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7473901\Documents\Universidad de Guanajuato\Laboratorios\LabMC\Reporte 02 - Movimiento Unidimensional\Datasets\"/>
    </mc:Choice>
  </mc:AlternateContent>
  <xr:revisionPtr revIDLastSave="0" documentId="13_ncr:1_{7192D93F-DE00-4716-9F83-95EBEDA0F244}" xr6:coauthVersionLast="47" xr6:coauthVersionMax="47" xr10:uidLastSave="{00000000-0000-0000-0000-000000000000}"/>
  <bookViews>
    <workbookView xWindow="11520" yWindow="0" windowWidth="11520" windowHeight="12504" activeTab="7" xr2:uid="{7891223A-F5E0-4BFD-AFDA-0DAFC8313A74}"/>
  </bookViews>
  <sheets>
    <sheet name="S-I-1" sheetId="2" r:id="rId1"/>
    <sheet name="S-I-2" sheetId="3" r:id="rId2"/>
    <sheet name="S-II-1" sheetId="4" r:id="rId3"/>
    <sheet name="S-II-2" sheetId="5" r:id="rId4"/>
    <sheet name="S-III" sheetId="6" r:id="rId5"/>
    <sheet name="S-IV" sheetId="7" r:id="rId6"/>
    <sheet name="S-V" sheetId="1" r:id="rId7"/>
    <sheet name="Velocidad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8" l="1"/>
  <c r="E17" i="8"/>
  <c r="D22" i="8"/>
  <c r="D17" i="8"/>
  <c r="E12" i="8"/>
  <c r="E7" i="8"/>
  <c r="E2" i="8"/>
  <c r="D12" i="8"/>
  <c r="D7" i="8"/>
  <c r="D2" i="8"/>
  <c r="J3" i="8"/>
  <c r="J4" i="8"/>
  <c r="J5" i="8"/>
  <c r="J6" i="8"/>
  <c r="J7" i="8"/>
  <c r="J8" i="8"/>
  <c r="J2" i="8"/>
  <c r="C100" i="5"/>
  <c r="D103" i="5" s="1"/>
  <c r="H805" i="1"/>
  <c r="H456" i="7"/>
  <c r="H305" i="6"/>
  <c r="H105" i="5"/>
  <c r="H124" i="4"/>
  <c r="H126" i="3"/>
  <c r="H93" i="2"/>
  <c r="H91" i="2"/>
  <c r="H90" i="2"/>
  <c r="D91" i="2"/>
  <c r="D90" i="2"/>
  <c r="H124" i="3"/>
  <c r="H123" i="3"/>
  <c r="D124" i="3"/>
  <c r="D123" i="3"/>
  <c r="H103" i="5"/>
  <c r="H102" i="5"/>
  <c r="H303" i="6"/>
  <c r="H302" i="6"/>
  <c r="D303" i="6"/>
  <c r="D302" i="6"/>
  <c r="H803" i="1"/>
  <c r="H802" i="1"/>
  <c r="D803" i="1"/>
  <c r="D802" i="1"/>
  <c r="F797" i="1"/>
  <c r="F448" i="7"/>
  <c r="F297" i="6"/>
  <c r="F97" i="5"/>
  <c r="F116" i="4"/>
  <c r="F118" i="3"/>
  <c r="F85" i="2"/>
  <c r="H800" i="1"/>
  <c r="G800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D800" i="1"/>
  <c r="C800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A1589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F799" i="1"/>
  <c r="B799" i="1"/>
  <c r="A799" i="1"/>
  <c r="E799" i="1"/>
  <c r="D796" i="1"/>
  <c r="B796" i="1"/>
  <c r="B795" i="1"/>
  <c r="D795" i="1"/>
  <c r="B794" i="1"/>
  <c r="D794" i="1"/>
  <c r="B793" i="1"/>
  <c r="D793" i="1"/>
  <c r="A795" i="1"/>
  <c r="A794" i="1"/>
  <c r="A793" i="1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450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450" i="7"/>
  <c r="D447" i="7"/>
  <c r="B447" i="7"/>
  <c r="B446" i="7"/>
  <c r="D446" i="7"/>
  <c r="B445" i="7"/>
  <c r="D445" i="7"/>
  <c r="B444" i="7"/>
  <c r="D444" i="7"/>
  <c r="A446" i="7"/>
  <c r="A445" i="7"/>
  <c r="A444" i="7"/>
  <c r="H300" i="6"/>
  <c r="G300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299" i="6"/>
  <c r="D300" i="6"/>
  <c r="C300" i="6"/>
  <c r="A58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299" i="6"/>
  <c r="E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99" i="5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118" i="4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296" i="6"/>
  <c r="D296" i="6"/>
  <c r="B295" i="6"/>
  <c r="D295" i="6"/>
  <c r="A295" i="6"/>
  <c r="B294" i="6"/>
  <c r="D294" i="6"/>
  <c r="A294" i="6"/>
  <c r="B293" i="6"/>
  <c r="D293" i="6"/>
  <c r="A293" i="6"/>
  <c r="H100" i="5"/>
  <c r="G100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D100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99" i="5"/>
  <c r="D96" i="5"/>
  <c r="B96" i="5"/>
  <c r="B95" i="5"/>
  <c r="D95" i="5"/>
  <c r="A95" i="5"/>
  <c r="B94" i="5"/>
  <c r="D94" i="5"/>
  <c r="A94" i="5"/>
  <c r="B93" i="5"/>
  <c r="D93" i="5"/>
  <c r="A93" i="5"/>
  <c r="D119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H119" i="4" s="1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E227" i="4"/>
  <c r="E223" i="4"/>
  <c r="E224" i="4"/>
  <c r="E225" i="4"/>
  <c r="E226" i="4"/>
  <c r="E219" i="4"/>
  <c r="E220" i="4"/>
  <c r="E221" i="4"/>
  <c r="E222" i="4"/>
  <c r="E211" i="4"/>
  <c r="E212" i="4"/>
  <c r="E213" i="4"/>
  <c r="E214" i="4"/>
  <c r="E215" i="4"/>
  <c r="E216" i="4"/>
  <c r="E217" i="4"/>
  <c r="E2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G119" i="4" s="1"/>
  <c r="H121" i="4" s="1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118" i="4"/>
  <c r="F118" i="4"/>
  <c r="D115" i="4"/>
  <c r="B115" i="4"/>
  <c r="B114" i="4"/>
  <c r="D114" i="4"/>
  <c r="A114" i="4"/>
  <c r="B113" i="4"/>
  <c r="D113" i="4"/>
  <c r="A113" i="4"/>
  <c r="B112" i="4"/>
  <c r="D112" i="4"/>
  <c r="A112" i="4"/>
  <c r="H121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120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120" i="3"/>
  <c r="D121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121" i="3"/>
  <c r="B122" i="3"/>
  <c r="B120" i="3"/>
  <c r="C121" i="3"/>
  <c r="A231" i="3"/>
  <c r="A227" i="3"/>
  <c r="A228" i="3"/>
  <c r="A229" i="3"/>
  <c r="A23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20" i="3"/>
  <c r="A88" i="2"/>
  <c r="A89" i="2"/>
  <c r="A90" i="2"/>
  <c r="A91" i="2"/>
  <c r="A92" i="2"/>
  <c r="C88" i="2" s="1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87" i="2"/>
  <c r="A121" i="3"/>
  <c r="G121" i="3"/>
  <c r="D117" i="3"/>
  <c r="D116" i="3"/>
  <c r="D115" i="3"/>
  <c r="D114" i="3"/>
  <c r="B117" i="3"/>
  <c r="B116" i="3"/>
  <c r="B115" i="3"/>
  <c r="B114" i="3"/>
  <c r="A116" i="3"/>
  <c r="A115" i="3"/>
  <c r="A114" i="3"/>
  <c r="D88" i="2"/>
  <c r="H88" i="2"/>
  <c r="G88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87" i="2"/>
  <c r="D84" i="2"/>
  <c r="B84" i="2"/>
  <c r="D83" i="2"/>
  <c r="B83" i="2"/>
  <c r="A83" i="2"/>
  <c r="D82" i="2"/>
  <c r="B82" i="2"/>
  <c r="A82" i="2"/>
  <c r="D81" i="2"/>
  <c r="B81" i="2"/>
  <c r="A81" i="2"/>
  <c r="H451" i="7" l="1"/>
  <c r="H454" i="7" s="1"/>
  <c r="G451" i="7"/>
  <c r="H453" i="7" s="1"/>
  <c r="D451" i="7"/>
  <c r="D454" i="7" s="1"/>
  <c r="C451" i="7"/>
  <c r="D453" i="7" s="1"/>
  <c r="H122" i="4"/>
  <c r="C119" i="4"/>
  <c r="D121" i="4" s="1"/>
  <c r="D102" i="5"/>
  <c r="D122" i="4" l="1"/>
</calcChain>
</file>

<file path=xl/sharedStrings.xml><?xml version="1.0" encoding="utf-8"?>
<sst xmlns="http://schemas.openxmlformats.org/spreadsheetml/2006/main" count="357" uniqueCount="42">
  <si>
    <t>x</t>
  </si>
  <si>
    <t>vx</t>
  </si>
  <si>
    <t>v</t>
  </si>
  <si>
    <t>ax</t>
  </si>
  <si>
    <t>a</t>
  </si>
  <si>
    <t>t 1fps</t>
  </si>
  <si>
    <t>t 2fps</t>
  </si>
  <si>
    <t>t 3fps</t>
  </si>
  <si>
    <t>t 4fps</t>
  </si>
  <si>
    <t>t 5fps</t>
  </si>
  <si>
    <t>promedio</t>
  </si>
  <si>
    <t>suma</t>
  </si>
  <si>
    <t>suma x^2</t>
  </si>
  <si>
    <t>suma x*y</t>
  </si>
  <si>
    <t>suma (y-mx-b)^2</t>
  </si>
  <si>
    <t>suma (x-px)^2</t>
  </si>
  <si>
    <t>Distancia-Tiempo</t>
  </si>
  <si>
    <t>Velocidad-Tiempo</t>
  </si>
  <si>
    <t>D-T</t>
  </si>
  <si>
    <t>V-T</t>
  </si>
  <si>
    <t>Δm</t>
  </si>
  <si>
    <t>Δb</t>
  </si>
  <si>
    <t>n</t>
  </si>
  <si>
    <t>V. Teórica</t>
  </si>
  <si>
    <t>Experimento</t>
  </si>
  <si>
    <t>Intervalo</t>
  </si>
  <si>
    <t>Pendiente (Vo)</t>
  </si>
  <si>
    <t>I</t>
  </si>
  <si>
    <t>II</t>
  </si>
  <si>
    <t>III</t>
  </si>
  <si>
    <t>IV</t>
  </si>
  <si>
    <t>V</t>
  </si>
  <si>
    <t>Media</t>
  </si>
  <si>
    <t>Sigma</t>
  </si>
  <si>
    <t>Datos Teóricos</t>
  </si>
  <si>
    <t>I-1</t>
  </si>
  <si>
    <t>I-2</t>
  </si>
  <si>
    <t>II-1</t>
  </si>
  <si>
    <t>II-2</t>
  </si>
  <si>
    <t>Distancia (m)</t>
  </si>
  <si>
    <t>Tiempo (s)</t>
  </si>
  <si>
    <t>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</si>
</sst>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5" xfId="0" applyNumberFormat="1" applyBorder="1"/>
    <xf numFmtId="164" fontId="0" fillId="0" borderId="4" xfId="0" applyNumberFormat="1" applyBorder="1"/>
    <xf numFmtId="165" fontId="0" fillId="0" borderId="0" xfId="0" applyNumberFormat="1"/>
    <xf numFmtId="164" fontId="0" fillId="0" borderId="6" xfId="0" applyNumberFormat="1" applyBorder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0" borderId="6" xfId="0" applyNumberFormat="1" applyFill="1" applyBorder="1"/>
    <xf numFmtId="0" fontId="0" fillId="0" borderId="6" xfId="0" applyBorder="1" applyAlignment="1">
      <alignment horizontal="center"/>
    </xf>
    <xf numFmtId="164" fontId="0" fillId="11" borderId="0" xfId="0" applyNumberFormat="1" applyFill="1"/>
    <xf numFmtId="164" fontId="0" fillId="11" borderId="6" xfId="0" applyNumberFormat="1" applyFill="1" applyBorder="1"/>
    <xf numFmtId="164" fontId="0" fillId="12" borderId="0" xfId="0" applyNumberFormat="1" applyFill="1"/>
    <xf numFmtId="164" fontId="0" fillId="12" borderId="6" xfId="0" applyNumberFormat="1" applyFill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3F1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ysClr val="windowText" lastClr="000000"/>
                </a:solidFill>
              </a:rPr>
              <a:t>Velocidad-Tiempo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rgbClr val="3F14F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934820647419067E-2"/>
                  <c:y val="0.391503353747448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0.1756x + 0.4607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0.3272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'S-I-1'!$A$2:$A$80</c:f>
              <c:numCache>
                <c:formatCode>0.00000</c:formatCode>
                <c:ptCount val="79"/>
                <c:pt idx="0">
                  <c:v>1.7000000000000001E-2</c:v>
                </c:pt>
                <c:pt idx="1">
                  <c:v>3.3000000000000002E-2</c:v>
                </c:pt>
                <c:pt idx="2">
                  <c:v>0.05</c:v>
                </c:pt>
                <c:pt idx="3">
                  <c:v>6.7000000000000004E-2</c:v>
                </c:pt>
                <c:pt idx="4">
                  <c:v>8.3000000000000004E-2</c:v>
                </c:pt>
                <c:pt idx="5">
                  <c:v>0.1</c:v>
                </c:pt>
                <c:pt idx="6">
                  <c:v>0.11700000000000001</c:v>
                </c:pt>
                <c:pt idx="7">
                  <c:v>0.13300000000000001</c:v>
                </c:pt>
                <c:pt idx="8">
                  <c:v>0.15</c:v>
                </c:pt>
                <c:pt idx="9">
                  <c:v>0.16700000000000001</c:v>
                </c:pt>
                <c:pt idx="10">
                  <c:v>0.184</c:v>
                </c:pt>
                <c:pt idx="11">
                  <c:v>0.2</c:v>
                </c:pt>
                <c:pt idx="12">
                  <c:v>0.217</c:v>
                </c:pt>
                <c:pt idx="13">
                  <c:v>0.23400000000000001</c:v>
                </c:pt>
                <c:pt idx="14">
                  <c:v>0.25</c:v>
                </c:pt>
                <c:pt idx="15">
                  <c:v>0.26700000000000002</c:v>
                </c:pt>
                <c:pt idx="16">
                  <c:v>0.28399999999999997</c:v>
                </c:pt>
                <c:pt idx="17">
                  <c:v>0.3</c:v>
                </c:pt>
                <c:pt idx="18">
                  <c:v>0.317</c:v>
                </c:pt>
                <c:pt idx="19">
                  <c:v>0.33400000000000002</c:v>
                </c:pt>
                <c:pt idx="20">
                  <c:v>0.35</c:v>
                </c:pt>
                <c:pt idx="21">
                  <c:v>0.36699999999999999</c:v>
                </c:pt>
                <c:pt idx="22">
                  <c:v>0.38400000000000001</c:v>
                </c:pt>
                <c:pt idx="23">
                  <c:v>0.4</c:v>
                </c:pt>
                <c:pt idx="24">
                  <c:v>0.41699999999999998</c:v>
                </c:pt>
                <c:pt idx="25">
                  <c:v>0.434</c:v>
                </c:pt>
                <c:pt idx="26">
                  <c:v>0.45</c:v>
                </c:pt>
                <c:pt idx="27">
                  <c:v>0.46700000000000003</c:v>
                </c:pt>
                <c:pt idx="28">
                  <c:v>0.48399999999999999</c:v>
                </c:pt>
                <c:pt idx="29">
                  <c:v>0.5</c:v>
                </c:pt>
                <c:pt idx="30">
                  <c:v>0.51700000000000002</c:v>
                </c:pt>
                <c:pt idx="31">
                  <c:v>0.53400000000000003</c:v>
                </c:pt>
                <c:pt idx="32">
                  <c:v>0.55100000000000005</c:v>
                </c:pt>
                <c:pt idx="33">
                  <c:v>0.56699999999999995</c:v>
                </c:pt>
                <c:pt idx="34">
                  <c:v>0.58399999999999996</c:v>
                </c:pt>
                <c:pt idx="35">
                  <c:v>0.60099999999999998</c:v>
                </c:pt>
                <c:pt idx="36">
                  <c:v>0.61699999999999999</c:v>
                </c:pt>
                <c:pt idx="37">
                  <c:v>0.63400000000000001</c:v>
                </c:pt>
                <c:pt idx="38">
                  <c:v>0.65100000000000002</c:v>
                </c:pt>
                <c:pt idx="39">
                  <c:v>0.66700000000000004</c:v>
                </c:pt>
                <c:pt idx="40">
                  <c:v>0.68400000000000005</c:v>
                </c:pt>
                <c:pt idx="41">
                  <c:v>0.70099999999999996</c:v>
                </c:pt>
                <c:pt idx="42">
                  <c:v>0.71699999999999997</c:v>
                </c:pt>
                <c:pt idx="43">
                  <c:v>0.73399999999999999</c:v>
                </c:pt>
                <c:pt idx="44">
                  <c:v>0.751</c:v>
                </c:pt>
                <c:pt idx="45">
                  <c:v>0.76700000000000002</c:v>
                </c:pt>
                <c:pt idx="46">
                  <c:v>0.78400000000000003</c:v>
                </c:pt>
                <c:pt idx="47">
                  <c:v>0.80100000000000005</c:v>
                </c:pt>
                <c:pt idx="48">
                  <c:v>0.81699999999999995</c:v>
                </c:pt>
                <c:pt idx="49">
                  <c:v>0.83399999999999996</c:v>
                </c:pt>
                <c:pt idx="50">
                  <c:v>0.85099999999999998</c:v>
                </c:pt>
                <c:pt idx="51">
                  <c:v>0.86799999999999999</c:v>
                </c:pt>
                <c:pt idx="52">
                  <c:v>0.88400000000000001</c:v>
                </c:pt>
                <c:pt idx="53">
                  <c:v>0.90100000000000002</c:v>
                </c:pt>
                <c:pt idx="54">
                  <c:v>0.91800000000000004</c:v>
                </c:pt>
                <c:pt idx="55">
                  <c:v>0.93400000000000005</c:v>
                </c:pt>
                <c:pt idx="56">
                  <c:v>0.95099999999999996</c:v>
                </c:pt>
                <c:pt idx="57">
                  <c:v>0.96799999999999997</c:v>
                </c:pt>
                <c:pt idx="58">
                  <c:v>0.98399999999999999</c:v>
                </c:pt>
                <c:pt idx="59">
                  <c:v>1.0009999999999999</c:v>
                </c:pt>
                <c:pt idx="60">
                  <c:v>1.018</c:v>
                </c:pt>
                <c:pt idx="61">
                  <c:v>1.034</c:v>
                </c:pt>
                <c:pt idx="62">
                  <c:v>1.0509999999999999</c:v>
                </c:pt>
                <c:pt idx="63">
                  <c:v>1.0680000000000001</c:v>
                </c:pt>
                <c:pt idx="64">
                  <c:v>1.0840000000000001</c:v>
                </c:pt>
                <c:pt idx="65">
                  <c:v>1.101</c:v>
                </c:pt>
                <c:pt idx="66">
                  <c:v>1.1180000000000001</c:v>
                </c:pt>
                <c:pt idx="67">
                  <c:v>1.1339999999999999</c:v>
                </c:pt>
                <c:pt idx="68">
                  <c:v>1.151</c:v>
                </c:pt>
                <c:pt idx="69">
                  <c:v>1.1679999999999999</c:v>
                </c:pt>
                <c:pt idx="70">
                  <c:v>1.1850000000000001</c:v>
                </c:pt>
                <c:pt idx="71">
                  <c:v>1.2010000000000001</c:v>
                </c:pt>
                <c:pt idx="72">
                  <c:v>1.218</c:v>
                </c:pt>
                <c:pt idx="73">
                  <c:v>1.2350000000000001</c:v>
                </c:pt>
                <c:pt idx="74">
                  <c:v>1.2509999999999999</c:v>
                </c:pt>
                <c:pt idx="75">
                  <c:v>1.268</c:v>
                </c:pt>
                <c:pt idx="76">
                  <c:v>1.2849999999999999</c:v>
                </c:pt>
                <c:pt idx="77">
                  <c:v>1.3009999999999999</c:v>
                </c:pt>
                <c:pt idx="78">
                  <c:v>1.3180000000000001</c:v>
                </c:pt>
              </c:numCache>
            </c:numRef>
          </c:xVal>
          <c:yVal>
            <c:numRef>
              <c:f>'S-I-1'!$D$2:$D$79</c:f>
              <c:numCache>
                <c:formatCode>0.00000</c:formatCode>
                <c:ptCount val="78"/>
                <c:pt idx="1">
                  <c:v>0.157</c:v>
                </c:pt>
                <c:pt idx="2">
                  <c:v>0.311</c:v>
                </c:pt>
                <c:pt idx="3">
                  <c:v>0.442</c:v>
                </c:pt>
                <c:pt idx="4">
                  <c:v>0.48499999999999999</c:v>
                </c:pt>
                <c:pt idx="5">
                  <c:v>0.442</c:v>
                </c:pt>
                <c:pt idx="6">
                  <c:v>0.38200000000000001</c:v>
                </c:pt>
                <c:pt idx="7">
                  <c:v>0.28699999999999998</c:v>
                </c:pt>
                <c:pt idx="8">
                  <c:v>0.42299999999999999</c:v>
                </c:pt>
                <c:pt idx="9">
                  <c:v>0.58299999999999996</c:v>
                </c:pt>
                <c:pt idx="10">
                  <c:v>0.502</c:v>
                </c:pt>
                <c:pt idx="11">
                  <c:v>0.52200000000000002</c:v>
                </c:pt>
                <c:pt idx="12">
                  <c:v>0.56200000000000006</c:v>
                </c:pt>
                <c:pt idx="13">
                  <c:v>0.54200000000000004</c:v>
                </c:pt>
                <c:pt idx="14">
                  <c:v>0.54200000000000004</c:v>
                </c:pt>
                <c:pt idx="15">
                  <c:v>0.52200000000000002</c:v>
                </c:pt>
                <c:pt idx="16">
                  <c:v>0.441</c:v>
                </c:pt>
                <c:pt idx="17">
                  <c:v>0.58299999999999996</c:v>
                </c:pt>
                <c:pt idx="18">
                  <c:v>0.68400000000000005</c:v>
                </c:pt>
                <c:pt idx="19">
                  <c:v>0.54300000000000004</c:v>
                </c:pt>
                <c:pt idx="20">
                  <c:v>0.52100000000000002</c:v>
                </c:pt>
                <c:pt idx="21">
                  <c:v>0.56299999999999994</c:v>
                </c:pt>
                <c:pt idx="22">
                  <c:v>0.503</c:v>
                </c:pt>
                <c:pt idx="23">
                  <c:v>0.48499999999999999</c:v>
                </c:pt>
                <c:pt idx="24">
                  <c:v>0.69199999999999995</c:v>
                </c:pt>
                <c:pt idx="25">
                  <c:v>0.80600000000000005</c:v>
                </c:pt>
                <c:pt idx="26">
                  <c:v>0.66300000000000003</c:v>
                </c:pt>
                <c:pt idx="27">
                  <c:v>0.52100000000000002</c:v>
                </c:pt>
                <c:pt idx="28">
                  <c:v>0.52300000000000002</c:v>
                </c:pt>
                <c:pt idx="29">
                  <c:v>0.52500000000000002</c:v>
                </c:pt>
                <c:pt idx="30">
                  <c:v>0.58199999999999996</c:v>
                </c:pt>
                <c:pt idx="31">
                  <c:v>0.68200000000000005</c:v>
                </c:pt>
                <c:pt idx="32">
                  <c:v>0.56299999999999994</c:v>
                </c:pt>
                <c:pt idx="33">
                  <c:v>0.503</c:v>
                </c:pt>
                <c:pt idx="34">
                  <c:v>0.56200000000000006</c:v>
                </c:pt>
                <c:pt idx="35">
                  <c:v>0.501</c:v>
                </c:pt>
                <c:pt idx="36">
                  <c:v>0.622</c:v>
                </c:pt>
                <c:pt idx="37">
                  <c:v>0.70199999999999996</c:v>
                </c:pt>
                <c:pt idx="38">
                  <c:v>0.56200000000000006</c:v>
                </c:pt>
                <c:pt idx="39">
                  <c:v>0.66200000000000003</c:v>
                </c:pt>
                <c:pt idx="40">
                  <c:v>0.59</c:v>
                </c:pt>
                <c:pt idx="41">
                  <c:v>0.503</c:v>
                </c:pt>
                <c:pt idx="42">
                  <c:v>0.60299999999999998</c:v>
                </c:pt>
                <c:pt idx="43">
                  <c:v>0.622</c:v>
                </c:pt>
                <c:pt idx="44">
                  <c:v>0.66200000000000003</c:v>
                </c:pt>
                <c:pt idx="45">
                  <c:v>0.64200000000000002</c:v>
                </c:pt>
                <c:pt idx="46">
                  <c:v>0.64500000000000002</c:v>
                </c:pt>
                <c:pt idx="47">
                  <c:v>0.70299999999999996</c:v>
                </c:pt>
                <c:pt idx="48">
                  <c:v>0.59</c:v>
                </c:pt>
                <c:pt idx="49">
                  <c:v>0.42099999999999999</c:v>
                </c:pt>
                <c:pt idx="50">
                  <c:v>0.60299999999999998</c:v>
                </c:pt>
                <c:pt idx="51">
                  <c:v>0.72199999999999998</c:v>
                </c:pt>
                <c:pt idx="52">
                  <c:v>0.66200000000000003</c:v>
                </c:pt>
                <c:pt idx="53">
                  <c:v>0.60199999999999998</c:v>
                </c:pt>
                <c:pt idx="54">
                  <c:v>0.60199999999999998</c:v>
                </c:pt>
                <c:pt idx="55">
                  <c:v>0.622</c:v>
                </c:pt>
                <c:pt idx="56">
                  <c:v>0.64200000000000002</c:v>
                </c:pt>
                <c:pt idx="57">
                  <c:v>0.64200000000000002</c:v>
                </c:pt>
                <c:pt idx="58">
                  <c:v>0.64200000000000002</c:v>
                </c:pt>
                <c:pt idx="59">
                  <c:v>0.54200000000000004</c:v>
                </c:pt>
                <c:pt idx="60">
                  <c:v>0.54300000000000004</c:v>
                </c:pt>
                <c:pt idx="61">
                  <c:v>0.70199999999999996</c:v>
                </c:pt>
                <c:pt idx="62">
                  <c:v>0.60199999999999998</c:v>
                </c:pt>
                <c:pt idx="63">
                  <c:v>0.56200000000000006</c:v>
                </c:pt>
                <c:pt idx="64">
                  <c:v>0.58199999999999996</c:v>
                </c:pt>
                <c:pt idx="65">
                  <c:v>0.74199999999999999</c:v>
                </c:pt>
                <c:pt idx="66">
                  <c:v>0.72299999999999998</c:v>
                </c:pt>
                <c:pt idx="67">
                  <c:v>0.54200000000000004</c:v>
                </c:pt>
                <c:pt idx="68">
                  <c:v>0.622</c:v>
                </c:pt>
                <c:pt idx="69">
                  <c:v>0.60199999999999998</c:v>
                </c:pt>
                <c:pt idx="70">
                  <c:v>0.48099999999999998</c:v>
                </c:pt>
                <c:pt idx="71">
                  <c:v>0.64200000000000002</c:v>
                </c:pt>
                <c:pt idx="72">
                  <c:v>0.78200000000000003</c:v>
                </c:pt>
                <c:pt idx="73">
                  <c:v>0.78200000000000003</c:v>
                </c:pt>
                <c:pt idx="74">
                  <c:v>0.76200000000000001</c:v>
                </c:pt>
                <c:pt idx="75">
                  <c:v>0.52100000000000002</c:v>
                </c:pt>
                <c:pt idx="76">
                  <c:v>0.54100000000000004</c:v>
                </c:pt>
                <c:pt idx="77">
                  <c:v>0.80200000000000005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7-40D1-86B3-126DDF50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50992"/>
        <c:axId val="2057911568"/>
      </c:scatterChart>
      <c:valAx>
        <c:axId val="20531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911568"/>
        <c:crosses val="autoZero"/>
        <c:crossBetween val="midCat"/>
      </c:valAx>
      <c:valAx>
        <c:axId val="2057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v(t)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3150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ysClr val="windowText" lastClr="000000"/>
                </a:solidFill>
              </a:rPr>
              <a:t>Velocidad-Tiempo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3"/>
            <c:spPr>
              <a:solidFill>
                <a:srgbClr val="FF0000"/>
              </a:solidFill>
              <a:ln w="0">
                <a:noFill/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trendline>
            <c:spPr>
              <a:ln w="15875" cap="rnd">
                <a:solidFill>
                  <a:srgbClr val="3F14F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251616905804694E-2"/>
                  <c:y val="-0.243872722857170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0.0215x + 0.6178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0.003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'S-I-2'!$A$2:$A$113</c:f>
              <c:numCache>
                <c:formatCode>0.00000</c:formatCode>
                <c:ptCount val="112"/>
                <c:pt idx="0">
                  <c:v>0</c:v>
                </c:pt>
                <c:pt idx="1">
                  <c:v>1.668333E-2</c:v>
                </c:pt>
                <c:pt idx="2">
                  <c:v>3.3366670000000001E-2</c:v>
                </c:pt>
                <c:pt idx="3">
                  <c:v>5.0049999999999997E-2</c:v>
                </c:pt>
                <c:pt idx="4">
                  <c:v>6.6733329999999993E-2</c:v>
                </c:pt>
                <c:pt idx="5">
                  <c:v>8.3416669999999998E-2</c:v>
                </c:pt>
                <c:pt idx="6">
                  <c:v>0.10009999999999999</c:v>
                </c:pt>
                <c:pt idx="7">
                  <c:v>0.11678330000000001</c:v>
                </c:pt>
                <c:pt idx="8">
                  <c:v>0.13346669999999999</c:v>
                </c:pt>
                <c:pt idx="9">
                  <c:v>0.15015000000000001</c:v>
                </c:pt>
                <c:pt idx="10">
                  <c:v>0.16683329999999999</c:v>
                </c:pt>
                <c:pt idx="11">
                  <c:v>0.1835167</c:v>
                </c:pt>
                <c:pt idx="12">
                  <c:v>0.20019999999999999</c:v>
                </c:pt>
                <c:pt idx="13">
                  <c:v>0.2168833</c:v>
                </c:pt>
                <c:pt idx="14">
                  <c:v>0.23356669999999999</c:v>
                </c:pt>
                <c:pt idx="15">
                  <c:v>0.25024999999999997</c:v>
                </c:pt>
                <c:pt idx="16">
                  <c:v>0.26693329999999998</c:v>
                </c:pt>
                <c:pt idx="17">
                  <c:v>0.2836167</c:v>
                </c:pt>
                <c:pt idx="18">
                  <c:v>0.30030000000000001</c:v>
                </c:pt>
                <c:pt idx="19">
                  <c:v>0.31698330000000002</c:v>
                </c:pt>
                <c:pt idx="20">
                  <c:v>0.33366669999999998</c:v>
                </c:pt>
                <c:pt idx="21">
                  <c:v>0.35034999999999999</c:v>
                </c:pt>
                <c:pt idx="22">
                  <c:v>0.36703330000000001</c:v>
                </c:pt>
                <c:pt idx="23">
                  <c:v>0.38371670000000002</c:v>
                </c:pt>
                <c:pt idx="24">
                  <c:v>0.40039999999999998</c:v>
                </c:pt>
                <c:pt idx="25">
                  <c:v>0.41708329999999999</c:v>
                </c:pt>
                <c:pt idx="26">
                  <c:v>0.43376670000000001</c:v>
                </c:pt>
                <c:pt idx="27">
                  <c:v>0.45045000000000002</c:v>
                </c:pt>
                <c:pt idx="28">
                  <c:v>0.46713329999999997</c:v>
                </c:pt>
                <c:pt idx="29">
                  <c:v>0.48381669999999999</c:v>
                </c:pt>
                <c:pt idx="30">
                  <c:v>0.50049999999999994</c:v>
                </c:pt>
                <c:pt idx="31">
                  <c:v>0.51718330000000001</c:v>
                </c:pt>
                <c:pt idx="32">
                  <c:v>0.53386670000000003</c:v>
                </c:pt>
                <c:pt idx="33">
                  <c:v>0.55054999999999998</c:v>
                </c:pt>
                <c:pt idx="34">
                  <c:v>0.56723330000000005</c:v>
                </c:pt>
                <c:pt idx="35">
                  <c:v>0.58391669999999996</c:v>
                </c:pt>
                <c:pt idx="36">
                  <c:v>0.60060000000000002</c:v>
                </c:pt>
                <c:pt idx="37">
                  <c:v>0.61728329999999998</c:v>
                </c:pt>
                <c:pt idx="38">
                  <c:v>0.63396669999999999</c:v>
                </c:pt>
                <c:pt idx="39">
                  <c:v>0.65064999999999995</c:v>
                </c:pt>
                <c:pt idx="40">
                  <c:v>0.66733330000000002</c:v>
                </c:pt>
                <c:pt idx="41">
                  <c:v>0.68401670000000003</c:v>
                </c:pt>
                <c:pt idx="42">
                  <c:v>0.70069999999999999</c:v>
                </c:pt>
                <c:pt idx="43">
                  <c:v>0.71738329999999995</c:v>
                </c:pt>
                <c:pt idx="44">
                  <c:v>0.73406669999999996</c:v>
                </c:pt>
                <c:pt idx="45">
                  <c:v>0.75075000000000003</c:v>
                </c:pt>
                <c:pt idx="46">
                  <c:v>0.76743329999999998</c:v>
                </c:pt>
                <c:pt idx="47">
                  <c:v>0.7841167</c:v>
                </c:pt>
                <c:pt idx="48">
                  <c:v>0.80079999999999996</c:v>
                </c:pt>
                <c:pt idx="49">
                  <c:v>0.81748330000000002</c:v>
                </c:pt>
                <c:pt idx="50">
                  <c:v>0.83416670000000004</c:v>
                </c:pt>
                <c:pt idx="51">
                  <c:v>0.85085</c:v>
                </c:pt>
                <c:pt idx="52">
                  <c:v>0.86753329999999995</c:v>
                </c:pt>
                <c:pt idx="53">
                  <c:v>0.88421669999999997</c:v>
                </c:pt>
                <c:pt idx="54">
                  <c:v>0.90090000000000003</c:v>
                </c:pt>
                <c:pt idx="55">
                  <c:v>0.91758329999999999</c:v>
                </c:pt>
                <c:pt idx="56">
                  <c:v>0.93426670000000001</c:v>
                </c:pt>
                <c:pt idx="57">
                  <c:v>0.95094999999999996</c:v>
                </c:pt>
                <c:pt idx="58">
                  <c:v>0.96763330000000003</c:v>
                </c:pt>
                <c:pt idx="59">
                  <c:v>0.98431670000000004</c:v>
                </c:pt>
                <c:pt idx="60">
                  <c:v>1.0009999999999999</c:v>
                </c:pt>
                <c:pt idx="61">
                  <c:v>1.0176829999999999</c:v>
                </c:pt>
                <c:pt idx="62">
                  <c:v>1.034367</c:v>
                </c:pt>
                <c:pt idx="63">
                  <c:v>1.05105</c:v>
                </c:pt>
                <c:pt idx="64">
                  <c:v>1.067733</c:v>
                </c:pt>
                <c:pt idx="65">
                  <c:v>1.084417</c:v>
                </c:pt>
                <c:pt idx="66">
                  <c:v>1.1011</c:v>
                </c:pt>
                <c:pt idx="67">
                  <c:v>1.117783</c:v>
                </c:pt>
                <c:pt idx="68">
                  <c:v>1.1344669999999999</c:v>
                </c:pt>
                <c:pt idx="69">
                  <c:v>1.1511499999999999</c:v>
                </c:pt>
                <c:pt idx="70">
                  <c:v>1.1678329999999999</c:v>
                </c:pt>
                <c:pt idx="71">
                  <c:v>1.184517</c:v>
                </c:pt>
                <c:pt idx="72">
                  <c:v>1.2012</c:v>
                </c:pt>
                <c:pt idx="73">
                  <c:v>1.217883</c:v>
                </c:pt>
                <c:pt idx="74">
                  <c:v>1.234567</c:v>
                </c:pt>
                <c:pt idx="75">
                  <c:v>1.25125</c:v>
                </c:pt>
                <c:pt idx="76">
                  <c:v>1.267933</c:v>
                </c:pt>
                <c:pt idx="77">
                  <c:v>1.2846169999999999</c:v>
                </c:pt>
                <c:pt idx="78">
                  <c:v>1.3012999999999999</c:v>
                </c:pt>
                <c:pt idx="79">
                  <c:v>1.3179829999999999</c:v>
                </c:pt>
                <c:pt idx="80">
                  <c:v>1.334667</c:v>
                </c:pt>
                <c:pt idx="81">
                  <c:v>1.3513500000000001</c:v>
                </c:pt>
                <c:pt idx="82">
                  <c:v>1.3680330000000001</c:v>
                </c:pt>
                <c:pt idx="83">
                  <c:v>1.384717</c:v>
                </c:pt>
                <c:pt idx="84">
                  <c:v>1.4014</c:v>
                </c:pt>
                <c:pt idx="85">
                  <c:v>1.418083</c:v>
                </c:pt>
                <c:pt idx="86">
                  <c:v>1.4347669999999999</c:v>
                </c:pt>
                <c:pt idx="87">
                  <c:v>1.4514499999999999</c:v>
                </c:pt>
                <c:pt idx="88">
                  <c:v>1.4681329999999999</c:v>
                </c:pt>
                <c:pt idx="89">
                  <c:v>1.4848170000000001</c:v>
                </c:pt>
                <c:pt idx="90">
                  <c:v>1.5015000000000001</c:v>
                </c:pt>
                <c:pt idx="91">
                  <c:v>1.5181830000000001</c:v>
                </c:pt>
                <c:pt idx="92">
                  <c:v>1.534867</c:v>
                </c:pt>
                <c:pt idx="93">
                  <c:v>1.55155</c:v>
                </c:pt>
                <c:pt idx="94">
                  <c:v>1.568233</c:v>
                </c:pt>
                <c:pt idx="95">
                  <c:v>1.5849169999999999</c:v>
                </c:pt>
                <c:pt idx="96">
                  <c:v>1.6015999999999999</c:v>
                </c:pt>
                <c:pt idx="97">
                  <c:v>1.6182829999999999</c:v>
                </c:pt>
                <c:pt idx="98">
                  <c:v>1.6349670000000001</c:v>
                </c:pt>
                <c:pt idx="99">
                  <c:v>1.6516500000000001</c:v>
                </c:pt>
                <c:pt idx="100">
                  <c:v>1.6683330000000001</c:v>
                </c:pt>
                <c:pt idx="101">
                  <c:v>1.685017</c:v>
                </c:pt>
                <c:pt idx="102">
                  <c:v>1.7017</c:v>
                </c:pt>
                <c:pt idx="103">
                  <c:v>1.718383</c:v>
                </c:pt>
                <c:pt idx="104">
                  <c:v>1.7350669999999999</c:v>
                </c:pt>
                <c:pt idx="105">
                  <c:v>1.7517499999999999</c:v>
                </c:pt>
                <c:pt idx="106">
                  <c:v>1.7684329999999999</c:v>
                </c:pt>
                <c:pt idx="107">
                  <c:v>1.7851170000000001</c:v>
                </c:pt>
                <c:pt idx="108">
                  <c:v>1.8018000000000001</c:v>
                </c:pt>
                <c:pt idx="109">
                  <c:v>1.8184830000000001</c:v>
                </c:pt>
                <c:pt idx="110">
                  <c:v>1.835167</c:v>
                </c:pt>
                <c:pt idx="111">
                  <c:v>1.85185</c:v>
                </c:pt>
              </c:numCache>
            </c:numRef>
          </c:xVal>
          <c:yVal>
            <c:numRef>
              <c:f>'S-I-2'!$D$2:$D$112</c:f>
              <c:numCache>
                <c:formatCode>0.00000</c:formatCode>
                <c:ptCount val="111"/>
                <c:pt idx="1">
                  <c:v>0.34881050000000002</c:v>
                </c:pt>
                <c:pt idx="2">
                  <c:v>0.65705259999999999</c:v>
                </c:pt>
                <c:pt idx="3">
                  <c:v>0.56906319999999999</c:v>
                </c:pt>
                <c:pt idx="4">
                  <c:v>0.47796450000000001</c:v>
                </c:pt>
                <c:pt idx="5">
                  <c:v>0.53019970000000005</c:v>
                </c:pt>
                <c:pt idx="6">
                  <c:v>0.59637010000000001</c:v>
                </c:pt>
                <c:pt idx="7">
                  <c:v>0.55486369999999996</c:v>
                </c:pt>
                <c:pt idx="8">
                  <c:v>0.53791339999999999</c:v>
                </c:pt>
                <c:pt idx="9">
                  <c:v>0.69091530000000001</c:v>
                </c:pt>
                <c:pt idx="10">
                  <c:v>0.66416090000000005</c:v>
                </c:pt>
                <c:pt idx="11">
                  <c:v>0.61053829999999998</c:v>
                </c:pt>
                <c:pt idx="12">
                  <c:v>0.5614787</c:v>
                </c:pt>
                <c:pt idx="13">
                  <c:v>0.56312779999999996</c:v>
                </c:pt>
                <c:pt idx="14">
                  <c:v>0.58108519999999997</c:v>
                </c:pt>
                <c:pt idx="15">
                  <c:v>0.5318058</c:v>
                </c:pt>
                <c:pt idx="16">
                  <c:v>0.58619149999999998</c:v>
                </c:pt>
                <c:pt idx="17">
                  <c:v>0.60514970000000001</c:v>
                </c:pt>
                <c:pt idx="18">
                  <c:v>0.6718459</c:v>
                </c:pt>
                <c:pt idx="19">
                  <c:v>0.57626359999999999</c:v>
                </c:pt>
                <c:pt idx="20">
                  <c:v>0.5176501</c:v>
                </c:pt>
                <c:pt idx="21">
                  <c:v>0.72541339999999999</c:v>
                </c:pt>
                <c:pt idx="22">
                  <c:v>0.61821899999999996</c:v>
                </c:pt>
                <c:pt idx="23">
                  <c:v>0.54232789999999997</c:v>
                </c:pt>
                <c:pt idx="24">
                  <c:v>0.64740549999999997</c:v>
                </c:pt>
                <c:pt idx="25">
                  <c:v>0.6036764</c:v>
                </c:pt>
                <c:pt idx="26">
                  <c:v>0.68597450000000004</c:v>
                </c:pt>
                <c:pt idx="27">
                  <c:v>0.56721929999999998</c:v>
                </c:pt>
                <c:pt idx="28">
                  <c:v>0.51394280000000003</c:v>
                </c:pt>
                <c:pt idx="29">
                  <c:v>0.7601291</c:v>
                </c:pt>
                <c:pt idx="30">
                  <c:v>1.0993660000000001</c:v>
                </c:pt>
                <c:pt idx="31">
                  <c:v>0.98384110000000002</c:v>
                </c:pt>
                <c:pt idx="32">
                  <c:v>0.39422420000000002</c:v>
                </c:pt>
                <c:pt idx="33">
                  <c:v>0.7009031</c:v>
                </c:pt>
                <c:pt idx="34">
                  <c:v>0.80961709999999998</c:v>
                </c:pt>
                <c:pt idx="35">
                  <c:v>0.79567270000000001</c:v>
                </c:pt>
                <c:pt idx="36">
                  <c:v>0.79511220000000005</c:v>
                </c:pt>
                <c:pt idx="37">
                  <c:v>0.85286729999999999</c:v>
                </c:pt>
                <c:pt idx="38">
                  <c:v>0.4599027</c:v>
                </c:pt>
                <c:pt idx="39">
                  <c:v>0.36792019999999998</c:v>
                </c:pt>
                <c:pt idx="40">
                  <c:v>0.33583439999999998</c:v>
                </c:pt>
                <c:pt idx="41">
                  <c:v>0.31606709999999999</c:v>
                </c:pt>
                <c:pt idx="42">
                  <c:v>0.2841648</c:v>
                </c:pt>
                <c:pt idx="43">
                  <c:v>0.77917029999999998</c:v>
                </c:pt>
                <c:pt idx="44">
                  <c:v>1.0952980000000001</c:v>
                </c:pt>
                <c:pt idx="45">
                  <c:v>0.95518720000000001</c:v>
                </c:pt>
                <c:pt idx="46">
                  <c:v>0.83201259999999999</c:v>
                </c:pt>
                <c:pt idx="47">
                  <c:v>1.175419</c:v>
                </c:pt>
                <c:pt idx="48">
                  <c:v>0.81893769999999999</c:v>
                </c:pt>
                <c:pt idx="49">
                  <c:v>1.1721379999999999</c:v>
                </c:pt>
                <c:pt idx="50">
                  <c:v>0.67030480000000003</c:v>
                </c:pt>
                <c:pt idx="51">
                  <c:v>0.1240636</c:v>
                </c:pt>
                <c:pt idx="52">
                  <c:v>0.74336970000000002</c:v>
                </c:pt>
                <c:pt idx="53">
                  <c:v>0.60358529999999999</c:v>
                </c:pt>
                <c:pt idx="54">
                  <c:v>0.33320270000000002</c:v>
                </c:pt>
                <c:pt idx="55">
                  <c:v>1.136547</c:v>
                </c:pt>
                <c:pt idx="56">
                  <c:v>1.212809</c:v>
                </c:pt>
                <c:pt idx="57">
                  <c:v>0.58964349999999999</c:v>
                </c:pt>
                <c:pt idx="58">
                  <c:v>0.17277319999999999</c:v>
                </c:pt>
                <c:pt idx="59">
                  <c:v>0.39887420000000001</c:v>
                </c:pt>
                <c:pt idx="60">
                  <c:v>0.56275430000000004</c:v>
                </c:pt>
                <c:pt idx="61">
                  <c:v>0.39048389999999999</c:v>
                </c:pt>
                <c:pt idx="62">
                  <c:v>0.36987700000000001</c:v>
                </c:pt>
                <c:pt idx="63">
                  <c:v>0.5971784</c:v>
                </c:pt>
                <c:pt idx="64">
                  <c:v>0.779972</c:v>
                </c:pt>
                <c:pt idx="65">
                  <c:v>0.56493570000000004</c:v>
                </c:pt>
                <c:pt idx="66">
                  <c:v>0.65676109999999999</c:v>
                </c:pt>
                <c:pt idx="67">
                  <c:v>0.76386299999999996</c:v>
                </c:pt>
                <c:pt idx="68">
                  <c:v>1.0031570000000001</c:v>
                </c:pt>
                <c:pt idx="69">
                  <c:v>0.41378229999999999</c:v>
                </c:pt>
                <c:pt idx="70">
                  <c:v>0.14200850000000001</c:v>
                </c:pt>
                <c:pt idx="71">
                  <c:v>0.64407709999999996</c:v>
                </c:pt>
                <c:pt idx="72">
                  <c:v>0.95365440000000001</c:v>
                </c:pt>
                <c:pt idx="73">
                  <c:v>1.017833</c:v>
                </c:pt>
                <c:pt idx="74">
                  <c:v>0.77074310000000001</c:v>
                </c:pt>
                <c:pt idx="75">
                  <c:v>0.78951870000000002</c:v>
                </c:pt>
                <c:pt idx="76">
                  <c:v>0.21219180000000001</c:v>
                </c:pt>
                <c:pt idx="77">
                  <c:v>0.2052445</c:v>
                </c:pt>
                <c:pt idx="78">
                  <c:v>0.62245130000000004</c:v>
                </c:pt>
                <c:pt idx="79">
                  <c:v>0.39652670000000001</c:v>
                </c:pt>
                <c:pt idx="80">
                  <c:v>0.55150929999999998</c:v>
                </c:pt>
                <c:pt idx="81">
                  <c:v>0.65166650000000004</c:v>
                </c:pt>
                <c:pt idx="82">
                  <c:v>0.65136260000000001</c:v>
                </c:pt>
                <c:pt idx="83">
                  <c:v>0.65662830000000005</c:v>
                </c:pt>
                <c:pt idx="84">
                  <c:v>0.65712800000000005</c:v>
                </c:pt>
                <c:pt idx="85">
                  <c:v>0.63965320000000003</c:v>
                </c:pt>
                <c:pt idx="86">
                  <c:v>0.63973659999999999</c:v>
                </c:pt>
                <c:pt idx="87">
                  <c:v>0.65432159999999995</c:v>
                </c:pt>
                <c:pt idx="88">
                  <c:v>0.65195579999999997</c:v>
                </c:pt>
                <c:pt idx="89">
                  <c:v>0.64472640000000003</c:v>
                </c:pt>
                <c:pt idx="90">
                  <c:v>0.6512886</c:v>
                </c:pt>
                <c:pt idx="91">
                  <c:v>0.65542230000000001</c:v>
                </c:pt>
                <c:pt idx="92">
                  <c:v>0.66362659999999996</c:v>
                </c:pt>
                <c:pt idx="93">
                  <c:v>0.65559160000000005</c:v>
                </c:pt>
                <c:pt idx="94">
                  <c:v>0.65440589999999998</c:v>
                </c:pt>
                <c:pt idx="95">
                  <c:v>0.65945149999999997</c:v>
                </c:pt>
                <c:pt idx="96">
                  <c:v>0.64192570000000004</c:v>
                </c:pt>
                <c:pt idx="97">
                  <c:v>0.65066440000000003</c:v>
                </c:pt>
                <c:pt idx="98">
                  <c:v>0.65251870000000001</c:v>
                </c:pt>
                <c:pt idx="99">
                  <c:v>0.65839049999999999</c:v>
                </c:pt>
                <c:pt idx="100">
                  <c:v>0.67601849999999997</c:v>
                </c:pt>
                <c:pt idx="101">
                  <c:v>0.65717230000000004</c:v>
                </c:pt>
                <c:pt idx="102">
                  <c:v>0.65273780000000003</c:v>
                </c:pt>
                <c:pt idx="103">
                  <c:v>0.636571</c:v>
                </c:pt>
                <c:pt idx="104">
                  <c:v>0.6567885</c:v>
                </c:pt>
                <c:pt idx="105">
                  <c:v>0.67368079999999997</c:v>
                </c:pt>
                <c:pt idx="106">
                  <c:v>0.66943529999999996</c:v>
                </c:pt>
                <c:pt idx="107">
                  <c:v>0.65415000000000001</c:v>
                </c:pt>
                <c:pt idx="108">
                  <c:v>0.64019470000000001</c:v>
                </c:pt>
                <c:pt idx="109">
                  <c:v>0.65486860000000002</c:v>
                </c:pt>
                <c:pt idx="110">
                  <c:v>0.67886400000000002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FA-42B7-A0E4-74F2AD4F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37456"/>
        <c:axId val="1827660832"/>
      </c:scatterChart>
      <c:valAx>
        <c:axId val="18867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7660832"/>
        <c:crosses val="autoZero"/>
        <c:crossBetween val="midCat"/>
      </c:valAx>
      <c:valAx>
        <c:axId val="1827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v(t)</a:t>
                </a:r>
                <a:r>
                  <a:rPr lang="es-MX" baseline="0">
                    <a:solidFill>
                      <a:sysClr val="windowText" lastClr="000000"/>
                    </a:solidFill>
                  </a:rPr>
                  <a:t> (m/s)</a:t>
                </a:r>
                <a:endParaRPr lang="es-MX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737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ysClr val="windowText" lastClr="000000"/>
                </a:solidFill>
              </a:rPr>
              <a:t>Velocidad-Tiempo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rgbClr val="3F14F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079205293148821E-2"/>
                  <c:y val="0.318841333251402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0.1219x + 0.5875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0.2222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'S-II-1'!$A$2:$A$111</c:f>
              <c:numCache>
                <c:formatCode>0.00000</c:formatCode>
                <c:ptCount val="110"/>
                <c:pt idx="0">
                  <c:v>1.668333E-2</c:v>
                </c:pt>
                <c:pt idx="1">
                  <c:v>3.3366670000000001E-2</c:v>
                </c:pt>
                <c:pt idx="2">
                  <c:v>5.0049999999999997E-2</c:v>
                </c:pt>
                <c:pt idx="3">
                  <c:v>6.6733329999999993E-2</c:v>
                </c:pt>
                <c:pt idx="4">
                  <c:v>8.3416669999999998E-2</c:v>
                </c:pt>
                <c:pt idx="5">
                  <c:v>0.10009999999999999</c:v>
                </c:pt>
                <c:pt idx="6">
                  <c:v>0.11678330000000001</c:v>
                </c:pt>
                <c:pt idx="7">
                  <c:v>0.13346669999999999</c:v>
                </c:pt>
                <c:pt idx="8">
                  <c:v>0.15015000000000001</c:v>
                </c:pt>
                <c:pt idx="9">
                  <c:v>0.16683329999999999</c:v>
                </c:pt>
                <c:pt idx="10">
                  <c:v>0.1835167</c:v>
                </c:pt>
                <c:pt idx="11">
                  <c:v>0.20019999999999999</c:v>
                </c:pt>
                <c:pt idx="12">
                  <c:v>0.2168833</c:v>
                </c:pt>
                <c:pt idx="13">
                  <c:v>0.23356669999999999</c:v>
                </c:pt>
                <c:pt idx="14">
                  <c:v>0.25024999999999997</c:v>
                </c:pt>
                <c:pt idx="15">
                  <c:v>0.26693329999999998</c:v>
                </c:pt>
                <c:pt idx="16">
                  <c:v>0.2836167</c:v>
                </c:pt>
                <c:pt idx="17">
                  <c:v>0.30030000000000001</c:v>
                </c:pt>
                <c:pt idx="18">
                  <c:v>0.31698330000000002</c:v>
                </c:pt>
                <c:pt idx="19">
                  <c:v>0.33366669999999998</c:v>
                </c:pt>
                <c:pt idx="20">
                  <c:v>0.35034999999999999</c:v>
                </c:pt>
                <c:pt idx="21">
                  <c:v>0.36703330000000001</c:v>
                </c:pt>
                <c:pt idx="22">
                  <c:v>0.38371670000000002</c:v>
                </c:pt>
                <c:pt idx="23">
                  <c:v>0.40039999999999998</c:v>
                </c:pt>
                <c:pt idx="24">
                  <c:v>0.41708329999999999</c:v>
                </c:pt>
                <c:pt idx="25">
                  <c:v>0.43376670000000001</c:v>
                </c:pt>
                <c:pt idx="26">
                  <c:v>0.45045000000000002</c:v>
                </c:pt>
                <c:pt idx="27">
                  <c:v>0.46713329999999997</c:v>
                </c:pt>
                <c:pt idx="28">
                  <c:v>0.48381669999999999</c:v>
                </c:pt>
                <c:pt idx="29">
                  <c:v>0.50049999999999994</c:v>
                </c:pt>
                <c:pt idx="30">
                  <c:v>0.51718330000000001</c:v>
                </c:pt>
                <c:pt idx="31">
                  <c:v>0.53386670000000003</c:v>
                </c:pt>
                <c:pt idx="32">
                  <c:v>0.55054999999999998</c:v>
                </c:pt>
                <c:pt idx="33">
                  <c:v>0.56723330000000005</c:v>
                </c:pt>
                <c:pt idx="34">
                  <c:v>0.58391669999999996</c:v>
                </c:pt>
                <c:pt idx="35">
                  <c:v>0.60060000000000002</c:v>
                </c:pt>
                <c:pt idx="36">
                  <c:v>0.61728329999999998</c:v>
                </c:pt>
                <c:pt idx="37">
                  <c:v>0.63396669999999999</c:v>
                </c:pt>
                <c:pt idx="38">
                  <c:v>0.65064999999999995</c:v>
                </c:pt>
                <c:pt idx="39">
                  <c:v>0.66733330000000002</c:v>
                </c:pt>
                <c:pt idx="40">
                  <c:v>0.68401670000000003</c:v>
                </c:pt>
                <c:pt idx="41">
                  <c:v>0.70069999999999999</c:v>
                </c:pt>
                <c:pt idx="42">
                  <c:v>0.71738329999999995</c:v>
                </c:pt>
                <c:pt idx="43">
                  <c:v>0.73406669999999996</c:v>
                </c:pt>
                <c:pt idx="44">
                  <c:v>0.75075000000000003</c:v>
                </c:pt>
                <c:pt idx="45">
                  <c:v>0.76743329999999998</c:v>
                </c:pt>
                <c:pt idx="46">
                  <c:v>0.7841167</c:v>
                </c:pt>
                <c:pt idx="47">
                  <c:v>0.80079999999999996</c:v>
                </c:pt>
                <c:pt idx="48">
                  <c:v>0.81748330000000002</c:v>
                </c:pt>
                <c:pt idx="49">
                  <c:v>0.83416670000000004</c:v>
                </c:pt>
                <c:pt idx="50">
                  <c:v>0.85085</c:v>
                </c:pt>
                <c:pt idx="51">
                  <c:v>0.86753329999999995</c:v>
                </c:pt>
                <c:pt idx="52">
                  <c:v>0.88421669999999997</c:v>
                </c:pt>
                <c:pt idx="53">
                  <c:v>0.90089989999999998</c:v>
                </c:pt>
                <c:pt idx="54">
                  <c:v>0.91758320000000004</c:v>
                </c:pt>
                <c:pt idx="55">
                  <c:v>0.9342665</c:v>
                </c:pt>
                <c:pt idx="56">
                  <c:v>0.95094999999999996</c:v>
                </c:pt>
                <c:pt idx="57">
                  <c:v>0.96763330000000003</c:v>
                </c:pt>
                <c:pt idx="58">
                  <c:v>0.98431670000000004</c:v>
                </c:pt>
                <c:pt idx="59">
                  <c:v>1.0009999999999999</c:v>
                </c:pt>
                <c:pt idx="60">
                  <c:v>1.0176829999999999</c:v>
                </c:pt>
                <c:pt idx="61">
                  <c:v>1.034367</c:v>
                </c:pt>
                <c:pt idx="62">
                  <c:v>1.05105</c:v>
                </c:pt>
                <c:pt idx="63">
                  <c:v>1.067733</c:v>
                </c:pt>
                <c:pt idx="64">
                  <c:v>1.084417</c:v>
                </c:pt>
                <c:pt idx="65">
                  <c:v>1.1011</c:v>
                </c:pt>
                <c:pt idx="66">
                  <c:v>1.117783</c:v>
                </c:pt>
                <c:pt idx="67">
                  <c:v>1.1344669999999999</c:v>
                </c:pt>
                <c:pt idx="68">
                  <c:v>1.1511499999999999</c:v>
                </c:pt>
                <c:pt idx="69">
                  <c:v>1.1678329999999999</c:v>
                </c:pt>
                <c:pt idx="70">
                  <c:v>1.184517</c:v>
                </c:pt>
                <c:pt idx="71">
                  <c:v>1.2012</c:v>
                </c:pt>
                <c:pt idx="72">
                  <c:v>1.217883</c:v>
                </c:pt>
                <c:pt idx="73">
                  <c:v>1.234567</c:v>
                </c:pt>
                <c:pt idx="74">
                  <c:v>1.25125</c:v>
                </c:pt>
                <c:pt idx="75">
                  <c:v>1.267933</c:v>
                </c:pt>
                <c:pt idx="76">
                  <c:v>1.2846169999999999</c:v>
                </c:pt>
                <c:pt idx="77">
                  <c:v>1.3012999999999999</c:v>
                </c:pt>
                <c:pt idx="78">
                  <c:v>1.3179829999999999</c:v>
                </c:pt>
                <c:pt idx="79">
                  <c:v>1.334667</c:v>
                </c:pt>
                <c:pt idx="80">
                  <c:v>1.3513500000000001</c:v>
                </c:pt>
                <c:pt idx="81">
                  <c:v>1.3680330000000001</c:v>
                </c:pt>
                <c:pt idx="82">
                  <c:v>1.384717</c:v>
                </c:pt>
                <c:pt idx="83">
                  <c:v>1.4014</c:v>
                </c:pt>
                <c:pt idx="84">
                  <c:v>1.418083</c:v>
                </c:pt>
                <c:pt idx="85">
                  <c:v>1.4347669999999999</c:v>
                </c:pt>
                <c:pt idx="86">
                  <c:v>1.4514499999999999</c:v>
                </c:pt>
                <c:pt idx="87">
                  <c:v>1.4681329999999999</c:v>
                </c:pt>
                <c:pt idx="88">
                  <c:v>1.4848170000000001</c:v>
                </c:pt>
                <c:pt idx="89">
                  <c:v>1.5015000000000001</c:v>
                </c:pt>
                <c:pt idx="90">
                  <c:v>1.5181830000000001</c:v>
                </c:pt>
                <c:pt idx="91">
                  <c:v>1.534867</c:v>
                </c:pt>
                <c:pt idx="92">
                  <c:v>1.55155</c:v>
                </c:pt>
                <c:pt idx="93">
                  <c:v>1.568233</c:v>
                </c:pt>
                <c:pt idx="94">
                  <c:v>1.5849169999999999</c:v>
                </c:pt>
                <c:pt idx="95">
                  <c:v>1.6015999999999999</c:v>
                </c:pt>
                <c:pt idx="96">
                  <c:v>1.6182829999999999</c:v>
                </c:pt>
                <c:pt idx="97">
                  <c:v>1.6349670000000001</c:v>
                </c:pt>
                <c:pt idx="98">
                  <c:v>1.6516500000000001</c:v>
                </c:pt>
                <c:pt idx="99">
                  <c:v>1.6683330000000001</c:v>
                </c:pt>
                <c:pt idx="100">
                  <c:v>1.685017</c:v>
                </c:pt>
                <c:pt idx="101">
                  <c:v>1.7017</c:v>
                </c:pt>
                <c:pt idx="102">
                  <c:v>1.718383</c:v>
                </c:pt>
                <c:pt idx="103">
                  <c:v>1.7350669999999999</c:v>
                </c:pt>
                <c:pt idx="104">
                  <c:v>1.7517499999999999</c:v>
                </c:pt>
                <c:pt idx="105">
                  <c:v>1.7684329999999999</c:v>
                </c:pt>
                <c:pt idx="106">
                  <c:v>1.7851170000000001</c:v>
                </c:pt>
                <c:pt idx="107">
                  <c:v>1.8018000000000001</c:v>
                </c:pt>
                <c:pt idx="108">
                  <c:v>1.8184830000000001</c:v>
                </c:pt>
                <c:pt idx="109">
                  <c:v>1.835167</c:v>
                </c:pt>
              </c:numCache>
            </c:numRef>
          </c:xVal>
          <c:yVal>
            <c:numRef>
              <c:f>'S-II-1'!$D$2:$D$110</c:f>
              <c:numCache>
                <c:formatCode>0.00000</c:formatCode>
                <c:ptCount val="109"/>
                <c:pt idx="1">
                  <c:v>0.29497489999999998</c:v>
                </c:pt>
                <c:pt idx="2">
                  <c:v>0.336227</c:v>
                </c:pt>
                <c:pt idx="3">
                  <c:v>0.36734410000000001</c:v>
                </c:pt>
                <c:pt idx="4">
                  <c:v>0.35294560000000003</c:v>
                </c:pt>
                <c:pt idx="5">
                  <c:v>0.43315559999999997</c:v>
                </c:pt>
                <c:pt idx="6">
                  <c:v>0.48646630000000002</c:v>
                </c:pt>
                <c:pt idx="10">
                  <c:v>1.020564</c:v>
                </c:pt>
                <c:pt idx="11">
                  <c:v>0.72893249999999998</c:v>
                </c:pt>
                <c:pt idx="12">
                  <c:v>0.62166589999999999</c:v>
                </c:pt>
                <c:pt idx="13">
                  <c:v>0.53707839999999996</c:v>
                </c:pt>
                <c:pt idx="14">
                  <c:v>0.44507400000000003</c:v>
                </c:pt>
                <c:pt idx="15">
                  <c:v>0.59257709999999997</c:v>
                </c:pt>
                <c:pt idx="16">
                  <c:v>0.80565419999999999</c:v>
                </c:pt>
                <c:pt idx="17">
                  <c:v>0.76760010000000001</c:v>
                </c:pt>
                <c:pt idx="18">
                  <c:v>0.61457070000000003</c:v>
                </c:pt>
                <c:pt idx="19">
                  <c:v>0.54496699999999998</c:v>
                </c:pt>
                <c:pt idx="20">
                  <c:v>0.60613130000000004</c:v>
                </c:pt>
                <c:pt idx="21">
                  <c:v>0.73692420000000003</c:v>
                </c:pt>
                <c:pt idx="22">
                  <c:v>0.79161219999999999</c:v>
                </c:pt>
                <c:pt idx="23">
                  <c:v>0.68324470000000004</c:v>
                </c:pt>
                <c:pt idx="24">
                  <c:v>0.55502819999999997</c:v>
                </c:pt>
                <c:pt idx="25">
                  <c:v>0.5434464</c:v>
                </c:pt>
                <c:pt idx="26">
                  <c:v>0.59944900000000001</c:v>
                </c:pt>
                <c:pt idx="27">
                  <c:v>0.72706130000000002</c:v>
                </c:pt>
                <c:pt idx="28">
                  <c:v>0.84661350000000002</c:v>
                </c:pt>
                <c:pt idx="29">
                  <c:v>0.6416463</c:v>
                </c:pt>
                <c:pt idx="30">
                  <c:v>0.63389309999999999</c:v>
                </c:pt>
                <c:pt idx="31">
                  <c:v>0.73783080000000001</c:v>
                </c:pt>
                <c:pt idx="32">
                  <c:v>0.68366459999999996</c:v>
                </c:pt>
                <c:pt idx="33">
                  <c:v>0.64017670000000004</c:v>
                </c:pt>
                <c:pt idx="34">
                  <c:v>0.58682789999999996</c:v>
                </c:pt>
                <c:pt idx="35">
                  <c:v>0.68357849999999998</c:v>
                </c:pt>
                <c:pt idx="36">
                  <c:v>0.77038209999999996</c:v>
                </c:pt>
                <c:pt idx="37">
                  <c:v>0.75984160000000001</c:v>
                </c:pt>
                <c:pt idx="38">
                  <c:v>0.62941979999999997</c:v>
                </c:pt>
                <c:pt idx="39">
                  <c:v>0.71612989999999999</c:v>
                </c:pt>
                <c:pt idx="40">
                  <c:v>0.69442899999999996</c:v>
                </c:pt>
                <c:pt idx="41">
                  <c:v>0.54263110000000003</c:v>
                </c:pt>
                <c:pt idx="42">
                  <c:v>0.69451370000000001</c:v>
                </c:pt>
                <c:pt idx="43">
                  <c:v>0.80300680000000002</c:v>
                </c:pt>
                <c:pt idx="44">
                  <c:v>0.75960919999999998</c:v>
                </c:pt>
                <c:pt idx="45">
                  <c:v>0.69442899999999996</c:v>
                </c:pt>
                <c:pt idx="46">
                  <c:v>0.69442899999999996</c:v>
                </c:pt>
                <c:pt idx="47">
                  <c:v>0.71612989999999999</c:v>
                </c:pt>
                <c:pt idx="48">
                  <c:v>0.62932619999999995</c:v>
                </c:pt>
                <c:pt idx="49">
                  <c:v>0.62932619999999995</c:v>
                </c:pt>
                <c:pt idx="50">
                  <c:v>0.86803620000000004</c:v>
                </c:pt>
                <c:pt idx="51">
                  <c:v>0.86972989999999994</c:v>
                </c:pt>
                <c:pt idx="52">
                  <c:v>0.65138870000000004</c:v>
                </c:pt>
                <c:pt idx="53">
                  <c:v>0.78130790000000006</c:v>
                </c:pt>
                <c:pt idx="54">
                  <c:v>0.86803620000000004</c:v>
                </c:pt>
                <c:pt idx="55">
                  <c:v>0.73982270000000006</c:v>
                </c:pt>
                <c:pt idx="56">
                  <c:v>0.58845099999999995</c:v>
                </c:pt>
                <c:pt idx="57">
                  <c:v>0.59430229999999995</c:v>
                </c:pt>
                <c:pt idx="58">
                  <c:v>0.7148082</c:v>
                </c:pt>
                <c:pt idx="59">
                  <c:v>0.76667459999999998</c:v>
                </c:pt>
                <c:pt idx="60">
                  <c:v>0.68041410000000002</c:v>
                </c:pt>
                <c:pt idx="61">
                  <c:v>0.73203249999999997</c:v>
                </c:pt>
                <c:pt idx="62">
                  <c:v>0.86986949999999996</c:v>
                </c:pt>
                <c:pt idx="63">
                  <c:v>0.77528459999999999</c:v>
                </c:pt>
                <c:pt idx="64">
                  <c:v>0.77514110000000003</c:v>
                </c:pt>
                <c:pt idx="65">
                  <c:v>0.74064459999999999</c:v>
                </c:pt>
                <c:pt idx="66">
                  <c:v>0.74925679999999995</c:v>
                </c:pt>
                <c:pt idx="67">
                  <c:v>0.86982680000000001</c:v>
                </c:pt>
                <c:pt idx="68">
                  <c:v>0.77514110000000003</c:v>
                </c:pt>
                <c:pt idx="69">
                  <c:v>0.74930629999999998</c:v>
                </c:pt>
                <c:pt idx="70">
                  <c:v>0.68902560000000002</c:v>
                </c:pt>
                <c:pt idx="71">
                  <c:v>0.6459684</c:v>
                </c:pt>
                <c:pt idx="72">
                  <c:v>0.76648110000000003</c:v>
                </c:pt>
                <c:pt idx="73">
                  <c:v>0.69779650000000004</c:v>
                </c:pt>
                <c:pt idx="74">
                  <c:v>0.65593809999999997</c:v>
                </c:pt>
                <c:pt idx="75">
                  <c:v>0.75909130000000002</c:v>
                </c:pt>
                <c:pt idx="76">
                  <c:v>0.88113669999999999</c:v>
                </c:pt>
                <c:pt idx="77">
                  <c:v>0.75909130000000002</c:v>
                </c:pt>
                <c:pt idx="78">
                  <c:v>0.67180269999999997</c:v>
                </c:pt>
                <c:pt idx="79">
                  <c:v>0.7148082</c:v>
                </c:pt>
                <c:pt idx="80">
                  <c:v>0.73208320000000005</c:v>
                </c:pt>
                <c:pt idx="81">
                  <c:v>0.73208320000000005</c:v>
                </c:pt>
                <c:pt idx="82">
                  <c:v>0.85416700000000001</c:v>
                </c:pt>
                <c:pt idx="83">
                  <c:v>0.97378209999999998</c:v>
                </c:pt>
                <c:pt idx="84">
                  <c:v>0.80097600000000002</c:v>
                </c:pt>
                <c:pt idx="85">
                  <c:v>0.64614059999999995</c:v>
                </c:pt>
                <c:pt idx="86">
                  <c:v>0.56866260000000002</c:v>
                </c:pt>
                <c:pt idx="87">
                  <c:v>0.71527499999999999</c:v>
                </c:pt>
                <c:pt idx="88">
                  <c:v>0.99993670000000001</c:v>
                </c:pt>
                <c:pt idx="89">
                  <c:v>0.93027130000000002</c:v>
                </c:pt>
                <c:pt idx="90">
                  <c:v>0.72362539999999997</c:v>
                </c:pt>
                <c:pt idx="91">
                  <c:v>0.58568929999999997</c:v>
                </c:pt>
                <c:pt idx="92">
                  <c:v>0.53395309999999996</c:v>
                </c:pt>
                <c:pt idx="93">
                  <c:v>0.7837054</c:v>
                </c:pt>
                <c:pt idx="94">
                  <c:v>0.938724</c:v>
                </c:pt>
                <c:pt idx="95">
                  <c:v>0.77743410000000002</c:v>
                </c:pt>
                <c:pt idx="96">
                  <c:v>0.76822089999999998</c:v>
                </c:pt>
                <c:pt idx="97">
                  <c:v>0.80111489999999996</c:v>
                </c:pt>
                <c:pt idx="98">
                  <c:v>0.69763710000000001</c:v>
                </c:pt>
                <c:pt idx="99">
                  <c:v>0.84754200000000002</c:v>
                </c:pt>
                <c:pt idx="100">
                  <c:v>0.78488749999999996</c:v>
                </c:pt>
                <c:pt idx="101">
                  <c:v>0.65909660000000003</c:v>
                </c:pt>
                <c:pt idx="102">
                  <c:v>0.67224410000000001</c:v>
                </c:pt>
                <c:pt idx="103">
                  <c:v>0.66335900000000003</c:v>
                </c:pt>
                <c:pt idx="104">
                  <c:v>0.80565160000000002</c:v>
                </c:pt>
                <c:pt idx="105">
                  <c:v>0.87413350000000001</c:v>
                </c:pt>
                <c:pt idx="106">
                  <c:v>0.79185479999999997</c:v>
                </c:pt>
                <c:pt idx="107">
                  <c:v>0.68189069999999996</c:v>
                </c:pt>
                <c:pt idx="108">
                  <c:v>0.69417410000000002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1A-4600-B81B-988392DF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19760"/>
        <c:axId val="1713633072"/>
      </c:scatterChart>
      <c:valAx>
        <c:axId val="18943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633072"/>
        <c:crosses val="autoZero"/>
        <c:crossBetween val="midCat"/>
      </c:valAx>
      <c:valAx>
        <c:axId val="17136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v(t)</a:t>
                </a:r>
                <a:r>
                  <a:rPr lang="es-MX" baseline="0">
                    <a:solidFill>
                      <a:sysClr val="windowText" lastClr="000000"/>
                    </a:solidFill>
                  </a:rPr>
                  <a:t> (m/s)</a:t>
                </a:r>
                <a:endParaRPr lang="es-MX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31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ysClr val="windowText" lastClr="000000"/>
                </a:solidFill>
              </a:rPr>
              <a:t>Velocidad-Tiempo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rgbClr val="3F14F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96149448142868"/>
                  <c:y val="-0.266238865364734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0.0035x + 0.7346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8E-05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'S-II-2'!$A$2:$A$92</c:f>
              <c:numCache>
                <c:formatCode>0.00000</c:formatCode>
                <c:ptCount val="91"/>
                <c:pt idx="0">
                  <c:v>1.668333E-2</c:v>
                </c:pt>
                <c:pt idx="1">
                  <c:v>3.3366670000000001E-2</c:v>
                </c:pt>
                <c:pt idx="2">
                  <c:v>5.0049999999999997E-2</c:v>
                </c:pt>
                <c:pt idx="3">
                  <c:v>6.6733329999999993E-2</c:v>
                </c:pt>
                <c:pt idx="4">
                  <c:v>8.3416669999999998E-2</c:v>
                </c:pt>
                <c:pt idx="5">
                  <c:v>0.10009999999999999</c:v>
                </c:pt>
                <c:pt idx="6">
                  <c:v>0.11678330000000001</c:v>
                </c:pt>
                <c:pt idx="7">
                  <c:v>0.13346669999999999</c:v>
                </c:pt>
                <c:pt idx="8">
                  <c:v>0.15015000000000001</c:v>
                </c:pt>
                <c:pt idx="9">
                  <c:v>0.16683329999999999</c:v>
                </c:pt>
                <c:pt idx="10">
                  <c:v>0.1835167</c:v>
                </c:pt>
                <c:pt idx="11">
                  <c:v>0.20019999999999999</c:v>
                </c:pt>
                <c:pt idx="12">
                  <c:v>0.2168833</c:v>
                </c:pt>
                <c:pt idx="13">
                  <c:v>0.23356669999999999</c:v>
                </c:pt>
                <c:pt idx="14">
                  <c:v>0.25024999999999997</c:v>
                </c:pt>
                <c:pt idx="15">
                  <c:v>0.26693329999999998</c:v>
                </c:pt>
                <c:pt idx="16">
                  <c:v>0.2836167</c:v>
                </c:pt>
                <c:pt idx="17">
                  <c:v>0.30030000000000001</c:v>
                </c:pt>
                <c:pt idx="18">
                  <c:v>0.31698330000000002</c:v>
                </c:pt>
                <c:pt idx="19">
                  <c:v>0.33366669999999998</c:v>
                </c:pt>
                <c:pt idx="20">
                  <c:v>0.35034999999999999</c:v>
                </c:pt>
                <c:pt idx="21">
                  <c:v>0.36703330000000001</c:v>
                </c:pt>
                <c:pt idx="22">
                  <c:v>0.38371670000000002</c:v>
                </c:pt>
                <c:pt idx="23">
                  <c:v>0.40039999999999998</c:v>
                </c:pt>
                <c:pt idx="24">
                  <c:v>0.41708329999999999</c:v>
                </c:pt>
                <c:pt idx="25">
                  <c:v>0.43376670000000001</c:v>
                </c:pt>
                <c:pt idx="26">
                  <c:v>0.45045000000000002</c:v>
                </c:pt>
                <c:pt idx="27">
                  <c:v>0.46713329999999997</c:v>
                </c:pt>
                <c:pt idx="28">
                  <c:v>0.48381669999999999</c:v>
                </c:pt>
                <c:pt idx="29">
                  <c:v>0.50049999999999994</c:v>
                </c:pt>
                <c:pt idx="30">
                  <c:v>0.51718330000000001</c:v>
                </c:pt>
                <c:pt idx="31">
                  <c:v>0.53386670000000003</c:v>
                </c:pt>
                <c:pt idx="32">
                  <c:v>0.55054999999999998</c:v>
                </c:pt>
                <c:pt idx="33">
                  <c:v>0.56723330000000005</c:v>
                </c:pt>
                <c:pt idx="34">
                  <c:v>0.58391669999999996</c:v>
                </c:pt>
                <c:pt idx="35">
                  <c:v>0.60060000000000002</c:v>
                </c:pt>
                <c:pt idx="36">
                  <c:v>0.61728329999999998</c:v>
                </c:pt>
                <c:pt idx="37">
                  <c:v>0.63396669999999999</c:v>
                </c:pt>
                <c:pt idx="38">
                  <c:v>0.65064999999999995</c:v>
                </c:pt>
                <c:pt idx="39">
                  <c:v>0.66733330000000002</c:v>
                </c:pt>
                <c:pt idx="40">
                  <c:v>0.68401670000000003</c:v>
                </c:pt>
                <c:pt idx="41">
                  <c:v>0.70069999999999999</c:v>
                </c:pt>
                <c:pt idx="42">
                  <c:v>0.73406669999999996</c:v>
                </c:pt>
                <c:pt idx="43">
                  <c:v>0.7841167</c:v>
                </c:pt>
                <c:pt idx="44">
                  <c:v>0.80079999999999996</c:v>
                </c:pt>
                <c:pt idx="45">
                  <c:v>0.81748330000000002</c:v>
                </c:pt>
                <c:pt idx="46">
                  <c:v>0.83416670000000004</c:v>
                </c:pt>
                <c:pt idx="47">
                  <c:v>0.85085</c:v>
                </c:pt>
                <c:pt idx="48">
                  <c:v>0.86753329999999995</c:v>
                </c:pt>
                <c:pt idx="49">
                  <c:v>0.88421669999999997</c:v>
                </c:pt>
                <c:pt idx="50">
                  <c:v>0.90090000000000003</c:v>
                </c:pt>
                <c:pt idx="51">
                  <c:v>0.91758329999999999</c:v>
                </c:pt>
                <c:pt idx="52">
                  <c:v>0.93426670000000001</c:v>
                </c:pt>
                <c:pt idx="53">
                  <c:v>0.95094999999999996</c:v>
                </c:pt>
                <c:pt idx="54">
                  <c:v>0.96763330000000003</c:v>
                </c:pt>
                <c:pt idx="55">
                  <c:v>0.98431670000000004</c:v>
                </c:pt>
                <c:pt idx="56">
                  <c:v>1.0009999999999999</c:v>
                </c:pt>
                <c:pt idx="57">
                  <c:v>1.0176829999999999</c:v>
                </c:pt>
                <c:pt idx="58">
                  <c:v>1.034367</c:v>
                </c:pt>
                <c:pt idx="59">
                  <c:v>1.05105</c:v>
                </c:pt>
                <c:pt idx="60">
                  <c:v>1.067733</c:v>
                </c:pt>
                <c:pt idx="61">
                  <c:v>1.084417</c:v>
                </c:pt>
                <c:pt idx="62">
                  <c:v>1.1011</c:v>
                </c:pt>
                <c:pt idx="63">
                  <c:v>1.117783</c:v>
                </c:pt>
                <c:pt idx="64">
                  <c:v>1.1344669999999999</c:v>
                </c:pt>
                <c:pt idx="65">
                  <c:v>1.1511499999999999</c:v>
                </c:pt>
                <c:pt idx="66">
                  <c:v>1.1678329999999999</c:v>
                </c:pt>
                <c:pt idx="67">
                  <c:v>1.184517</c:v>
                </c:pt>
                <c:pt idx="68">
                  <c:v>1.2012</c:v>
                </c:pt>
                <c:pt idx="69">
                  <c:v>1.217883</c:v>
                </c:pt>
                <c:pt idx="70">
                  <c:v>1.234567</c:v>
                </c:pt>
                <c:pt idx="71">
                  <c:v>1.25125</c:v>
                </c:pt>
                <c:pt idx="72">
                  <c:v>1.267933</c:v>
                </c:pt>
                <c:pt idx="73">
                  <c:v>1.2846169999999999</c:v>
                </c:pt>
                <c:pt idx="74">
                  <c:v>1.3012999999999999</c:v>
                </c:pt>
                <c:pt idx="75">
                  <c:v>1.3179829999999999</c:v>
                </c:pt>
                <c:pt idx="76">
                  <c:v>1.334667</c:v>
                </c:pt>
                <c:pt idx="77">
                  <c:v>1.3513500000000001</c:v>
                </c:pt>
                <c:pt idx="78">
                  <c:v>1.3680330000000001</c:v>
                </c:pt>
                <c:pt idx="79">
                  <c:v>1.384717</c:v>
                </c:pt>
                <c:pt idx="80">
                  <c:v>1.4014</c:v>
                </c:pt>
                <c:pt idx="81">
                  <c:v>1.418083</c:v>
                </c:pt>
                <c:pt idx="82">
                  <c:v>1.4347669999999999</c:v>
                </c:pt>
                <c:pt idx="83">
                  <c:v>1.4514499999999999</c:v>
                </c:pt>
                <c:pt idx="84">
                  <c:v>1.4681329999999999</c:v>
                </c:pt>
                <c:pt idx="85">
                  <c:v>1.4848170000000001</c:v>
                </c:pt>
                <c:pt idx="86">
                  <c:v>1.5015000000000001</c:v>
                </c:pt>
                <c:pt idx="87">
                  <c:v>1.5181830000000001</c:v>
                </c:pt>
                <c:pt idx="88">
                  <c:v>1.534867</c:v>
                </c:pt>
                <c:pt idx="89">
                  <c:v>1.55155</c:v>
                </c:pt>
                <c:pt idx="90">
                  <c:v>1.568233</c:v>
                </c:pt>
              </c:numCache>
            </c:numRef>
          </c:xVal>
          <c:yVal>
            <c:numRef>
              <c:f>'S-II-2'!$D$2:$D$91</c:f>
              <c:numCache>
                <c:formatCode>0.00000</c:formatCode>
                <c:ptCount val="90"/>
                <c:pt idx="1">
                  <c:v>1.5086269999999999</c:v>
                </c:pt>
                <c:pt idx="2">
                  <c:v>1.0354080000000001</c:v>
                </c:pt>
                <c:pt idx="3">
                  <c:v>0.58834940000000002</c:v>
                </c:pt>
                <c:pt idx="4">
                  <c:v>0.54237950000000001</c:v>
                </c:pt>
                <c:pt idx="5">
                  <c:v>0.58688280000000004</c:v>
                </c:pt>
                <c:pt idx="6">
                  <c:v>0.58195839999999999</c:v>
                </c:pt>
                <c:pt idx="7">
                  <c:v>0.50386200000000003</c:v>
                </c:pt>
                <c:pt idx="8">
                  <c:v>0.48822870000000002</c:v>
                </c:pt>
                <c:pt idx="9">
                  <c:v>0.4383339</c:v>
                </c:pt>
                <c:pt idx="10">
                  <c:v>0.43300110000000003</c:v>
                </c:pt>
                <c:pt idx="11">
                  <c:v>0.52530049999999995</c:v>
                </c:pt>
                <c:pt idx="12">
                  <c:v>0.57143250000000001</c:v>
                </c:pt>
                <c:pt idx="13">
                  <c:v>0.62378630000000002</c:v>
                </c:pt>
                <c:pt idx="14">
                  <c:v>0.70881839999999996</c:v>
                </c:pt>
                <c:pt idx="15">
                  <c:v>0.85002889999999998</c:v>
                </c:pt>
                <c:pt idx="16">
                  <c:v>0.96618910000000002</c:v>
                </c:pt>
                <c:pt idx="17">
                  <c:v>0.99922820000000001</c:v>
                </c:pt>
                <c:pt idx="18">
                  <c:v>1.027299</c:v>
                </c:pt>
                <c:pt idx="19">
                  <c:v>0.99206729999999999</c:v>
                </c:pt>
                <c:pt idx="20">
                  <c:v>0.91240069999999995</c:v>
                </c:pt>
                <c:pt idx="21">
                  <c:v>0.94677239999999996</c:v>
                </c:pt>
                <c:pt idx="22">
                  <c:v>0.97298549999999995</c:v>
                </c:pt>
                <c:pt idx="23">
                  <c:v>1.0336320000000001</c:v>
                </c:pt>
                <c:pt idx="24">
                  <c:v>0.98155479999999995</c:v>
                </c:pt>
                <c:pt idx="25">
                  <c:v>0.83389990000000003</c:v>
                </c:pt>
                <c:pt idx="26">
                  <c:v>0.8696836</c:v>
                </c:pt>
                <c:pt idx="27">
                  <c:v>0.69681099999999996</c:v>
                </c:pt>
                <c:pt idx="28">
                  <c:v>0.51760649999999997</c:v>
                </c:pt>
                <c:pt idx="29">
                  <c:v>0.48415819999999998</c:v>
                </c:pt>
                <c:pt idx="30">
                  <c:v>0.47946430000000001</c:v>
                </c:pt>
                <c:pt idx="31">
                  <c:v>0.51456639999999998</c:v>
                </c:pt>
                <c:pt idx="32">
                  <c:v>0.53395199999999998</c:v>
                </c:pt>
                <c:pt idx="33">
                  <c:v>0.59986539999999999</c:v>
                </c:pt>
                <c:pt idx="34">
                  <c:v>0.66598639999999998</c:v>
                </c:pt>
                <c:pt idx="35">
                  <c:v>0.58043769999999995</c:v>
                </c:pt>
                <c:pt idx="36">
                  <c:v>0.53826549999999995</c:v>
                </c:pt>
                <c:pt idx="37">
                  <c:v>0.63137529999999997</c:v>
                </c:pt>
                <c:pt idx="38">
                  <c:v>0.68517289999999997</c:v>
                </c:pt>
                <c:pt idx="39">
                  <c:v>0.69655789999999995</c:v>
                </c:pt>
                <c:pt idx="40">
                  <c:v>0.72759370000000001</c:v>
                </c:pt>
                <c:pt idx="44">
                  <c:v>0.90812490000000001</c:v>
                </c:pt>
                <c:pt idx="45">
                  <c:v>0.73008530000000005</c:v>
                </c:pt>
                <c:pt idx="46">
                  <c:v>0.69718760000000002</c:v>
                </c:pt>
                <c:pt idx="47">
                  <c:v>0.8289647</c:v>
                </c:pt>
                <c:pt idx="48">
                  <c:v>0.71197779999999999</c:v>
                </c:pt>
                <c:pt idx="49">
                  <c:v>0.72009100000000004</c:v>
                </c:pt>
                <c:pt idx="50">
                  <c:v>0.7740437</c:v>
                </c:pt>
                <c:pt idx="51">
                  <c:v>0.67368349999999999</c:v>
                </c:pt>
                <c:pt idx="52">
                  <c:v>0.62689779999999995</c:v>
                </c:pt>
                <c:pt idx="53">
                  <c:v>0.7584111</c:v>
                </c:pt>
                <c:pt idx="54">
                  <c:v>0.85905149999999997</c:v>
                </c:pt>
                <c:pt idx="55">
                  <c:v>0.74695310000000004</c:v>
                </c:pt>
                <c:pt idx="56">
                  <c:v>0.66071259999999998</c:v>
                </c:pt>
                <c:pt idx="57">
                  <c:v>0.78258499999999998</c:v>
                </c:pt>
                <c:pt idx="58">
                  <c:v>1.006532</c:v>
                </c:pt>
                <c:pt idx="59">
                  <c:v>0.94417620000000002</c:v>
                </c:pt>
                <c:pt idx="60">
                  <c:v>0.82065069999999996</c:v>
                </c:pt>
                <c:pt idx="61">
                  <c:v>0.69650000000000001</c:v>
                </c:pt>
                <c:pt idx="62">
                  <c:v>0.72782590000000003</c:v>
                </c:pt>
                <c:pt idx="63">
                  <c:v>0.69654300000000002</c:v>
                </c:pt>
                <c:pt idx="64">
                  <c:v>0.54172220000000004</c:v>
                </c:pt>
                <c:pt idx="65">
                  <c:v>0.72811389999999998</c:v>
                </c:pt>
                <c:pt idx="66">
                  <c:v>0.96763969999999999</c:v>
                </c:pt>
                <c:pt idx="67">
                  <c:v>0.90544999999999998</c:v>
                </c:pt>
                <c:pt idx="68">
                  <c:v>0.70462150000000001</c:v>
                </c:pt>
                <c:pt idx="69">
                  <c:v>0.63576750000000004</c:v>
                </c:pt>
                <c:pt idx="70">
                  <c:v>0.63501339999999995</c:v>
                </c:pt>
                <c:pt idx="71">
                  <c:v>0.75939760000000001</c:v>
                </c:pt>
                <c:pt idx="72">
                  <c:v>0.76650169999999995</c:v>
                </c:pt>
                <c:pt idx="73">
                  <c:v>0.72009100000000004</c:v>
                </c:pt>
                <c:pt idx="74">
                  <c:v>0.74297360000000001</c:v>
                </c:pt>
                <c:pt idx="75">
                  <c:v>0.78166610000000003</c:v>
                </c:pt>
                <c:pt idx="76">
                  <c:v>0.83579999999999999</c:v>
                </c:pt>
                <c:pt idx="77">
                  <c:v>0.76615</c:v>
                </c:pt>
                <c:pt idx="78">
                  <c:v>0.74293330000000002</c:v>
                </c:pt>
                <c:pt idx="79">
                  <c:v>0.7198831</c:v>
                </c:pt>
                <c:pt idx="80">
                  <c:v>0.74309449999999999</c:v>
                </c:pt>
                <c:pt idx="81">
                  <c:v>0.7663063</c:v>
                </c:pt>
                <c:pt idx="82">
                  <c:v>0.79031450000000003</c:v>
                </c:pt>
                <c:pt idx="83">
                  <c:v>0.74329599999999996</c:v>
                </c:pt>
                <c:pt idx="84">
                  <c:v>0.81262020000000001</c:v>
                </c:pt>
                <c:pt idx="85">
                  <c:v>0.78940460000000001</c:v>
                </c:pt>
                <c:pt idx="86">
                  <c:v>0.62689779999999995</c:v>
                </c:pt>
                <c:pt idx="87">
                  <c:v>0.78258499999999998</c:v>
                </c:pt>
                <c:pt idx="88">
                  <c:v>0.75904260000000001</c:v>
                </c:pt>
                <c:pt idx="89">
                  <c:v>0.4036111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8-429E-8499-C11B71BE3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53392"/>
        <c:axId val="1713690352"/>
      </c:scatterChart>
      <c:valAx>
        <c:axId val="712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690352"/>
        <c:crosses val="autoZero"/>
        <c:crossBetween val="midCat"/>
      </c:valAx>
      <c:valAx>
        <c:axId val="17136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baseline="0">
                    <a:solidFill>
                      <a:sysClr val="windowText" lastClr="000000"/>
                    </a:solidFill>
                    <a:effectLst/>
                  </a:rPr>
                  <a:t>v(t) (m/s)</a:t>
                </a:r>
                <a:endParaRPr lang="es-MX" sz="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353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ysClr val="windowText" lastClr="000000"/>
                </a:solidFill>
              </a:rPr>
              <a:t>Velocidad-Tiempo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rgbClr val="3F14F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90980859577733"/>
                  <c:y val="0.250665659624599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0.0054x + 0.2511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0.0243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'S-III'!$A$2:$A$292</c:f>
              <c:numCache>
                <c:formatCode>0.00000</c:formatCode>
                <c:ptCount val="291"/>
                <c:pt idx="0">
                  <c:v>8.3416669999999998E-2</c:v>
                </c:pt>
                <c:pt idx="1">
                  <c:v>0.10009999999999999</c:v>
                </c:pt>
                <c:pt idx="2">
                  <c:v>0.11678330000000001</c:v>
                </c:pt>
                <c:pt idx="3">
                  <c:v>0.13346669999999999</c:v>
                </c:pt>
                <c:pt idx="4">
                  <c:v>0.15015000000000001</c:v>
                </c:pt>
                <c:pt idx="5">
                  <c:v>0.16683329999999999</c:v>
                </c:pt>
                <c:pt idx="6">
                  <c:v>0.1835167</c:v>
                </c:pt>
                <c:pt idx="7">
                  <c:v>0.20019999999999999</c:v>
                </c:pt>
                <c:pt idx="8">
                  <c:v>0.2168833</c:v>
                </c:pt>
                <c:pt idx="9">
                  <c:v>0.23356669999999999</c:v>
                </c:pt>
                <c:pt idx="10">
                  <c:v>0.25024999999999997</c:v>
                </c:pt>
                <c:pt idx="11">
                  <c:v>0.26693329999999998</c:v>
                </c:pt>
                <c:pt idx="12">
                  <c:v>0.2836167</c:v>
                </c:pt>
                <c:pt idx="13">
                  <c:v>0.30030000000000001</c:v>
                </c:pt>
                <c:pt idx="14">
                  <c:v>0.31698330000000002</c:v>
                </c:pt>
                <c:pt idx="15">
                  <c:v>0.33366669999999998</c:v>
                </c:pt>
                <c:pt idx="16">
                  <c:v>0.35034999999999999</c:v>
                </c:pt>
                <c:pt idx="17">
                  <c:v>0.36703330000000001</c:v>
                </c:pt>
                <c:pt idx="18">
                  <c:v>0.38371670000000002</c:v>
                </c:pt>
                <c:pt idx="19">
                  <c:v>0.40039999999999998</c:v>
                </c:pt>
                <c:pt idx="20">
                  <c:v>0.41708329999999999</c:v>
                </c:pt>
                <c:pt idx="21">
                  <c:v>0.43376670000000001</c:v>
                </c:pt>
                <c:pt idx="22">
                  <c:v>0.45045000000000002</c:v>
                </c:pt>
                <c:pt idx="23">
                  <c:v>0.46713329999999997</c:v>
                </c:pt>
                <c:pt idx="24">
                  <c:v>0.48381669999999999</c:v>
                </c:pt>
                <c:pt idx="25">
                  <c:v>0.50049999999999994</c:v>
                </c:pt>
                <c:pt idx="26">
                  <c:v>0.51718330000000001</c:v>
                </c:pt>
                <c:pt idx="27">
                  <c:v>0.53386670000000003</c:v>
                </c:pt>
                <c:pt idx="28">
                  <c:v>0.55054999999999998</c:v>
                </c:pt>
                <c:pt idx="29">
                  <c:v>0.56723330000000005</c:v>
                </c:pt>
                <c:pt idx="30">
                  <c:v>0.58391669999999996</c:v>
                </c:pt>
                <c:pt idx="31">
                  <c:v>0.60060000000000002</c:v>
                </c:pt>
                <c:pt idx="32">
                  <c:v>0.61728329999999998</c:v>
                </c:pt>
                <c:pt idx="33">
                  <c:v>0.63396669999999999</c:v>
                </c:pt>
                <c:pt idx="34">
                  <c:v>0.65064999999999995</c:v>
                </c:pt>
                <c:pt idx="35">
                  <c:v>0.66733330000000002</c:v>
                </c:pt>
                <c:pt idx="36">
                  <c:v>0.68401670000000003</c:v>
                </c:pt>
                <c:pt idx="37">
                  <c:v>0.70069999999999999</c:v>
                </c:pt>
                <c:pt idx="38">
                  <c:v>0.71738329999999995</c:v>
                </c:pt>
                <c:pt idx="39">
                  <c:v>0.73406669999999996</c:v>
                </c:pt>
                <c:pt idx="40">
                  <c:v>0.75075000000000003</c:v>
                </c:pt>
                <c:pt idx="41">
                  <c:v>0.76743329999999998</c:v>
                </c:pt>
                <c:pt idx="42">
                  <c:v>0.7841167</c:v>
                </c:pt>
                <c:pt idx="43">
                  <c:v>0.80079999999999996</c:v>
                </c:pt>
                <c:pt idx="44">
                  <c:v>0.81748330000000002</c:v>
                </c:pt>
                <c:pt idx="45">
                  <c:v>0.83416670000000004</c:v>
                </c:pt>
                <c:pt idx="46">
                  <c:v>0.85085</c:v>
                </c:pt>
                <c:pt idx="47">
                  <c:v>0.86753329999999995</c:v>
                </c:pt>
                <c:pt idx="48">
                  <c:v>0.88421669999999997</c:v>
                </c:pt>
                <c:pt idx="49">
                  <c:v>0.90090000000000003</c:v>
                </c:pt>
                <c:pt idx="50">
                  <c:v>0.91758329999999999</c:v>
                </c:pt>
                <c:pt idx="51">
                  <c:v>0.93426670000000001</c:v>
                </c:pt>
                <c:pt idx="52">
                  <c:v>0.95094999999999996</c:v>
                </c:pt>
                <c:pt idx="53">
                  <c:v>0.96763330000000003</c:v>
                </c:pt>
                <c:pt idx="54">
                  <c:v>0.98431670000000004</c:v>
                </c:pt>
                <c:pt idx="55">
                  <c:v>1.0009999999999999</c:v>
                </c:pt>
                <c:pt idx="56">
                  <c:v>1.0176829999999999</c:v>
                </c:pt>
                <c:pt idx="57">
                  <c:v>1.034367</c:v>
                </c:pt>
                <c:pt idx="58">
                  <c:v>1.05105</c:v>
                </c:pt>
                <c:pt idx="59">
                  <c:v>1.067733</c:v>
                </c:pt>
                <c:pt idx="60">
                  <c:v>1.084417</c:v>
                </c:pt>
                <c:pt idx="61">
                  <c:v>1.1011</c:v>
                </c:pt>
                <c:pt idx="62">
                  <c:v>1.117783</c:v>
                </c:pt>
                <c:pt idx="63">
                  <c:v>1.1344669999999999</c:v>
                </c:pt>
                <c:pt idx="64">
                  <c:v>1.1511499999999999</c:v>
                </c:pt>
                <c:pt idx="65">
                  <c:v>1.1678329999999999</c:v>
                </c:pt>
                <c:pt idx="66">
                  <c:v>1.184517</c:v>
                </c:pt>
                <c:pt idx="67">
                  <c:v>1.2012</c:v>
                </c:pt>
                <c:pt idx="68">
                  <c:v>1.217883</c:v>
                </c:pt>
                <c:pt idx="69">
                  <c:v>1.234567</c:v>
                </c:pt>
                <c:pt idx="70">
                  <c:v>1.25125</c:v>
                </c:pt>
                <c:pt idx="71">
                  <c:v>1.267933</c:v>
                </c:pt>
                <c:pt idx="72">
                  <c:v>1.2846169999999999</c:v>
                </c:pt>
                <c:pt idx="73">
                  <c:v>1.3012999999999999</c:v>
                </c:pt>
                <c:pt idx="74">
                  <c:v>1.3179829999999999</c:v>
                </c:pt>
                <c:pt idx="75">
                  <c:v>1.334667</c:v>
                </c:pt>
                <c:pt idx="76">
                  <c:v>1.3513500000000001</c:v>
                </c:pt>
                <c:pt idx="77">
                  <c:v>1.3680330000000001</c:v>
                </c:pt>
                <c:pt idx="78">
                  <c:v>1.384717</c:v>
                </c:pt>
                <c:pt idx="79">
                  <c:v>1.4014</c:v>
                </c:pt>
                <c:pt idx="80">
                  <c:v>1.418083</c:v>
                </c:pt>
                <c:pt idx="81">
                  <c:v>1.4347669999999999</c:v>
                </c:pt>
                <c:pt idx="82">
                  <c:v>1.4514499999999999</c:v>
                </c:pt>
                <c:pt idx="83">
                  <c:v>1.4681329999999999</c:v>
                </c:pt>
                <c:pt idx="84">
                  <c:v>1.4848170000000001</c:v>
                </c:pt>
                <c:pt idx="85">
                  <c:v>1.5015000000000001</c:v>
                </c:pt>
                <c:pt idx="86">
                  <c:v>1.5181830000000001</c:v>
                </c:pt>
                <c:pt idx="87">
                  <c:v>1.534867</c:v>
                </c:pt>
                <c:pt idx="88">
                  <c:v>1.55155</c:v>
                </c:pt>
                <c:pt idx="89">
                  <c:v>1.568233</c:v>
                </c:pt>
                <c:pt idx="90">
                  <c:v>1.5849169999999999</c:v>
                </c:pt>
                <c:pt idx="91">
                  <c:v>1.6015999999999999</c:v>
                </c:pt>
                <c:pt idx="92">
                  <c:v>1.6182829999999999</c:v>
                </c:pt>
                <c:pt idx="93">
                  <c:v>1.6349670000000001</c:v>
                </c:pt>
                <c:pt idx="94">
                  <c:v>1.6516500000000001</c:v>
                </c:pt>
                <c:pt idx="95">
                  <c:v>1.6683330000000001</c:v>
                </c:pt>
                <c:pt idx="96">
                  <c:v>1.685017</c:v>
                </c:pt>
                <c:pt idx="97">
                  <c:v>1.7017</c:v>
                </c:pt>
                <c:pt idx="98">
                  <c:v>1.718383</c:v>
                </c:pt>
                <c:pt idx="99">
                  <c:v>1.7350669999999999</c:v>
                </c:pt>
                <c:pt idx="100">
                  <c:v>1.7517499999999999</c:v>
                </c:pt>
                <c:pt idx="101">
                  <c:v>1.7684329999999999</c:v>
                </c:pt>
                <c:pt idx="102">
                  <c:v>1.7851170000000001</c:v>
                </c:pt>
                <c:pt idx="103">
                  <c:v>1.8018000000000001</c:v>
                </c:pt>
                <c:pt idx="104">
                  <c:v>1.8184830000000001</c:v>
                </c:pt>
                <c:pt idx="105">
                  <c:v>1.835167</c:v>
                </c:pt>
                <c:pt idx="106">
                  <c:v>1.85185</c:v>
                </c:pt>
                <c:pt idx="107">
                  <c:v>1.868533</c:v>
                </c:pt>
                <c:pt idx="108">
                  <c:v>1.8852169999999999</c:v>
                </c:pt>
                <c:pt idx="109">
                  <c:v>1.9018999999999999</c:v>
                </c:pt>
                <c:pt idx="110">
                  <c:v>1.9185829999999999</c:v>
                </c:pt>
                <c:pt idx="111">
                  <c:v>1.9352670000000001</c:v>
                </c:pt>
                <c:pt idx="112">
                  <c:v>1.9519500000000001</c:v>
                </c:pt>
                <c:pt idx="113">
                  <c:v>1.9686330000000001</c:v>
                </c:pt>
                <c:pt idx="114">
                  <c:v>1.985317</c:v>
                </c:pt>
                <c:pt idx="115">
                  <c:v>2.0019999999999998</c:v>
                </c:pt>
                <c:pt idx="116">
                  <c:v>2.0186829999999998</c:v>
                </c:pt>
                <c:pt idx="117">
                  <c:v>2.0353669999999999</c:v>
                </c:pt>
                <c:pt idx="118">
                  <c:v>2.0520499999999999</c:v>
                </c:pt>
                <c:pt idx="119">
                  <c:v>2.0687329999999999</c:v>
                </c:pt>
                <c:pt idx="120">
                  <c:v>2.0854170000000001</c:v>
                </c:pt>
                <c:pt idx="121">
                  <c:v>2.1021000000000001</c:v>
                </c:pt>
                <c:pt idx="122">
                  <c:v>2.1187830000000001</c:v>
                </c:pt>
                <c:pt idx="123">
                  <c:v>2.1354669999999998</c:v>
                </c:pt>
                <c:pt idx="124">
                  <c:v>2.1521499999999998</c:v>
                </c:pt>
                <c:pt idx="125">
                  <c:v>2.1688329999999998</c:v>
                </c:pt>
                <c:pt idx="126">
                  <c:v>2.1855169999999999</c:v>
                </c:pt>
                <c:pt idx="127">
                  <c:v>2.2021999999999999</c:v>
                </c:pt>
                <c:pt idx="128">
                  <c:v>2.2188829999999999</c:v>
                </c:pt>
                <c:pt idx="129">
                  <c:v>2.2355670000000001</c:v>
                </c:pt>
                <c:pt idx="130">
                  <c:v>2.2522500000000001</c:v>
                </c:pt>
                <c:pt idx="131">
                  <c:v>2.2689330000000001</c:v>
                </c:pt>
                <c:pt idx="132">
                  <c:v>2.2856169999999998</c:v>
                </c:pt>
                <c:pt idx="133">
                  <c:v>2.3022999999999998</c:v>
                </c:pt>
                <c:pt idx="134">
                  <c:v>2.3189829999999998</c:v>
                </c:pt>
                <c:pt idx="135">
                  <c:v>2.3356669999999999</c:v>
                </c:pt>
                <c:pt idx="136">
                  <c:v>2.3523499999999999</c:v>
                </c:pt>
                <c:pt idx="137">
                  <c:v>2.3690329999999999</c:v>
                </c:pt>
                <c:pt idx="138">
                  <c:v>2.3857170000000001</c:v>
                </c:pt>
                <c:pt idx="139">
                  <c:v>2.4024000000000001</c:v>
                </c:pt>
                <c:pt idx="140">
                  <c:v>2.4190830000000001</c:v>
                </c:pt>
                <c:pt idx="141">
                  <c:v>2.4357669999999998</c:v>
                </c:pt>
                <c:pt idx="142">
                  <c:v>2.4524499999999998</c:v>
                </c:pt>
                <c:pt idx="143">
                  <c:v>2.4691329999999998</c:v>
                </c:pt>
                <c:pt idx="144">
                  <c:v>2.4858169999999999</c:v>
                </c:pt>
                <c:pt idx="145">
                  <c:v>2.5024999999999999</c:v>
                </c:pt>
                <c:pt idx="146">
                  <c:v>2.519183</c:v>
                </c:pt>
                <c:pt idx="147">
                  <c:v>2.5358670000000001</c:v>
                </c:pt>
                <c:pt idx="148">
                  <c:v>2.5525500000000001</c:v>
                </c:pt>
                <c:pt idx="149">
                  <c:v>2.5692330000000001</c:v>
                </c:pt>
                <c:pt idx="150">
                  <c:v>2.5859169999999998</c:v>
                </c:pt>
                <c:pt idx="151">
                  <c:v>2.6025999999999998</c:v>
                </c:pt>
                <c:pt idx="152">
                  <c:v>2.6192829999999998</c:v>
                </c:pt>
                <c:pt idx="153">
                  <c:v>2.6359669999999999</c:v>
                </c:pt>
                <c:pt idx="154">
                  <c:v>2.65265</c:v>
                </c:pt>
                <c:pt idx="155">
                  <c:v>2.669333</c:v>
                </c:pt>
                <c:pt idx="156">
                  <c:v>2.6860170000000001</c:v>
                </c:pt>
                <c:pt idx="157">
                  <c:v>2.7027000000000001</c:v>
                </c:pt>
                <c:pt idx="158">
                  <c:v>2.7193830000000001</c:v>
                </c:pt>
                <c:pt idx="159">
                  <c:v>2.7360669999999998</c:v>
                </c:pt>
                <c:pt idx="160">
                  <c:v>2.7527499999999998</c:v>
                </c:pt>
                <c:pt idx="161">
                  <c:v>2.7694329999999998</c:v>
                </c:pt>
                <c:pt idx="162">
                  <c:v>2.786117</c:v>
                </c:pt>
                <c:pt idx="163">
                  <c:v>2.8028</c:v>
                </c:pt>
                <c:pt idx="164">
                  <c:v>2.819483</c:v>
                </c:pt>
                <c:pt idx="165">
                  <c:v>2.8528500000000001</c:v>
                </c:pt>
                <c:pt idx="166">
                  <c:v>2.8695330000000001</c:v>
                </c:pt>
                <c:pt idx="167">
                  <c:v>2.8862169999999998</c:v>
                </c:pt>
                <c:pt idx="168">
                  <c:v>2.9028999999999998</c:v>
                </c:pt>
                <c:pt idx="169">
                  <c:v>2.9195829999999998</c:v>
                </c:pt>
                <c:pt idx="170">
                  <c:v>2.936267</c:v>
                </c:pt>
                <c:pt idx="171">
                  <c:v>2.95295</c:v>
                </c:pt>
                <c:pt idx="172">
                  <c:v>2.969633</c:v>
                </c:pt>
                <c:pt idx="173">
                  <c:v>2.9863170000000001</c:v>
                </c:pt>
                <c:pt idx="174">
                  <c:v>3.0030000000000001</c:v>
                </c:pt>
                <c:pt idx="175">
                  <c:v>3.0196830000000001</c:v>
                </c:pt>
                <c:pt idx="176">
                  <c:v>3.0363669999999998</c:v>
                </c:pt>
                <c:pt idx="177">
                  <c:v>3.0530499999999998</c:v>
                </c:pt>
                <c:pt idx="178">
                  <c:v>3.0697329999999998</c:v>
                </c:pt>
                <c:pt idx="179">
                  <c:v>3.086417</c:v>
                </c:pt>
                <c:pt idx="180">
                  <c:v>3.1031</c:v>
                </c:pt>
                <c:pt idx="181">
                  <c:v>3.119783</c:v>
                </c:pt>
                <c:pt idx="182">
                  <c:v>3.1364670000000001</c:v>
                </c:pt>
                <c:pt idx="183">
                  <c:v>3.1531500000000001</c:v>
                </c:pt>
                <c:pt idx="184">
                  <c:v>3.1698330000000001</c:v>
                </c:pt>
                <c:pt idx="185">
                  <c:v>3.1865169999999998</c:v>
                </c:pt>
                <c:pt idx="186">
                  <c:v>3.2031999999999998</c:v>
                </c:pt>
                <c:pt idx="187">
                  <c:v>3.2198829999999998</c:v>
                </c:pt>
                <c:pt idx="188">
                  <c:v>3.236567</c:v>
                </c:pt>
                <c:pt idx="189">
                  <c:v>3.25325</c:v>
                </c:pt>
                <c:pt idx="190">
                  <c:v>3.269933</c:v>
                </c:pt>
                <c:pt idx="191">
                  <c:v>3.2866170000000001</c:v>
                </c:pt>
                <c:pt idx="192">
                  <c:v>3.3033000000000001</c:v>
                </c:pt>
                <c:pt idx="193">
                  <c:v>3.3199830000000001</c:v>
                </c:pt>
                <c:pt idx="194">
                  <c:v>3.3366669999999998</c:v>
                </c:pt>
                <c:pt idx="195">
                  <c:v>3.3533499999999998</c:v>
                </c:pt>
                <c:pt idx="196">
                  <c:v>3.3700329999999998</c:v>
                </c:pt>
                <c:pt idx="197">
                  <c:v>3.386717</c:v>
                </c:pt>
                <c:pt idx="198">
                  <c:v>3.4034</c:v>
                </c:pt>
                <c:pt idx="199">
                  <c:v>3.420083</c:v>
                </c:pt>
                <c:pt idx="200">
                  <c:v>3.4367670000000001</c:v>
                </c:pt>
                <c:pt idx="201">
                  <c:v>3.4534500000000001</c:v>
                </c:pt>
                <c:pt idx="202">
                  <c:v>3.4701330000000001</c:v>
                </c:pt>
                <c:pt idx="203">
                  <c:v>3.4868169999999998</c:v>
                </c:pt>
                <c:pt idx="204">
                  <c:v>3.5034999999999998</c:v>
                </c:pt>
                <c:pt idx="205">
                  <c:v>3.5201829999999998</c:v>
                </c:pt>
                <c:pt idx="206">
                  <c:v>3.536867</c:v>
                </c:pt>
                <c:pt idx="207">
                  <c:v>3.55355</c:v>
                </c:pt>
                <c:pt idx="208">
                  <c:v>3.570233</c:v>
                </c:pt>
                <c:pt idx="209">
                  <c:v>3.5869170000000001</c:v>
                </c:pt>
                <c:pt idx="210">
                  <c:v>3.6036000000000001</c:v>
                </c:pt>
                <c:pt idx="211">
                  <c:v>3.6202830000000001</c:v>
                </c:pt>
                <c:pt idx="212">
                  <c:v>3.6369669999999998</c:v>
                </c:pt>
                <c:pt idx="213">
                  <c:v>3.6536499999999998</c:v>
                </c:pt>
                <c:pt idx="214">
                  <c:v>3.6703329999999998</c:v>
                </c:pt>
                <c:pt idx="215">
                  <c:v>3.687017</c:v>
                </c:pt>
                <c:pt idx="216">
                  <c:v>3.7037</c:v>
                </c:pt>
                <c:pt idx="217">
                  <c:v>3.720383</c:v>
                </c:pt>
                <c:pt idx="218">
                  <c:v>3.7370670000000001</c:v>
                </c:pt>
                <c:pt idx="219">
                  <c:v>3.7537500000000001</c:v>
                </c:pt>
                <c:pt idx="220">
                  <c:v>3.7704330000000001</c:v>
                </c:pt>
                <c:pt idx="221">
                  <c:v>3.7871169999999998</c:v>
                </c:pt>
                <c:pt idx="222">
                  <c:v>3.8037999999999998</c:v>
                </c:pt>
                <c:pt idx="223">
                  <c:v>3.8204829999999999</c:v>
                </c:pt>
                <c:pt idx="224">
                  <c:v>3.837167</c:v>
                </c:pt>
                <c:pt idx="225">
                  <c:v>3.85385</c:v>
                </c:pt>
                <c:pt idx="226">
                  <c:v>3.870533</c:v>
                </c:pt>
                <c:pt idx="227">
                  <c:v>3.8872170000000001</c:v>
                </c:pt>
                <c:pt idx="228">
                  <c:v>3.9039000000000001</c:v>
                </c:pt>
                <c:pt idx="229">
                  <c:v>3.9205830000000002</c:v>
                </c:pt>
                <c:pt idx="230">
                  <c:v>3.9372669999999999</c:v>
                </c:pt>
                <c:pt idx="231">
                  <c:v>3.9539499999999999</c:v>
                </c:pt>
                <c:pt idx="232">
                  <c:v>3.9706329999999999</c:v>
                </c:pt>
                <c:pt idx="233">
                  <c:v>3.987317</c:v>
                </c:pt>
                <c:pt idx="234">
                  <c:v>4.0039999999999996</c:v>
                </c:pt>
                <c:pt idx="235">
                  <c:v>4.020683</c:v>
                </c:pt>
                <c:pt idx="236">
                  <c:v>4.0373669999999997</c:v>
                </c:pt>
                <c:pt idx="237">
                  <c:v>4.0540500000000002</c:v>
                </c:pt>
                <c:pt idx="238">
                  <c:v>4.0707329999999997</c:v>
                </c:pt>
                <c:pt idx="239">
                  <c:v>4.0874170000000003</c:v>
                </c:pt>
                <c:pt idx="240">
                  <c:v>4.1040999999999999</c:v>
                </c:pt>
                <c:pt idx="241">
                  <c:v>4.1207830000000003</c:v>
                </c:pt>
                <c:pt idx="242">
                  <c:v>4.137467</c:v>
                </c:pt>
                <c:pt idx="243">
                  <c:v>4.1541499999999996</c:v>
                </c:pt>
                <c:pt idx="244">
                  <c:v>4.170833</c:v>
                </c:pt>
                <c:pt idx="245">
                  <c:v>4.1875169999999997</c:v>
                </c:pt>
                <c:pt idx="246">
                  <c:v>4.2042000000000002</c:v>
                </c:pt>
                <c:pt idx="247">
                  <c:v>4.2208829999999997</c:v>
                </c:pt>
                <c:pt idx="248">
                  <c:v>4.2375670000000003</c:v>
                </c:pt>
                <c:pt idx="249">
                  <c:v>4.2542499999999999</c:v>
                </c:pt>
                <c:pt idx="250">
                  <c:v>4.2709330000000003</c:v>
                </c:pt>
                <c:pt idx="251">
                  <c:v>4.287617</c:v>
                </c:pt>
                <c:pt idx="252">
                  <c:v>4.3042999999999996</c:v>
                </c:pt>
                <c:pt idx="253">
                  <c:v>4.320983</c:v>
                </c:pt>
                <c:pt idx="254">
                  <c:v>4.3376669999999997</c:v>
                </c:pt>
                <c:pt idx="255">
                  <c:v>4.3543500000000002</c:v>
                </c:pt>
                <c:pt idx="256">
                  <c:v>4.3710329999999997</c:v>
                </c:pt>
                <c:pt idx="257">
                  <c:v>4.3877170000000003</c:v>
                </c:pt>
                <c:pt idx="258">
                  <c:v>4.4043999999999999</c:v>
                </c:pt>
                <c:pt idx="259">
                  <c:v>4.4210830000000003</c:v>
                </c:pt>
                <c:pt idx="260">
                  <c:v>4.437767</c:v>
                </c:pt>
                <c:pt idx="261">
                  <c:v>4.4544499999999996</c:v>
                </c:pt>
                <c:pt idx="262">
                  <c:v>4.471133</c:v>
                </c:pt>
                <c:pt idx="263">
                  <c:v>4.4878169999999997</c:v>
                </c:pt>
                <c:pt idx="264">
                  <c:v>4.5045000000000002</c:v>
                </c:pt>
                <c:pt idx="265">
                  <c:v>4.5211829999999997</c:v>
                </c:pt>
                <c:pt idx="266">
                  <c:v>4.5378670000000003</c:v>
                </c:pt>
                <c:pt idx="267">
                  <c:v>4.5545499999999999</c:v>
                </c:pt>
                <c:pt idx="268">
                  <c:v>4.5712330000000003</c:v>
                </c:pt>
                <c:pt idx="269">
                  <c:v>4.587917</c:v>
                </c:pt>
                <c:pt idx="270">
                  <c:v>4.6045999999999996</c:v>
                </c:pt>
                <c:pt idx="271">
                  <c:v>4.621283</c:v>
                </c:pt>
                <c:pt idx="272">
                  <c:v>4.6379669999999997</c:v>
                </c:pt>
                <c:pt idx="273">
                  <c:v>4.6546500000000002</c:v>
                </c:pt>
                <c:pt idx="274">
                  <c:v>4.6713329999999997</c:v>
                </c:pt>
                <c:pt idx="275">
                  <c:v>4.6880170000000003</c:v>
                </c:pt>
                <c:pt idx="276">
                  <c:v>4.7046999999999999</c:v>
                </c:pt>
                <c:pt idx="277">
                  <c:v>4.7213830000000003</c:v>
                </c:pt>
                <c:pt idx="278">
                  <c:v>4.738067</c:v>
                </c:pt>
                <c:pt idx="279">
                  <c:v>4.7547499999999996</c:v>
                </c:pt>
                <c:pt idx="280">
                  <c:v>4.771433</c:v>
                </c:pt>
                <c:pt idx="281">
                  <c:v>4.7881169999999997</c:v>
                </c:pt>
                <c:pt idx="282">
                  <c:v>4.8048000000000002</c:v>
                </c:pt>
                <c:pt idx="283">
                  <c:v>4.8214829999999997</c:v>
                </c:pt>
                <c:pt idx="284">
                  <c:v>4.8381670000000003</c:v>
                </c:pt>
                <c:pt idx="285">
                  <c:v>4.8548499999999999</c:v>
                </c:pt>
                <c:pt idx="286">
                  <c:v>4.8715330000000003</c:v>
                </c:pt>
                <c:pt idx="287">
                  <c:v>4.888217</c:v>
                </c:pt>
                <c:pt idx="288">
                  <c:v>4.9048999999999996</c:v>
                </c:pt>
                <c:pt idx="289">
                  <c:v>4.921583</c:v>
                </c:pt>
                <c:pt idx="290">
                  <c:v>4.9382669999999997</c:v>
                </c:pt>
              </c:numCache>
            </c:numRef>
          </c:xVal>
          <c:yVal>
            <c:numRef>
              <c:f>'S-III'!$D$2:$D$291</c:f>
              <c:numCache>
                <c:formatCode>0.00000</c:formatCode>
                <c:ptCount val="290"/>
                <c:pt idx="1">
                  <c:v>0.31499169999999999</c:v>
                </c:pt>
                <c:pt idx="2">
                  <c:v>0.35581620000000003</c:v>
                </c:pt>
                <c:pt idx="3">
                  <c:v>0.36467509999999997</c:v>
                </c:pt>
                <c:pt idx="4">
                  <c:v>0.3504932</c:v>
                </c:pt>
                <c:pt idx="5">
                  <c:v>0.31847140000000002</c:v>
                </c:pt>
                <c:pt idx="6">
                  <c:v>0.25522289999999997</c:v>
                </c:pt>
                <c:pt idx="7">
                  <c:v>0.31805929999999999</c:v>
                </c:pt>
                <c:pt idx="8">
                  <c:v>0.26331650000000001</c:v>
                </c:pt>
                <c:pt idx="9">
                  <c:v>0.22519330000000001</c:v>
                </c:pt>
                <c:pt idx="10">
                  <c:v>0.27132980000000001</c:v>
                </c:pt>
                <c:pt idx="11">
                  <c:v>0.20592650000000001</c:v>
                </c:pt>
                <c:pt idx="12">
                  <c:v>0.2158764</c:v>
                </c:pt>
                <c:pt idx="13">
                  <c:v>0.23432639999999999</c:v>
                </c:pt>
                <c:pt idx="14">
                  <c:v>0.22596849999999999</c:v>
                </c:pt>
                <c:pt idx="15">
                  <c:v>0.24383489999999999</c:v>
                </c:pt>
                <c:pt idx="16">
                  <c:v>0.19835710000000001</c:v>
                </c:pt>
                <c:pt idx="17">
                  <c:v>0.22519330000000001</c:v>
                </c:pt>
                <c:pt idx="18">
                  <c:v>0.29980440000000003</c:v>
                </c:pt>
                <c:pt idx="19">
                  <c:v>0.22519330000000001</c:v>
                </c:pt>
                <c:pt idx="20">
                  <c:v>0.23839550000000001</c:v>
                </c:pt>
                <c:pt idx="21">
                  <c:v>0.31984119999999999</c:v>
                </c:pt>
                <c:pt idx="22">
                  <c:v>0.24472969999999999</c:v>
                </c:pt>
                <c:pt idx="23">
                  <c:v>0.26198490000000002</c:v>
                </c:pt>
                <c:pt idx="24">
                  <c:v>0.31209300000000001</c:v>
                </c:pt>
                <c:pt idx="25">
                  <c:v>0.22519330000000001</c:v>
                </c:pt>
                <c:pt idx="26">
                  <c:v>0.13388079999999999</c:v>
                </c:pt>
                <c:pt idx="27">
                  <c:v>0.1219175</c:v>
                </c:pt>
                <c:pt idx="28">
                  <c:v>0.19835710000000001</c:v>
                </c:pt>
                <c:pt idx="29">
                  <c:v>0.22751099999999999</c:v>
                </c:pt>
                <c:pt idx="30">
                  <c:v>0.2432965</c:v>
                </c:pt>
                <c:pt idx="31">
                  <c:v>0.20571410000000001</c:v>
                </c:pt>
                <c:pt idx="32">
                  <c:v>0.22441539999999999</c:v>
                </c:pt>
                <c:pt idx="33">
                  <c:v>0.22441539999999999</c:v>
                </c:pt>
                <c:pt idx="34">
                  <c:v>0.18701290000000001</c:v>
                </c:pt>
                <c:pt idx="35">
                  <c:v>0.27116859999999998</c:v>
                </c:pt>
                <c:pt idx="36">
                  <c:v>0.2337661</c:v>
                </c:pt>
                <c:pt idx="37">
                  <c:v>0.16831160000000001</c:v>
                </c:pt>
                <c:pt idx="38">
                  <c:v>0.25246740000000001</c:v>
                </c:pt>
                <c:pt idx="39">
                  <c:v>0.31792189999999998</c:v>
                </c:pt>
                <c:pt idx="40">
                  <c:v>0.2337661</c:v>
                </c:pt>
                <c:pt idx="41">
                  <c:v>0.26198490000000002</c:v>
                </c:pt>
                <c:pt idx="42">
                  <c:v>0.30629600000000001</c:v>
                </c:pt>
                <c:pt idx="43">
                  <c:v>0.22226219999999999</c:v>
                </c:pt>
                <c:pt idx="44">
                  <c:v>0.24311669999999999</c:v>
                </c:pt>
                <c:pt idx="45">
                  <c:v>0.3371422</c:v>
                </c:pt>
                <c:pt idx="46">
                  <c:v>0.31082979999999999</c:v>
                </c:pt>
                <c:pt idx="47">
                  <c:v>0.23544319999999999</c:v>
                </c:pt>
                <c:pt idx="48">
                  <c:v>0.2432965</c:v>
                </c:pt>
                <c:pt idx="49">
                  <c:v>0.2337661</c:v>
                </c:pt>
                <c:pt idx="50">
                  <c:v>0.26198490000000002</c:v>
                </c:pt>
                <c:pt idx="51">
                  <c:v>0.31805929999999999</c:v>
                </c:pt>
                <c:pt idx="52">
                  <c:v>0.28051930000000003</c:v>
                </c:pt>
                <c:pt idx="53">
                  <c:v>0.2337661</c:v>
                </c:pt>
                <c:pt idx="54">
                  <c:v>0.26198490000000002</c:v>
                </c:pt>
                <c:pt idx="55">
                  <c:v>0.29047260000000003</c:v>
                </c:pt>
                <c:pt idx="56">
                  <c:v>0.21526799999999999</c:v>
                </c:pt>
                <c:pt idx="57">
                  <c:v>0.18155660000000001</c:v>
                </c:pt>
                <c:pt idx="58">
                  <c:v>0.22923379999999999</c:v>
                </c:pt>
                <c:pt idx="59">
                  <c:v>0.23395299999999999</c:v>
                </c:pt>
                <c:pt idx="60">
                  <c:v>0.21688650000000001</c:v>
                </c:pt>
                <c:pt idx="61">
                  <c:v>0.2261619</c:v>
                </c:pt>
                <c:pt idx="62">
                  <c:v>0.28986990000000001</c:v>
                </c:pt>
                <c:pt idx="63">
                  <c:v>0.3459738</c:v>
                </c:pt>
                <c:pt idx="64">
                  <c:v>0.28986990000000001</c:v>
                </c:pt>
                <c:pt idx="65">
                  <c:v>0.22519330000000001</c:v>
                </c:pt>
                <c:pt idx="66">
                  <c:v>0.25315900000000002</c:v>
                </c:pt>
                <c:pt idx="67">
                  <c:v>0.25246740000000001</c:v>
                </c:pt>
                <c:pt idx="68">
                  <c:v>0.2337661</c:v>
                </c:pt>
                <c:pt idx="69">
                  <c:v>0.2158764</c:v>
                </c:pt>
                <c:pt idx="70">
                  <c:v>0.25315900000000002</c:v>
                </c:pt>
                <c:pt idx="71">
                  <c:v>0.30913740000000001</c:v>
                </c:pt>
                <c:pt idx="72">
                  <c:v>0.29047260000000003</c:v>
                </c:pt>
                <c:pt idx="73">
                  <c:v>0.24311669999999999</c:v>
                </c:pt>
                <c:pt idx="74">
                  <c:v>0.25246740000000001</c:v>
                </c:pt>
                <c:pt idx="75">
                  <c:v>0.2345129</c:v>
                </c:pt>
                <c:pt idx="76">
                  <c:v>0.20185259999999999</c:v>
                </c:pt>
                <c:pt idx="77">
                  <c:v>0.29716809999999999</c:v>
                </c:pt>
                <c:pt idx="78">
                  <c:v>0.39372760000000001</c:v>
                </c:pt>
                <c:pt idx="79">
                  <c:v>0.35396850000000002</c:v>
                </c:pt>
                <c:pt idx="80">
                  <c:v>0.25436500000000001</c:v>
                </c:pt>
                <c:pt idx="81">
                  <c:v>0.22519330000000001</c:v>
                </c:pt>
                <c:pt idx="82">
                  <c:v>0.207618</c:v>
                </c:pt>
                <c:pt idx="83">
                  <c:v>0.24383489999999999</c:v>
                </c:pt>
                <c:pt idx="84">
                  <c:v>0.29122409999999999</c:v>
                </c:pt>
                <c:pt idx="85">
                  <c:v>0.20908669999999999</c:v>
                </c:pt>
                <c:pt idx="86">
                  <c:v>0.1685711</c:v>
                </c:pt>
                <c:pt idx="87">
                  <c:v>0.1963635</c:v>
                </c:pt>
                <c:pt idx="88">
                  <c:v>0.2337661</c:v>
                </c:pt>
                <c:pt idx="89">
                  <c:v>0.31792189999999998</c:v>
                </c:pt>
                <c:pt idx="90">
                  <c:v>0.26198490000000002</c:v>
                </c:pt>
                <c:pt idx="91">
                  <c:v>0.20592650000000001</c:v>
                </c:pt>
                <c:pt idx="92">
                  <c:v>0.24383489999999999</c:v>
                </c:pt>
                <c:pt idx="93">
                  <c:v>0.29980440000000003</c:v>
                </c:pt>
                <c:pt idx="94">
                  <c:v>0.29936659999999998</c:v>
                </c:pt>
                <c:pt idx="95">
                  <c:v>0.32740599999999997</c:v>
                </c:pt>
                <c:pt idx="96">
                  <c:v>0.281142</c:v>
                </c:pt>
                <c:pt idx="97">
                  <c:v>0.16934730000000001</c:v>
                </c:pt>
                <c:pt idx="98">
                  <c:v>0.18701290000000001</c:v>
                </c:pt>
                <c:pt idx="99">
                  <c:v>0.2158764</c:v>
                </c:pt>
                <c:pt idx="100">
                  <c:v>0.26198490000000002</c:v>
                </c:pt>
                <c:pt idx="101">
                  <c:v>0.25315900000000002</c:v>
                </c:pt>
                <c:pt idx="102">
                  <c:v>0.26198490000000002</c:v>
                </c:pt>
                <c:pt idx="103">
                  <c:v>0.32727250000000002</c:v>
                </c:pt>
                <c:pt idx="104">
                  <c:v>0.38337640000000001</c:v>
                </c:pt>
                <c:pt idx="105">
                  <c:v>0.36467509999999997</c:v>
                </c:pt>
                <c:pt idx="106">
                  <c:v>0.25246740000000001</c:v>
                </c:pt>
                <c:pt idx="107">
                  <c:v>0.26331650000000001</c:v>
                </c:pt>
                <c:pt idx="108">
                  <c:v>0.30053259999999998</c:v>
                </c:pt>
                <c:pt idx="109">
                  <c:v>0.20571410000000001</c:v>
                </c:pt>
                <c:pt idx="110">
                  <c:v>0.3098437</c:v>
                </c:pt>
                <c:pt idx="111">
                  <c:v>0.33869470000000002</c:v>
                </c:pt>
                <c:pt idx="112">
                  <c:v>0.20592650000000001</c:v>
                </c:pt>
                <c:pt idx="113">
                  <c:v>0.20571410000000001</c:v>
                </c:pt>
                <c:pt idx="114">
                  <c:v>0.245977</c:v>
                </c:pt>
                <c:pt idx="115">
                  <c:v>0.3294029</c:v>
                </c:pt>
                <c:pt idx="116">
                  <c:v>0.32727250000000002</c:v>
                </c:pt>
                <c:pt idx="117">
                  <c:v>0.27116859999999998</c:v>
                </c:pt>
                <c:pt idx="118">
                  <c:v>0.2150648</c:v>
                </c:pt>
                <c:pt idx="119">
                  <c:v>0.20908669999999999</c:v>
                </c:pt>
                <c:pt idx="120">
                  <c:v>0.245977</c:v>
                </c:pt>
                <c:pt idx="121">
                  <c:v>0.26198490000000002</c:v>
                </c:pt>
                <c:pt idx="122">
                  <c:v>0.25264049999999999</c:v>
                </c:pt>
                <c:pt idx="123">
                  <c:v>0.27181270000000002</c:v>
                </c:pt>
                <c:pt idx="124">
                  <c:v>0.2952494</c:v>
                </c:pt>
                <c:pt idx="125">
                  <c:v>0.2475714</c:v>
                </c:pt>
                <c:pt idx="126">
                  <c:v>0.1685711</c:v>
                </c:pt>
                <c:pt idx="127">
                  <c:v>0.2345129</c:v>
                </c:pt>
                <c:pt idx="128">
                  <c:v>0.26248500000000002</c:v>
                </c:pt>
                <c:pt idx="129">
                  <c:v>0.27116859999999998</c:v>
                </c:pt>
                <c:pt idx="130">
                  <c:v>0.3459738</c:v>
                </c:pt>
                <c:pt idx="131">
                  <c:v>0.31805929999999999</c:v>
                </c:pt>
                <c:pt idx="132">
                  <c:v>0.29002070000000002</c:v>
                </c:pt>
                <c:pt idx="133">
                  <c:v>0.28986990000000001</c:v>
                </c:pt>
                <c:pt idx="134">
                  <c:v>0.3278064</c:v>
                </c:pt>
                <c:pt idx="135">
                  <c:v>0.32011440000000002</c:v>
                </c:pt>
                <c:pt idx="136">
                  <c:v>0.3278064</c:v>
                </c:pt>
                <c:pt idx="137">
                  <c:v>0.27116859999999998</c:v>
                </c:pt>
                <c:pt idx="138">
                  <c:v>0.22441539999999999</c:v>
                </c:pt>
                <c:pt idx="139">
                  <c:v>0.25246740000000001</c:v>
                </c:pt>
                <c:pt idx="140">
                  <c:v>0.2337661</c:v>
                </c:pt>
                <c:pt idx="141">
                  <c:v>0.22441539999999999</c:v>
                </c:pt>
                <c:pt idx="142">
                  <c:v>0.24311669999999999</c:v>
                </c:pt>
                <c:pt idx="143">
                  <c:v>0.30857119999999999</c:v>
                </c:pt>
                <c:pt idx="144">
                  <c:v>0.28051930000000003</c:v>
                </c:pt>
                <c:pt idx="145">
                  <c:v>0.18794559999999999</c:v>
                </c:pt>
                <c:pt idx="146">
                  <c:v>0.19725200000000001</c:v>
                </c:pt>
                <c:pt idx="147">
                  <c:v>0.22441539999999999</c:v>
                </c:pt>
                <c:pt idx="148">
                  <c:v>0.19658600000000001</c:v>
                </c:pt>
                <c:pt idx="149">
                  <c:v>0.19658600000000001</c:v>
                </c:pt>
                <c:pt idx="150">
                  <c:v>0.28986990000000001</c:v>
                </c:pt>
                <c:pt idx="151">
                  <c:v>0.37414259999999999</c:v>
                </c:pt>
                <c:pt idx="152">
                  <c:v>0.34610010000000002</c:v>
                </c:pt>
                <c:pt idx="153">
                  <c:v>0.28986990000000001</c:v>
                </c:pt>
                <c:pt idx="154">
                  <c:v>0.28051930000000003</c:v>
                </c:pt>
                <c:pt idx="155">
                  <c:v>0.28986990000000001</c:v>
                </c:pt>
                <c:pt idx="156">
                  <c:v>0.2992206</c:v>
                </c:pt>
                <c:pt idx="157">
                  <c:v>0.35643000000000002</c:v>
                </c:pt>
                <c:pt idx="158">
                  <c:v>0.23673939999999999</c:v>
                </c:pt>
                <c:pt idx="159">
                  <c:v>0.22461010000000001</c:v>
                </c:pt>
                <c:pt idx="160">
                  <c:v>0.31792189999999998</c:v>
                </c:pt>
                <c:pt idx="161">
                  <c:v>0.20571410000000001</c:v>
                </c:pt>
                <c:pt idx="162">
                  <c:v>0.15896089999999999</c:v>
                </c:pt>
                <c:pt idx="163">
                  <c:v>0.2992206</c:v>
                </c:pt>
                <c:pt idx="166">
                  <c:v>0.2111266</c:v>
                </c:pt>
                <c:pt idx="167">
                  <c:v>0.1944485</c:v>
                </c:pt>
                <c:pt idx="168">
                  <c:v>0.25001649999999997</c:v>
                </c:pt>
                <c:pt idx="169">
                  <c:v>0.26237159999999998</c:v>
                </c:pt>
                <c:pt idx="170">
                  <c:v>0.25018990000000002</c:v>
                </c:pt>
                <c:pt idx="171">
                  <c:v>0.25018990000000002</c:v>
                </c:pt>
                <c:pt idx="172">
                  <c:v>0.29152400000000001</c:v>
                </c:pt>
                <c:pt idx="173">
                  <c:v>0.31234719999999999</c:v>
                </c:pt>
                <c:pt idx="174">
                  <c:v>0.31411909999999998</c:v>
                </c:pt>
                <c:pt idx="175">
                  <c:v>0.27274350000000003</c:v>
                </c:pt>
                <c:pt idx="176">
                  <c:v>0.29179169999999999</c:v>
                </c:pt>
                <c:pt idx="177">
                  <c:v>0.29595250000000001</c:v>
                </c:pt>
                <c:pt idx="178">
                  <c:v>0.21656069999999999</c:v>
                </c:pt>
                <c:pt idx="179">
                  <c:v>0.21243690000000001</c:v>
                </c:pt>
                <c:pt idx="180">
                  <c:v>0.26656879999999999</c:v>
                </c:pt>
                <c:pt idx="181">
                  <c:v>0.35005190000000003</c:v>
                </c:pt>
                <c:pt idx="182">
                  <c:v>0.31245820000000002</c:v>
                </c:pt>
                <c:pt idx="183">
                  <c:v>0.24991250000000001</c:v>
                </c:pt>
                <c:pt idx="184">
                  <c:v>0.2169208</c:v>
                </c:pt>
                <c:pt idx="185">
                  <c:v>0.1896622</c:v>
                </c:pt>
                <c:pt idx="186">
                  <c:v>0.30031570000000002</c:v>
                </c:pt>
                <c:pt idx="187">
                  <c:v>0.32900570000000001</c:v>
                </c:pt>
                <c:pt idx="188">
                  <c:v>0.2583413</c:v>
                </c:pt>
                <c:pt idx="189">
                  <c:v>0.24571309999999999</c:v>
                </c:pt>
                <c:pt idx="190">
                  <c:v>0.1836691</c:v>
                </c:pt>
                <c:pt idx="191">
                  <c:v>0.2417638</c:v>
                </c:pt>
                <c:pt idx="192">
                  <c:v>0.28844379999999997</c:v>
                </c:pt>
                <c:pt idx="193">
                  <c:v>0.23738390000000001</c:v>
                </c:pt>
                <c:pt idx="194">
                  <c:v>0.31237500000000001</c:v>
                </c:pt>
                <c:pt idx="195">
                  <c:v>0.2543494</c:v>
                </c:pt>
                <c:pt idx="196">
                  <c:v>0.28331729999999999</c:v>
                </c:pt>
                <c:pt idx="197">
                  <c:v>0.31279109999999999</c:v>
                </c:pt>
                <c:pt idx="198">
                  <c:v>0.23752989999999999</c:v>
                </c:pt>
                <c:pt idx="199">
                  <c:v>0.25001649999999997</c:v>
                </c:pt>
                <c:pt idx="200">
                  <c:v>0.26237159999999998</c:v>
                </c:pt>
                <c:pt idx="201">
                  <c:v>0.28347030000000001</c:v>
                </c:pt>
                <c:pt idx="202">
                  <c:v>0.26656879999999999</c:v>
                </c:pt>
                <c:pt idx="203">
                  <c:v>0.2213531</c:v>
                </c:pt>
                <c:pt idx="204">
                  <c:v>0.22076460000000001</c:v>
                </c:pt>
                <c:pt idx="205">
                  <c:v>0.29988219999999999</c:v>
                </c:pt>
                <c:pt idx="206">
                  <c:v>0.27915440000000002</c:v>
                </c:pt>
                <c:pt idx="207">
                  <c:v>0.22088250000000001</c:v>
                </c:pt>
                <c:pt idx="208">
                  <c:v>0.24574840000000001</c:v>
                </c:pt>
                <c:pt idx="209">
                  <c:v>0.25417889999999999</c:v>
                </c:pt>
                <c:pt idx="210">
                  <c:v>0.29155379999999997</c:v>
                </c:pt>
                <c:pt idx="211">
                  <c:v>0.35022530000000002</c:v>
                </c:pt>
                <c:pt idx="212">
                  <c:v>0.26734839999999999</c:v>
                </c:pt>
                <c:pt idx="213">
                  <c:v>0.2458543</c:v>
                </c:pt>
                <c:pt idx="214">
                  <c:v>0.28748010000000002</c:v>
                </c:pt>
                <c:pt idx="215">
                  <c:v>0.25417889999999999</c:v>
                </c:pt>
                <c:pt idx="216">
                  <c:v>0.2290925</c:v>
                </c:pt>
                <c:pt idx="217">
                  <c:v>0.2290546</c:v>
                </c:pt>
                <c:pt idx="218">
                  <c:v>0.26290000000000002</c:v>
                </c:pt>
                <c:pt idx="219">
                  <c:v>0.29615760000000002</c:v>
                </c:pt>
                <c:pt idx="220">
                  <c:v>0.337335</c:v>
                </c:pt>
                <c:pt idx="221">
                  <c:v>0.29568870000000003</c:v>
                </c:pt>
                <c:pt idx="222">
                  <c:v>0.1999022</c:v>
                </c:pt>
                <c:pt idx="223">
                  <c:v>0.1836691</c:v>
                </c:pt>
                <c:pt idx="224">
                  <c:v>0.30447400000000002</c:v>
                </c:pt>
                <c:pt idx="225">
                  <c:v>0.33736070000000001</c:v>
                </c:pt>
                <c:pt idx="226">
                  <c:v>0.22107869999999999</c:v>
                </c:pt>
                <c:pt idx="227">
                  <c:v>0.2462772</c:v>
                </c:pt>
                <c:pt idx="228">
                  <c:v>0.28322540000000002</c:v>
                </c:pt>
                <c:pt idx="229">
                  <c:v>0.28319480000000002</c:v>
                </c:pt>
                <c:pt idx="230">
                  <c:v>0.2540424</c:v>
                </c:pt>
                <c:pt idx="231">
                  <c:v>0.29996899999999999</c:v>
                </c:pt>
                <c:pt idx="232">
                  <c:v>0.34576459999999998</c:v>
                </c:pt>
                <c:pt idx="233">
                  <c:v>0.32484109999999999</c:v>
                </c:pt>
                <c:pt idx="234">
                  <c:v>0.30089270000000001</c:v>
                </c:pt>
                <c:pt idx="235">
                  <c:v>0.24698039999999999</c:v>
                </c:pt>
                <c:pt idx="236">
                  <c:v>0.32484109999999999</c:v>
                </c:pt>
                <c:pt idx="237">
                  <c:v>0.33317029999999997</c:v>
                </c:pt>
                <c:pt idx="238">
                  <c:v>0.22076460000000001</c:v>
                </c:pt>
                <c:pt idx="239">
                  <c:v>0.1791275</c:v>
                </c:pt>
                <c:pt idx="240">
                  <c:v>0.2836843</c:v>
                </c:pt>
                <c:pt idx="241">
                  <c:v>0.28347030000000001</c:v>
                </c:pt>
                <c:pt idx="242">
                  <c:v>0.2415844</c:v>
                </c:pt>
                <c:pt idx="243">
                  <c:v>0.28735939999999999</c:v>
                </c:pt>
                <c:pt idx="244">
                  <c:v>0.28322540000000002</c:v>
                </c:pt>
                <c:pt idx="245">
                  <c:v>0.2707329</c:v>
                </c:pt>
                <c:pt idx="246">
                  <c:v>0.19573760000000001</c:v>
                </c:pt>
                <c:pt idx="247">
                  <c:v>0.19573760000000001</c:v>
                </c:pt>
                <c:pt idx="248">
                  <c:v>0.32508130000000002</c:v>
                </c:pt>
                <c:pt idx="249">
                  <c:v>0.3005755</c:v>
                </c:pt>
                <c:pt idx="250">
                  <c:v>0.18814719999999999</c:v>
                </c:pt>
                <c:pt idx="251">
                  <c:v>0.22920599999999999</c:v>
                </c:pt>
                <c:pt idx="252">
                  <c:v>0.32484109999999999</c:v>
                </c:pt>
                <c:pt idx="253">
                  <c:v>0.35815809999999998</c:v>
                </c:pt>
                <c:pt idx="254">
                  <c:v>0.28319480000000002</c:v>
                </c:pt>
                <c:pt idx="255">
                  <c:v>0.27070090000000002</c:v>
                </c:pt>
                <c:pt idx="256">
                  <c:v>0.2753699</c:v>
                </c:pt>
                <c:pt idx="257">
                  <c:v>0.26240469999999999</c:v>
                </c:pt>
                <c:pt idx="258">
                  <c:v>0.2374204</c:v>
                </c:pt>
                <c:pt idx="259">
                  <c:v>0.26266889999999998</c:v>
                </c:pt>
                <c:pt idx="260">
                  <c:v>0.33340449999999999</c:v>
                </c:pt>
                <c:pt idx="261">
                  <c:v>0.31259700000000001</c:v>
                </c:pt>
                <c:pt idx="262">
                  <c:v>0.27150059999999998</c:v>
                </c:pt>
                <c:pt idx="263">
                  <c:v>0.25458799999999998</c:v>
                </c:pt>
                <c:pt idx="264">
                  <c:v>0.26355889999999998</c:v>
                </c:pt>
                <c:pt idx="265">
                  <c:v>0.28748010000000002</c:v>
                </c:pt>
                <c:pt idx="266">
                  <c:v>0.2665363</c:v>
                </c:pt>
                <c:pt idx="267">
                  <c:v>0.2543494</c:v>
                </c:pt>
                <c:pt idx="268">
                  <c:v>0.27098909999999998</c:v>
                </c:pt>
                <c:pt idx="269">
                  <c:v>0.27489710000000001</c:v>
                </c:pt>
                <c:pt idx="270">
                  <c:v>0.27489710000000001</c:v>
                </c:pt>
                <c:pt idx="271">
                  <c:v>0.29568870000000003</c:v>
                </c:pt>
                <c:pt idx="272">
                  <c:v>0.29988219999999999</c:v>
                </c:pt>
                <c:pt idx="273">
                  <c:v>0.25824059999999999</c:v>
                </c:pt>
                <c:pt idx="274">
                  <c:v>0.28735939999999999</c:v>
                </c:pt>
                <c:pt idx="275">
                  <c:v>0.32900570000000001</c:v>
                </c:pt>
                <c:pt idx="276">
                  <c:v>0.32942719999999998</c:v>
                </c:pt>
                <c:pt idx="277">
                  <c:v>0.25001649999999997</c:v>
                </c:pt>
                <c:pt idx="278">
                  <c:v>0.20423669999999999</c:v>
                </c:pt>
                <c:pt idx="279">
                  <c:v>0.27070090000000002</c:v>
                </c:pt>
                <c:pt idx="280">
                  <c:v>0.28319480000000002</c:v>
                </c:pt>
                <c:pt idx="281">
                  <c:v>0.25820700000000002</c:v>
                </c:pt>
                <c:pt idx="282">
                  <c:v>0.2665363</c:v>
                </c:pt>
                <c:pt idx="283">
                  <c:v>0.23738390000000001</c:v>
                </c:pt>
                <c:pt idx="284">
                  <c:v>0.2123961</c:v>
                </c:pt>
                <c:pt idx="285">
                  <c:v>0.32067649999999998</c:v>
                </c:pt>
                <c:pt idx="286">
                  <c:v>0.40405489999999999</c:v>
                </c:pt>
                <c:pt idx="287">
                  <c:v>0.31237500000000001</c:v>
                </c:pt>
                <c:pt idx="288">
                  <c:v>0.29155379999999997</c:v>
                </c:pt>
                <c:pt idx="289">
                  <c:v>0.30035849999999997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2-42B0-BD99-101E8CCF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46080"/>
        <c:axId val="707085600"/>
      </c:scatterChart>
      <c:valAx>
        <c:axId val="18428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085600"/>
        <c:crosses val="autoZero"/>
        <c:crossBetween val="midCat"/>
      </c:valAx>
      <c:valAx>
        <c:axId val="7070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v(t)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2846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ysClr val="windowText" lastClr="000000"/>
                </a:solidFill>
              </a:rPr>
              <a:t>Velocidad-Tiempo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rgbClr val="3F14F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027965218646552E-2"/>
                  <c:y val="-0.265844179952303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-0.0046x + 0.1907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0.07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'S-IV'!$A$2:$A$443</c:f>
              <c:numCache>
                <c:formatCode>0.00000</c:formatCode>
                <c:ptCount val="442"/>
                <c:pt idx="0">
                  <c:v>3.3366670000000001E-2</c:v>
                </c:pt>
                <c:pt idx="1">
                  <c:v>5.0049999999999997E-2</c:v>
                </c:pt>
                <c:pt idx="2">
                  <c:v>6.6733329999999993E-2</c:v>
                </c:pt>
                <c:pt idx="3">
                  <c:v>8.3416669999999998E-2</c:v>
                </c:pt>
                <c:pt idx="4">
                  <c:v>0.10009999999999999</c:v>
                </c:pt>
                <c:pt idx="5">
                  <c:v>0.11678330000000001</c:v>
                </c:pt>
                <c:pt idx="6">
                  <c:v>0.13346669999999999</c:v>
                </c:pt>
                <c:pt idx="7">
                  <c:v>0.15015000000000001</c:v>
                </c:pt>
                <c:pt idx="8">
                  <c:v>0.16683329999999999</c:v>
                </c:pt>
                <c:pt idx="9">
                  <c:v>0.1835167</c:v>
                </c:pt>
                <c:pt idx="10">
                  <c:v>0.20019999999999999</c:v>
                </c:pt>
                <c:pt idx="11">
                  <c:v>0.2168833</c:v>
                </c:pt>
                <c:pt idx="12">
                  <c:v>0.23356669999999999</c:v>
                </c:pt>
                <c:pt idx="13">
                  <c:v>0.25024999999999997</c:v>
                </c:pt>
                <c:pt idx="14">
                  <c:v>0.26693329999999998</c:v>
                </c:pt>
                <c:pt idx="15">
                  <c:v>0.2836167</c:v>
                </c:pt>
                <c:pt idx="16">
                  <c:v>0.30030000000000001</c:v>
                </c:pt>
                <c:pt idx="17">
                  <c:v>0.31698330000000002</c:v>
                </c:pt>
                <c:pt idx="18">
                  <c:v>0.33366669999999998</c:v>
                </c:pt>
                <c:pt idx="19">
                  <c:v>0.35034999999999999</c:v>
                </c:pt>
                <c:pt idx="20">
                  <c:v>0.36703330000000001</c:v>
                </c:pt>
                <c:pt idx="21">
                  <c:v>0.38371670000000002</c:v>
                </c:pt>
                <c:pt idx="22">
                  <c:v>0.40039999999999998</c:v>
                </c:pt>
                <c:pt idx="23">
                  <c:v>0.41708329999999999</c:v>
                </c:pt>
                <c:pt idx="24">
                  <c:v>0.43376670000000001</c:v>
                </c:pt>
                <c:pt idx="25">
                  <c:v>0.45045000000000002</c:v>
                </c:pt>
                <c:pt idx="26">
                  <c:v>0.46713329999999997</c:v>
                </c:pt>
                <c:pt idx="27">
                  <c:v>0.48381669999999999</c:v>
                </c:pt>
                <c:pt idx="28">
                  <c:v>0.50049999999999994</c:v>
                </c:pt>
                <c:pt idx="29">
                  <c:v>0.51718330000000001</c:v>
                </c:pt>
                <c:pt idx="30">
                  <c:v>0.53386670000000003</c:v>
                </c:pt>
                <c:pt idx="31">
                  <c:v>0.55054999999999998</c:v>
                </c:pt>
                <c:pt idx="32">
                  <c:v>0.56723330000000005</c:v>
                </c:pt>
                <c:pt idx="33">
                  <c:v>0.58391669999999996</c:v>
                </c:pt>
                <c:pt idx="34">
                  <c:v>0.60060000000000002</c:v>
                </c:pt>
                <c:pt idx="35">
                  <c:v>0.61728329999999998</c:v>
                </c:pt>
                <c:pt idx="36">
                  <c:v>0.63396669999999999</c:v>
                </c:pt>
                <c:pt idx="37">
                  <c:v>0.65064999999999995</c:v>
                </c:pt>
                <c:pt idx="38">
                  <c:v>0.66733330000000002</c:v>
                </c:pt>
                <c:pt idx="39">
                  <c:v>0.68401670000000003</c:v>
                </c:pt>
                <c:pt idx="40">
                  <c:v>0.70069999999999999</c:v>
                </c:pt>
                <c:pt idx="41">
                  <c:v>0.71738329999999995</c:v>
                </c:pt>
                <c:pt idx="42">
                  <c:v>0.73406669999999996</c:v>
                </c:pt>
                <c:pt idx="43">
                  <c:v>0.75075000000000003</c:v>
                </c:pt>
                <c:pt idx="44">
                  <c:v>0.76743329999999998</c:v>
                </c:pt>
                <c:pt idx="45">
                  <c:v>0.7841167</c:v>
                </c:pt>
                <c:pt idx="46">
                  <c:v>0.80079999999999996</c:v>
                </c:pt>
                <c:pt idx="47">
                  <c:v>0.81748330000000002</c:v>
                </c:pt>
                <c:pt idx="48">
                  <c:v>0.83416670000000004</c:v>
                </c:pt>
                <c:pt idx="49">
                  <c:v>0.85085</c:v>
                </c:pt>
                <c:pt idx="50">
                  <c:v>0.86753329999999995</c:v>
                </c:pt>
                <c:pt idx="51">
                  <c:v>0.88421669999999997</c:v>
                </c:pt>
                <c:pt idx="52">
                  <c:v>0.90090000000000003</c:v>
                </c:pt>
                <c:pt idx="53">
                  <c:v>0.91758329999999999</c:v>
                </c:pt>
                <c:pt idx="54">
                  <c:v>0.93426670000000001</c:v>
                </c:pt>
                <c:pt idx="55">
                  <c:v>0.95094999999999996</c:v>
                </c:pt>
                <c:pt idx="56">
                  <c:v>0.96763330000000003</c:v>
                </c:pt>
                <c:pt idx="57">
                  <c:v>0.98431670000000004</c:v>
                </c:pt>
                <c:pt idx="58">
                  <c:v>1.0009999999999999</c:v>
                </c:pt>
                <c:pt idx="59">
                  <c:v>1.0176829999999999</c:v>
                </c:pt>
                <c:pt idx="60">
                  <c:v>1.034367</c:v>
                </c:pt>
                <c:pt idx="61">
                  <c:v>1.05105</c:v>
                </c:pt>
                <c:pt idx="62">
                  <c:v>1.067733</c:v>
                </c:pt>
                <c:pt idx="63">
                  <c:v>1.084417</c:v>
                </c:pt>
                <c:pt idx="64">
                  <c:v>1.1011</c:v>
                </c:pt>
                <c:pt idx="65">
                  <c:v>1.117783</c:v>
                </c:pt>
                <c:pt idx="66">
                  <c:v>1.1344669999999999</c:v>
                </c:pt>
                <c:pt idx="67">
                  <c:v>1.1511499999999999</c:v>
                </c:pt>
                <c:pt idx="68">
                  <c:v>1.1678329999999999</c:v>
                </c:pt>
                <c:pt idx="69">
                  <c:v>1.184517</c:v>
                </c:pt>
                <c:pt idx="70">
                  <c:v>1.2012</c:v>
                </c:pt>
                <c:pt idx="71">
                  <c:v>1.217883</c:v>
                </c:pt>
                <c:pt idx="72">
                  <c:v>1.234567</c:v>
                </c:pt>
                <c:pt idx="73">
                  <c:v>1.25125</c:v>
                </c:pt>
                <c:pt idx="74">
                  <c:v>1.267933</c:v>
                </c:pt>
                <c:pt idx="75">
                  <c:v>1.2846169999999999</c:v>
                </c:pt>
                <c:pt idx="76">
                  <c:v>1.3012999999999999</c:v>
                </c:pt>
                <c:pt idx="77">
                  <c:v>1.3179829999999999</c:v>
                </c:pt>
                <c:pt idx="78">
                  <c:v>1.334667</c:v>
                </c:pt>
                <c:pt idx="79">
                  <c:v>1.3513500000000001</c:v>
                </c:pt>
                <c:pt idx="80">
                  <c:v>1.3680330000000001</c:v>
                </c:pt>
                <c:pt idx="81">
                  <c:v>1.384717</c:v>
                </c:pt>
                <c:pt idx="82">
                  <c:v>1.4014</c:v>
                </c:pt>
                <c:pt idx="83">
                  <c:v>1.418083</c:v>
                </c:pt>
                <c:pt idx="84">
                  <c:v>1.4347669999999999</c:v>
                </c:pt>
                <c:pt idx="85">
                  <c:v>1.4514499999999999</c:v>
                </c:pt>
                <c:pt idx="86">
                  <c:v>1.4681329999999999</c:v>
                </c:pt>
                <c:pt idx="87">
                  <c:v>1.4848170000000001</c:v>
                </c:pt>
                <c:pt idx="88">
                  <c:v>1.5015000000000001</c:v>
                </c:pt>
                <c:pt idx="89">
                  <c:v>1.5181830000000001</c:v>
                </c:pt>
                <c:pt idx="90">
                  <c:v>1.534867</c:v>
                </c:pt>
                <c:pt idx="91">
                  <c:v>1.55155</c:v>
                </c:pt>
                <c:pt idx="92">
                  <c:v>1.568233</c:v>
                </c:pt>
                <c:pt idx="93">
                  <c:v>1.5849169999999999</c:v>
                </c:pt>
                <c:pt idx="94">
                  <c:v>1.6015999999999999</c:v>
                </c:pt>
                <c:pt idx="95">
                  <c:v>1.6182829999999999</c:v>
                </c:pt>
                <c:pt idx="96">
                  <c:v>1.6349670000000001</c:v>
                </c:pt>
                <c:pt idx="97">
                  <c:v>1.6516500000000001</c:v>
                </c:pt>
                <c:pt idx="98">
                  <c:v>1.6683330000000001</c:v>
                </c:pt>
                <c:pt idx="99">
                  <c:v>1.685017</c:v>
                </c:pt>
                <c:pt idx="100">
                  <c:v>1.7017</c:v>
                </c:pt>
                <c:pt idx="101">
                  <c:v>1.718383</c:v>
                </c:pt>
                <c:pt idx="102">
                  <c:v>1.7350669999999999</c:v>
                </c:pt>
                <c:pt idx="103">
                  <c:v>1.7517499999999999</c:v>
                </c:pt>
                <c:pt idx="104">
                  <c:v>1.7684329999999999</c:v>
                </c:pt>
                <c:pt idx="105">
                  <c:v>1.7851170000000001</c:v>
                </c:pt>
                <c:pt idx="106">
                  <c:v>1.8018000000000001</c:v>
                </c:pt>
                <c:pt idx="107">
                  <c:v>1.8184830000000001</c:v>
                </c:pt>
                <c:pt idx="108">
                  <c:v>1.835167</c:v>
                </c:pt>
                <c:pt idx="109">
                  <c:v>1.85185</c:v>
                </c:pt>
                <c:pt idx="110">
                  <c:v>1.868533</c:v>
                </c:pt>
                <c:pt idx="111">
                  <c:v>1.8852169999999999</c:v>
                </c:pt>
                <c:pt idx="112">
                  <c:v>1.9018999999999999</c:v>
                </c:pt>
                <c:pt idx="113">
                  <c:v>1.9185829999999999</c:v>
                </c:pt>
                <c:pt idx="114">
                  <c:v>1.9352670000000001</c:v>
                </c:pt>
                <c:pt idx="115">
                  <c:v>1.9519500000000001</c:v>
                </c:pt>
                <c:pt idx="116">
                  <c:v>1.9686330000000001</c:v>
                </c:pt>
                <c:pt idx="117">
                  <c:v>1.985317</c:v>
                </c:pt>
                <c:pt idx="118">
                  <c:v>2.0019999999999998</c:v>
                </c:pt>
                <c:pt idx="119">
                  <c:v>2.0186829999999998</c:v>
                </c:pt>
                <c:pt idx="120">
                  <c:v>2.0353669999999999</c:v>
                </c:pt>
                <c:pt idx="121">
                  <c:v>2.0520499999999999</c:v>
                </c:pt>
                <c:pt idx="122">
                  <c:v>2.0854170000000001</c:v>
                </c:pt>
                <c:pt idx="123">
                  <c:v>2.1021000000000001</c:v>
                </c:pt>
                <c:pt idx="124">
                  <c:v>2.1187830000000001</c:v>
                </c:pt>
                <c:pt idx="125">
                  <c:v>2.1354669999999998</c:v>
                </c:pt>
                <c:pt idx="126">
                  <c:v>2.1521499999999998</c:v>
                </c:pt>
                <c:pt idx="127">
                  <c:v>2.1688329999999998</c:v>
                </c:pt>
                <c:pt idx="128">
                  <c:v>2.1855169999999999</c:v>
                </c:pt>
                <c:pt idx="129">
                  <c:v>2.2021999999999999</c:v>
                </c:pt>
                <c:pt idx="130">
                  <c:v>2.2188829999999999</c:v>
                </c:pt>
                <c:pt idx="131">
                  <c:v>2.2355670000000001</c:v>
                </c:pt>
                <c:pt idx="132">
                  <c:v>2.2522500000000001</c:v>
                </c:pt>
                <c:pt idx="133">
                  <c:v>2.2689330000000001</c:v>
                </c:pt>
                <c:pt idx="134">
                  <c:v>2.2856169999999998</c:v>
                </c:pt>
                <c:pt idx="135">
                  <c:v>2.3022999999999998</c:v>
                </c:pt>
                <c:pt idx="136">
                  <c:v>2.3189829999999998</c:v>
                </c:pt>
                <c:pt idx="137">
                  <c:v>2.3356669999999999</c:v>
                </c:pt>
                <c:pt idx="138">
                  <c:v>2.3523499999999999</c:v>
                </c:pt>
                <c:pt idx="139">
                  <c:v>2.3690329999999999</c:v>
                </c:pt>
                <c:pt idx="140">
                  <c:v>2.3857170000000001</c:v>
                </c:pt>
                <c:pt idx="141">
                  <c:v>2.4024000000000001</c:v>
                </c:pt>
                <c:pt idx="142">
                  <c:v>2.4190830000000001</c:v>
                </c:pt>
                <c:pt idx="143">
                  <c:v>2.4357669999999998</c:v>
                </c:pt>
                <c:pt idx="144">
                  <c:v>2.4524499999999998</c:v>
                </c:pt>
                <c:pt idx="145">
                  <c:v>2.4691329999999998</c:v>
                </c:pt>
                <c:pt idx="146">
                  <c:v>2.4858169999999999</c:v>
                </c:pt>
                <c:pt idx="147">
                  <c:v>2.5024999999999999</c:v>
                </c:pt>
                <c:pt idx="148">
                  <c:v>2.519183</c:v>
                </c:pt>
                <c:pt idx="149">
                  <c:v>2.5358670000000001</c:v>
                </c:pt>
                <c:pt idx="150">
                  <c:v>2.5525500000000001</c:v>
                </c:pt>
                <c:pt idx="151">
                  <c:v>2.5692330000000001</c:v>
                </c:pt>
                <c:pt idx="152">
                  <c:v>2.5859169999999998</c:v>
                </c:pt>
                <c:pt idx="153">
                  <c:v>2.6025999999999998</c:v>
                </c:pt>
                <c:pt idx="154">
                  <c:v>2.6192829999999998</c:v>
                </c:pt>
                <c:pt idx="155">
                  <c:v>2.6359669999999999</c:v>
                </c:pt>
                <c:pt idx="156">
                  <c:v>2.65265</c:v>
                </c:pt>
                <c:pt idx="157">
                  <c:v>2.669333</c:v>
                </c:pt>
                <c:pt idx="158">
                  <c:v>2.6860170000000001</c:v>
                </c:pt>
                <c:pt idx="159">
                  <c:v>2.7027000000000001</c:v>
                </c:pt>
                <c:pt idx="160">
                  <c:v>2.7193830000000001</c:v>
                </c:pt>
                <c:pt idx="161">
                  <c:v>2.7360669999999998</c:v>
                </c:pt>
                <c:pt idx="162">
                  <c:v>2.7527499999999998</c:v>
                </c:pt>
                <c:pt idx="163">
                  <c:v>2.7694329999999998</c:v>
                </c:pt>
                <c:pt idx="164">
                  <c:v>2.786117</c:v>
                </c:pt>
                <c:pt idx="165">
                  <c:v>2.8028</c:v>
                </c:pt>
                <c:pt idx="166">
                  <c:v>2.819483</c:v>
                </c:pt>
                <c:pt idx="167">
                  <c:v>2.8361670000000001</c:v>
                </c:pt>
                <c:pt idx="168">
                  <c:v>2.8528500000000001</c:v>
                </c:pt>
                <c:pt idx="169">
                  <c:v>2.8695330000000001</c:v>
                </c:pt>
                <c:pt idx="170">
                  <c:v>2.8862169999999998</c:v>
                </c:pt>
                <c:pt idx="171">
                  <c:v>2.9028999999999998</c:v>
                </c:pt>
                <c:pt idx="172">
                  <c:v>2.9195829999999998</c:v>
                </c:pt>
                <c:pt idx="173">
                  <c:v>2.936267</c:v>
                </c:pt>
                <c:pt idx="174">
                  <c:v>2.95295</c:v>
                </c:pt>
                <c:pt idx="175">
                  <c:v>2.969633</c:v>
                </c:pt>
                <c:pt idx="176">
                  <c:v>2.9863170000000001</c:v>
                </c:pt>
                <c:pt idx="177">
                  <c:v>3.0030000000000001</c:v>
                </c:pt>
                <c:pt idx="178">
                  <c:v>3.0196830000000001</c:v>
                </c:pt>
                <c:pt idx="179">
                  <c:v>3.0363669999999998</c:v>
                </c:pt>
                <c:pt idx="180">
                  <c:v>3.0530499999999998</c:v>
                </c:pt>
                <c:pt idx="181">
                  <c:v>3.0697329999999998</c:v>
                </c:pt>
                <c:pt idx="182">
                  <c:v>3.086417</c:v>
                </c:pt>
                <c:pt idx="183">
                  <c:v>3.1031</c:v>
                </c:pt>
                <c:pt idx="184">
                  <c:v>3.119783</c:v>
                </c:pt>
                <c:pt idx="185">
                  <c:v>3.1364670000000001</c:v>
                </c:pt>
                <c:pt idx="186">
                  <c:v>3.1531500000000001</c:v>
                </c:pt>
                <c:pt idx="187">
                  <c:v>3.1698330000000001</c:v>
                </c:pt>
                <c:pt idx="188">
                  <c:v>3.1865169999999998</c:v>
                </c:pt>
                <c:pt idx="189">
                  <c:v>3.2031999999999998</c:v>
                </c:pt>
                <c:pt idx="190">
                  <c:v>3.2198829999999998</c:v>
                </c:pt>
                <c:pt idx="191">
                  <c:v>3.236567</c:v>
                </c:pt>
                <c:pt idx="192">
                  <c:v>3.25325</c:v>
                </c:pt>
                <c:pt idx="193">
                  <c:v>3.269933</c:v>
                </c:pt>
                <c:pt idx="194">
                  <c:v>3.2866170000000001</c:v>
                </c:pt>
                <c:pt idx="195">
                  <c:v>3.3033000000000001</c:v>
                </c:pt>
                <c:pt idx="196">
                  <c:v>3.3199830000000001</c:v>
                </c:pt>
                <c:pt idx="197">
                  <c:v>3.3366669999999998</c:v>
                </c:pt>
                <c:pt idx="198">
                  <c:v>3.3533499999999998</c:v>
                </c:pt>
                <c:pt idx="199">
                  <c:v>3.3700329999999998</c:v>
                </c:pt>
                <c:pt idx="200">
                  <c:v>3.386717</c:v>
                </c:pt>
                <c:pt idx="201">
                  <c:v>3.4034</c:v>
                </c:pt>
                <c:pt idx="202">
                  <c:v>3.420083</c:v>
                </c:pt>
                <c:pt idx="203">
                  <c:v>3.4367670000000001</c:v>
                </c:pt>
                <c:pt idx="204">
                  <c:v>3.4701330000000001</c:v>
                </c:pt>
                <c:pt idx="205">
                  <c:v>3.4868169999999998</c:v>
                </c:pt>
                <c:pt idx="206">
                  <c:v>3.5034999999999998</c:v>
                </c:pt>
                <c:pt idx="207">
                  <c:v>3.5201829999999998</c:v>
                </c:pt>
                <c:pt idx="208">
                  <c:v>3.536867</c:v>
                </c:pt>
                <c:pt idx="209">
                  <c:v>3.55355</c:v>
                </c:pt>
                <c:pt idx="210">
                  <c:v>3.570233</c:v>
                </c:pt>
                <c:pt idx="211">
                  <c:v>3.5869170000000001</c:v>
                </c:pt>
                <c:pt idx="212">
                  <c:v>3.6036000000000001</c:v>
                </c:pt>
                <c:pt idx="213">
                  <c:v>3.6202830000000001</c:v>
                </c:pt>
                <c:pt idx="214">
                  <c:v>3.6369669999999998</c:v>
                </c:pt>
                <c:pt idx="215">
                  <c:v>3.6536499999999998</c:v>
                </c:pt>
                <c:pt idx="216">
                  <c:v>3.6703329999999998</c:v>
                </c:pt>
                <c:pt idx="217">
                  <c:v>3.687017</c:v>
                </c:pt>
                <c:pt idx="218">
                  <c:v>3.7037</c:v>
                </c:pt>
                <c:pt idx="219">
                  <c:v>3.720383</c:v>
                </c:pt>
                <c:pt idx="220">
                  <c:v>3.7370670000000001</c:v>
                </c:pt>
                <c:pt idx="221">
                  <c:v>3.7537500000000001</c:v>
                </c:pt>
                <c:pt idx="222">
                  <c:v>3.7704330000000001</c:v>
                </c:pt>
                <c:pt idx="223">
                  <c:v>3.7871169999999998</c:v>
                </c:pt>
                <c:pt idx="224">
                  <c:v>3.8037999999999998</c:v>
                </c:pt>
                <c:pt idx="225">
                  <c:v>3.8204829999999999</c:v>
                </c:pt>
                <c:pt idx="226">
                  <c:v>3.837167</c:v>
                </c:pt>
                <c:pt idx="227">
                  <c:v>3.85385</c:v>
                </c:pt>
                <c:pt idx="228">
                  <c:v>3.870533</c:v>
                </c:pt>
                <c:pt idx="229">
                  <c:v>3.8872170000000001</c:v>
                </c:pt>
                <c:pt idx="230">
                  <c:v>3.9039000000000001</c:v>
                </c:pt>
                <c:pt idx="231">
                  <c:v>3.9205830000000002</c:v>
                </c:pt>
                <c:pt idx="232">
                  <c:v>3.9372669999999999</c:v>
                </c:pt>
                <c:pt idx="233">
                  <c:v>3.9539499999999999</c:v>
                </c:pt>
                <c:pt idx="234">
                  <c:v>3.9706329999999999</c:v>
                </c:pt>
                <c:pt idx="235">
                  <c:v>3.987317</c:v>
                </c:pt>
                <c:pt idx="236">
                  <c:v>4.0039999999999996</c:v>
                </c:pt>
                <c:pt idx="237">
                  <c:v>4.020683</c:v>
                </c:pt>
                <c:pt idx="238">
                  <c:v>4.0373669999999997</c:v>
                </c:pt>
                <c:pt idx="239">
                  <c:v>4.0540500000000002</c:v>
                </c:pt>
                <c:pt idx="240">
                  <c:v>4.0707329999999997</c:v>
                </c:pt>
                <c:pt idx="241">
                  <c:v>4.0874170000000003</c:v>
                </c:pt>
                <c:pt idx="242">
                  <c:v>4.1040999999999999</c:v>
                </c:pt>
                <c:pt idx="243">
                  <c:v>4.1207830000000003</c:v>
                </c:pt>
                <c:pt idx="244">
                  <c:v>4.137467</c:v>
                </c:pt>
                <c:pt idx="245">
                  <c:v>4.1541499999999996</c:v>
                </c:pt>
                <c:pt idx="246">
                  <c:v>4.170833</c:v>
                </c:pt>
                <c:pt idx="247">
                  <c:v>4.1875169999999997</c:v>
                </c:pt>
                <c:pt idx="248">
                  <c:v>4.2042000000000002</c:v>
                </c:pt>
                <c:pt idx="249">
                  <c:v>4.2208829999999997</c:v>
                </c:pt>
                <c:pt idx="250">
                  <c:v>4.2375670000000003</c:v>
                </c:pt>
                <c:pt idx="251">
                  <c:v>4.2542499999999999</c:v>
                </c:pt>
                <c:pt idx="252">
                  <c:v>4.2709330000000003</c:v>
                </c:pt>
                <c:pt idx="253">
                  <c:v>4.287617</c:v>
                </c:pt>
                <c:pt idx="254">
                  <c:v>4.3042999999999996</c:v>
                </c:pt>
                <c:pt idx="255">
                  <c:v>4.320983</c:v>
                </c:pt>
                <c:pt idx="256">
                  <c:v>4.3376669999999997</c:v>
                </c:pt>
                <c:pt idx="257">
                  <c:v>4.3543500000000002</c:v>
                </c:pt>
                <c:pt idx="258">
                  <c:v>4.3710329999999997</c:v>
                </c:pt>
                <c:pt idx="259">
                  <c:v>4.3877170000000003</c:v>
                </c:pt>
                <c:pt idx="260">
                  <c:v>4.4043999999999999</c:v>
                </c:pt>
                <c:pt idx="261">
                  <c:v>4.4210830000000003</c:v>
                </c:pt>
                <c:pt idx="262">
                  <c:v>4.437767</c:v>
                </c:pt>
                <c:pt idx="263">
                  <c:v>4.4544499999999996</c:v>
                </c:pt>
                <c:pt idx="264">
                  <c:v>4.471133</c:v>
                </c:pt>
                <c:pt idx="265">
                  <c:v>4.4878169999999997</c:v>
                </c:pt>
                <c:pt idx="266">
                  <c:v>4.5045000000000002</c:v>
                </c:pt>
                <c:pt idx="267">
                  <c:v>4.5211829999999997</c:v>
                </c:pt>
                <c:pt idx="268">
                  <c:v>4.5378670000000003</c:v>
                </c:pt>
                <c:pt idx="269">
                  <c:v>4.5545499999999999</c:v>
                </c:pt>
                <c:pt idx="270">
                  <c:v>4.5712330000000003</c:v>
                </c:pt>
                <c:pt idx="271">
                  <c:v>4.587917</c:v>
                </c:pt>
                <c:pt idx="272">
                  <c:v>4.6045999999999996</c:v>
                </c:pt>
                <c:pt idx="273">
                  <c:v>4.621283</c:v>
                </c:pt>
                <c:pt idx="274">
                  <c:v>4.6379669999999997</c:v>
                </c:pt>
                <c:pt idx="275">
                  <c:v>4.6546500000000002</c:v>
                </c:pt>
                <c:pt idx="276">
                  <c:v>4.6713329999999997</c:v>
                </c:pt>
                <c:pt idx="277">
                  <c:v>4.6880170000000003</c:v>
                </c:pt>
                <c:pt idx="278">
                  <c:v>4.7046999999999999</c:v>
                </c:pt>
                <c:pt idx="279">
                  <c:v>4.7213830000000003</c:v>
                </c:pt>
                <c:pt idx="280">
                  <c:v>4.738067</c:v>
                </c:pt>
                <c:pt idx="281">
                  <c:v>4.7547499999999996</c:v>
                </c:pt>
                <c:pt idx="282">
                  <c:v>4.771433</c:v>
                </c:pt>
                <c:pt idx="283">
                  <c:v>4.7881169999999997</c:v>
                </c:pt>
                <c:pt idx="284">
                  <c:v>4.8048000000000002</c:v>
                </c:pt>
                <c:pt idx="285">
                  <c:v>4.8214829999999997</c:v>
                </c:pt>
                <c:pt idx="286">
                  <c:v>4.8381670000000003</c:v>
                </c:pt>
                <c:pt idx="287">
                  <c:v>4.8548499999999999</c:v>
                </c:pt>
                <c:pt idx="288">
                  <c:v>4.8715330000000003</c:v>
                </c:pt>
                <c:pt idx="289">
                  <c:v>4.888217</c:v>
                </c:pt>
                <c:pt idx="290">
                  <c:v>4.9048999999999996</c:v>
                </c:pt>
                <c:pt idx="291">
                  <c:v>4.921583</c:v>
                </c:pt>
                <c:pt idx="292">
                  <c:v>4.9382669999999997</c:v>
                </c:pt>
                <c:pt idx="293">
                  <c:v>4.9549500000000002</c:v>
                </c:pt>
                <c:pt idx="294">
                  <c:v>4.9716329999999997</c:v>
                </c:pt>
                <c:pt idx="295">
                  <c:v>4.9883170000000003</c:v>
                </c:pt>
                <c:pt idx="296">
                  <c:v>5.0049999999999999</c:v>
                </c:pt>
                <c:pt idx="297">
                  <c:v>5.0216830000000003</c:v>
                </c:pt>
                <c:pt idx="298">
                  <c:v>5.038367</c:v>
                </c:pt>
                <c:pt idx="299">
                  <c:v>5.0550499999999996</c:v>
                </c:pt>
                <c:pt idx="300">
                  <c:v>5.071733</c:v>
                </c:pt>
                <c:pt idx="301">
                  <c:v>5.0884169999999997</c:v>
                </c:pt>
                <c:pt idx="302">
                  <c:v>5.1051000000000002</c:v>
                </c:pt>
                <c:pt idx="303">
                  <c:v>5.1217829999999998</c:v>
                </c:pt>
                <c:pt idx="304">
                  <c:v>5.1384670000000003</c:v>
                </c:pt>
                <c:pt idx="305">
                  <c:v>5.1551499999999999</c:v>
                </c:pt>
                <c:pt idx="306">
                  <c:v>5.1718330000000003</c:v>
                </c:pt>
                <c:pt idx="307">
                  <c:v>5.188517</c:v>
                </c:pt>
                <c:pt idx="308">
                  <c:v>5.2051999999999996</c:v>
                </c:pt>
                <c:pt idx="309">
                  <c:v>5.2218830000000001</c:v>
                </c:pt>
                <c:pt idx="310">
                  <c:v>5.2385669999999998</c:v>
                </c:pt>
                <c:pt idx="311">
                  <c:v>5.2552500000000002</c:v>
                </c:pt>
                <c:pt idx="312">
                  <c:v>5.2719329999999998</c:v>
                </c:pt>
                <c:pt idx="313">
                  <c:v>5.2886170000000003</c:v>
                </c:pt>
                <c:pt idx="314">
                  <c:v>5.3052999999999999</c:v>
                </c:pt>
                <c:pt idx="315">
                  <c:v>5.3219830000000004</c:v>
                </c:pt>
                <c:pt idx="316">
                  <c:v>5.3386670000000001</c:v>
                </c:pt>
                <c:pt idx="317">
                  <c:v>5.3553499999999996</c:v>
                </c:pt>
                <c:pt idx="318">
                  <c:v>5.3720330000000001</c:v>
                </c:pt>
                <c:pt idx="319">
                  <c:v>5.3887169999999998</c:v>
                </c:pt>
                <c:pt idx="320">
                  <c:v>5.4054000000000002</c:v>
                </c:pt>
                <c:pt idx="321">
                  <c:v>5.4220829999999998</c:v>
                </c:pt>
                <c:pt idx="322">
                  <c:v>5.4387670000000004</c:v>
                </c:pt>
                <c:pt idx="323">
                  <c:v>5.4554499999999999</c:v>
                </c:pt>
                <c:pt idx="324">
                  <c:v>5.4721330000000004</c:v>
                </c:pt>
                <c:pt idx="325">
                  <c:v>5.4888170000000001</c:v>
                </c:pt>
                <c:pt idx="326">
                  <c:v>5.5054999999999996</c:v>
                </c:pt>
                <c:pt idx="327">
                  <c:v>5.5221830000000001</c:v>
                </c:pt>
                <c:pt idx="328">
                  <c:v>5.5388669999999998</c:v>
                </c:pt>
                <c:pt idx="329">
                  <c:v>5.5555500000000002</c:v>
                </c:pt>
                <c:pt idx="330">
                  <c:v>5.5722329999999998</c:v>
                </c:pt>
                <c:pt idx="331">
                  <c:v>5.5889170000000004</c:v>
                </c:pt>
                <c:pt idx="332">
                  <c:v>5.6055999999999999</c:v>
                </c:pt>
                <c:pt idx="333">
                  <c:v>5.6222830000000004</c:v>
                </c:pt>
                <c:pt idx="334">
                  <c:v>5.6389670000000001</c:v>
                </c:pt>
                <c:pt idx="335">
                  <c:v>5.6556499999999996</c:v>
                </c:pt>
                <c:pt idx="336">
                  <c:v>5.6723330000000001</c:v>
                </c:pt>
                <c:pt idx="337">
                  <c:v>5.6890169999999998</c:v>
                </c:pt>
                <c:pt idx="338">
                  <c:v>5.7057000000000002</c:v>
                </c:pt>
                <c:pt idx="339">
                  <c:v>5.7223829999999998</c:v>
                </c:pt>
                <c:pt idx="340">
                  <c:v>5.7390670000000004</c:v>
                </c:pt>
                <c:pt idx="341">
                  <c:v>5.7557499999999999</c:v>
                </c:pt>
                <c:pt idx="342">
                  <c:v>5.7724330000000004</c:v>
                </c:pt>
                <c:pt idx="343">
                  <c:v>5.7891170000000001</c:v>
                </c:pt>
                <c:pt idx="344">
                  <c:v>5.8057999999999996</c:v>
                </c:pt>
                <c:pt idx="345">
                  <c:v>5.8224830000000001</c:v>
                </c:pt>
                <c:pt idx="346">
                  <c:v>5.8391669999999998</c:v>
                </c:pt>
                <c:pt idx="347">
                  <c:v>5.8558500000000002</c:v>
                </c:pt>
                <c:pt idx="348">
                  <c:v>5.8725329999999998</c:v>
                </c:pt>
                <c:pt idx="349">
                  <c:v>5.8892170000000004</c:v>
                </c:pt>
                <c:pt idx="350">
                  <c:v>5.9058999999999999</c:v>
                </c:pt>
                <c:pt idx="351">
                  <c:v>5.9225830000000004</c:v>
                </c:pt>
                <c:pt idx="352">
                  <c:v>5.9392670000000001</c:v>
                </c:pt>
                <c:pt idx="353">
                  <c:v>5.9559499999999996</c:v>
                </c:pt>
                <c:pt idx="354">
                  <c:v>5.9726330000000001</c:v>
                </c:pt>
                <c:pt idx="355">
                  <c:v>5.9893169999999998</c:v>
                </c:pt>
                <c:pt idx="356">
                  <c:v>6.0060000000000002</c:v>
                </c:pt>
                <c:pt idx="357">
                  <c:v>6.0226829999999998</c:v>
                </c:pt>
                <c:pt idx="358">
                  <c:v>6.0393670000000004</c:v>
                </c:pt>
                <c:pt idx="359">
                  <c:v>6.0560499999999999</c:v>
                </c:pt>
                <c:pt idx="360">
                  <c:v>6.0727330000000004</c:v>
                </c:pt>
                <c:pt idx="361">
                  <c:v>6.0894170000000001</c:v>
                </c:pt>
                <c:pt idx="362">
                  <c:v>6.1060999999999996</c:v>
                </c:pt>
                <c:pt idx="363">
                  <c:v>6.1227830000000001</c:v>
                </c:pt>
                <c:pt idx="364">
                  <c:v>6.1394669999999998</c:v>
                </c:pt>
                <c:pt idx="365">
                  <c:v>6.1561500000000002</c:v>
                </c:pt>
                <c:pt idx="366">
                  <c:v>6.1728329999999998</c:v>
                </c:pt>
                <c:pt idx="367">
                  <c:v>6.1895170000000004</c:v>
                </c:pt>
                <c:pt idx="368">
                  <c:v>6.2061999999999999</c:v>
                </c:pt>
                <c:pt idx="369">
                  <c:v>6.2228830000000004</c:v>
                </c:pt>
                <c:pt idx="370">
                  <c:v>6.2395670000000001</c:v>
                </c:pt>
                <c:pt idx="371">
                  <c:v>6.2562499999999996</c:v>
                </c:pt>
                <c:pt idx="372">
                  <c:v>6.2729330000000001</c:v>
                </c:pt>
                <c:pt idx="373">
                  <c:v>6.2896169999999998</c:v>
                </c:pt>
                <c:pt idx="374">
                  <c:v>6.3063000000000002</c:v>
                </c:pt>
                <c:pt idx="375">
                  <c:v>6.3229829999999998</c:v>
                </c:pt>
                <c:pt idx="376">
                  <c:v>6.3396670000000004</c:v>
                </c:pt>
                <c:pt idx="377">
                  <c:v>6.3563499999999999</c:v>
                </c:pt>
                <c:pt idx="378">
                  <c:v>6.3730330000000004</c:v>
                </c:pt>
                <c:pt idx="379">
                  <c:v>6.3897170000000001</c:v>
                </c:pt>
                <c:pt idx="380">
                  <c:v>6.4063999999999997</c:v>
                </c:pt>
                <c:pt idx="381">
                  <c:v>6.4230830000000001</c:v>
                </c:pt>
                <c:pt idx="382">
                  <c:v>6.4397669999999998</c:v>
                </c:pt>
                <c:pt idx="383">
                  <c:v>6.4564500000000002</c:v>
                </c:pt>
                <c:pt idx="384">
                  <c:v>6.4731329999999998</c:v>
                </c:pt>
                <c:pt idx="385">
                  <c:v>6.4898170000000004</c:v>
                </c:pt>
                <c:pt idx="386">
                  <c:v>6.5065</c:v>
                </c:pt>
                <c:pt idx="387">
                  <c:v>6.5231830000000004</c:v>
                </c:pt>
                <c:pt idx="388">
                  <c:v>6.5398670000000001</c:v>
                </c:pt>
                <c:pt idx="389">
                  <c:v>6.5565499999999997</c:v>
                </c:pt>
                <c:pt idx="390">
                  <c:v>6.5732330000000001</c:v>
                </c:pt>
                <c:pt idx="391">
                  <c:v>6.5899169999999998</c:v>
                </c:pt>
                <c:pt idx="392">
                  <c:v>6.6066000000000003</c:v>
                </c:pt>
                <c:pt idx="393">
                  <c:v>6.6232829999999998</c:v>
                </c:pt>
                <c:pt idx="394">
                  <c:v>6.6399670000000004</c:v>
                </c:pt>
                <c:pt idx="395">
                  <c:v>6.65665</c:v>
                </c:pt>
                <c:pt idx="396">
                  <c:v>6.6733330000000004</c:v>
                </c:pt>
                <c:pt idx="397">
                  <c:v>6.6900170000000001</c:v>
                </c:pt>
                <c:pt idx="398">
                  <c:v>6.7066999999999997</c:v>
                </c:pt>
                <c:pt idx="399">
                  <c:v>6.7233830000000001</c:v>
                </c:pt>
                <c:pt idx="400">
                  <c:v>6.7400669999999998</c:v>
                </c:pt>
                <c:pt idx="401">
                  <c:v>6.7567500000000003</c:v>
                </c:pt>
                <c:pt idx="402">
                  <c:v>6.7734329999999998</c:v>
                </c:pt>
                <c:pt idx="403">
                  <c:v>6.7901170000000004</c:v>
                </c:pt>
                <c:pt idx="404">
                  <c:v>6.8068</c:v>
                </c:pt>
                <c:pt idx="405">
                  <c:v>6.8234830000000004</c:v>
                </c:pt>
                <c:pt idx="406">
                  <c:v>6.8401670000000001</c:v>
                </c:pt>
                <c:pt idx="407">
                  <c:v>6.8568499999999997</c:v>
                </c:pt>
                <c:pt idx="408">
                  <c:v>6.8735330000000001</c:v>
                </c:pt>
                <c:pt idx="409">
                  <c:v>6.8902169999999998</c:v>
                </c:pt>
                <c:pt idx="410">
                  <c:v>6.9069000000000003</c:v>
                </c:pt>
                <c:pt idx="411">
                  <c:v>6.9235829999999998</c:v>
                </c:pt>
                <c:pt idx="412">
                  <c:v>6.9402670000000004</c:v>
                </c:pt>
                <c:pt idx="413">
                  <c:v>6.95695</c:v>
                </c:pt>
                <c:pt idx="414">
                  <c:v>6.9736330000000004</c:v>
                </c:pt>
                <c:pt idx="415">
                  <c:v>6.9903170000000001</c:v>
                </c:pt>
                <c:pt idx="416">
                  <c:v>7.0069999999999997</c:v>
                </c:pt>
                <c:pt idx="417">
                  <c:v>7.0236830000000001</c:v>
                </c:pt>
                <c:pt idx="418">
                  <c:v>7.0403669999999998</c:v>
                </c:pt>
                <c:pt idx="419">
                  <c:v>7.0570500000000003</c:v>
                </c:pt>
                <c:pt idx="420">
                  <c:v>7.0737329999999998</c:v>
                </c:pt>
                <c:pt idx="421">
                  <c:v>7.0904170000000004</c:v>
                </c:pt>
                <c:pt idx="422">
                  <c:v>7.1071</c:v>
                </c:pt>
                <c:pt idx="423">
                  <c:v>7.1237830000000004</c:v>
                </c:pt>
                <c:pt idx="424">
                  <c:v>7.1404670000000001</c:v>
                </c:pt>
                <c:pt idx="425">
                  <c:v>7.1571499999999997</c:v>
                </c:pt>
                <c:pt idx="426">
                  <c:v>7.1738330000000001</c:v>
                </c:pt>
                <c:pt idx="427">
                  <c:v>7.1905169999999998</c:v>
                </c:pt>
                <c:pt idx="428">
                  <c:v>7.2072000000000003</c:v>
                </c:pt>
                <c:pt idx="429">
                  <c:v>7.2238829999999998</c:v>
                </c:pt>
                <c:pt idx="430">
                  <c:v>7.2405670000000004</c:v>
                </c:pt>
                <c:pt idx="431">
                  <c:v>7.25725</c:v>
                </c:pt>
                <c:pt idx="432">
                  <c:v>7.2739330000000004</c:v>
                </c:pt>
                <c:pt idx="433">
                  <c:v>7.2906170000000001</c:v>
                </c:pt>
                <c:pt idx="434">
                  <c:v>7.3072999999999997</c:v>
                </c:pt>
                <c:pt idx="435">
                  <c:v>7.3239830000000001</c:v>
                </c:pt>
                <c:pt idx="436">
                  <c:v>7.3406669999999998</c:v>
                </c:pt>
                <c:pt idx="437">
                  <c:v>7.3573500000000003</c:v>
                </c:pt>
                <c:pt idx="438">
                  <c:v>7.3740329999999998</c:v>
                </c:pt>
                <c:pt idx="439">
                  <c:v>7.3907170000000004</c:v>
                </c:pt>
                <c:pt idx="440">
                  <c:v>7.4074</c:v>
                </c:pt>
                <c:pt idx="441">
                  <c:v>7.4240830000000004</c:v>
                </c:pt>
              </c:numCache>
            </c:numRef>
          </c:xVal>
          <c:yVal>
            <c:numRef>
              <c:f>'S-IV'!$D$2:$D$442</c:f>
              <c:numCache>
                <c:formatCode>0.00000</c:formatCode>
                <c:ptCount val="441"/>
                <c:pt idx="1">
                  <c:v>0.2383673</c:v>
                </c:pt>
                <c:pt idx="2">
                  <c:v>0.21111779999999999</c:v>
                </c:pt>
                <c:pt idx="3">
                  <c:v>0.16203380000000001</c:v>
                </c:pt>
                <c:pt idx="4">
                  <c:v>0.2254739</c:v>
                </c:pt>
                <c:pt idx="5">
                  <c:v>0.27551680000000001</c:v>
                </c:pt>
                <c:pt idx="6">
                  <c:v>0.1752484</c:v>
                </c:pt>
                <c:pt idx="7">
                  <c:v>0.14211299999999999</c:v>
                </c:pt>
                <c:pt idx="8">
                  <c:v>0.1671118</c:v>
                </c:pt>
                <c:pt idx="9">
                  <c:v>5.0761639999999997E-2</c:v>
                </c:pt>
                <c:pt idx="10">
                  <c:v>6.7280850000000003E-2</c:v>
                </c:pt>
                <c:pt idx="11">
                  <c:v>0.2209499</c:v>
                </c:pt>
                <c:pt idx="12">
                  <c:v>0.23081579999999999</c:v>
                </c:pt>
                <c:pt idx="13">
                  <c:v>0.2254739</c:v>
                </c:pt>
                <c:pt idx="14">
                  <c:v>0.24200969999999999</c:v>
                </c:pt>
                <c:pt idx="15">
                  <c:v>0.19193869999999999</c:v>
                </c:pt>
                <c:pt idx="16">
                  <c:v>0.13352259999999999</c:v>
                </c:pt>
                <c:pt idx="17">
                  <c:v>0.1084871</c:v>
                </c:pt>
                <c:pt idx="18">
                  <c:v>0.1084871</c:v>
                </c:pt>
                <c:pt idx="19">
                  <c:v>0.14186779999999999</c:v>
                </c:pt>
                <c:pt idx="20">
                  <c:v>0.1835936</c:v>
                </c:pt>
                <c:pt idx="21">
                  <c:v>0.1669033</c:v>
                </c:pt>
                <c:pt idx="22">
                  <c:v>0.14186779999999999</c:v>
                </c:pt>
                <c:pt idx="23">
                  <c:v>0.1669033</c:v>
                </c:pt>
                <c:pt idx="24">
                  <c:v>0.1669033</c:v>
                </c:pt>
                <c:pt idx="25">
                  <c:v>0.1752484</c:v>
                </c:pt>
                <c:pt idx="26">
                  <c:v>0.20862910000000001</c:v>
                </c:pt>
                <c:pt idx="27">
                  <c:v>0.2253194</c:v>
                </c:pt>
                <c:pt idx="28">
                  <c:v>0.192663</c:v>
                </c:pt>
                <c:pt idx="29">
                  <c:v>0.16877049999999999</c:v>
                </c:pt>
                <c:pt idx="30">
                  <c:v>0.1594341</c:v>
                </c:pt>
                <c:pt idx="31">
                  <c:v>0.14284620000000001</c:v>
                </c:pt>
                <c:pt idx="32">
                  <c:v>0.1171299</c:v>
                </c:pt>
                <c:pt idx="33">
                  <c:v>0.1168323</c:v>
                </c:pt>
                <c:pt idx="34">
                  <c:v>0.17544699999999999</c:v>
                </c:pt>
                <c:pt idx="35">
                  <c:v>0.15877759999999999</c:v>
                </c:pt>
                <c:pt idx="36">
                  <c:v>0.14284620000000001</c:v>
                </c:pt>
                <c:pt idx="37">
                  <c:v>0.20304659999999999</c:v>
                </c:pt>
                <c:pt idx="38">
                  <c:v>0.21128259999999999</c:v>
                </c:pt>
                <c:pt idx="39">
                  <c:v>0.21697420000000001</c:v>
                </c:pt>
                <c:pt idx="40">
                  <c:v>0.1594341</c:v>
                </c:pt>
                <c:pt idx="41">
                  <c:v>0.15021290000000001</c:v>
                </c:pt>
                <c:pt idx="42">
                  <c:v>0.20862910000000001</c:v>
                </c:pt>
                <c:pt idx="43">
                  <c:v>0.15855810000000001</c:v>
                </c:pt>
                <c:pt idx="44">
                  <c:v>0.15877759999999999</c:v>
                </c:pt>
                <c:pt idx="45">
                  <c:v>0.23425989999999999</c:v>
                </c:pt>
                <c:pt idx="46">
                  <c:v>0.26717560000000001</c:v>
                </c:pt>
                <c:pt idx="47">
                  <c:v>0.24258460000000001</c:v>
                </c:pt>
                <c:pt idx="48">
                  <c:v>0.2092956</c:v>
                </c:pt>
                <c:pt idx="49">
                  <c:v>0.13352259999999999</c:v>
                </c:pt>
                <c:pt idx="50">
                  <c:v>0.10014199999999999</c:v>
                </c:pt>
                <c:pt idx="51">
                  <c:v>0.17544699999999999</c:v>
                </c:pt>
                <c:pt idx="52">
                  <c:v>0.23500190000000001</c:v>
                </c:pt>
                <c:pt idx="53">
                  <c:v>0.22593669999999999</c:v>
                </c:pt>
                <c:pt idx="54">
                  <c:v>0.19193869999999999</c:v>
                </c:pt>
                <c:pt idx="55">
                  <c:v>0.20045769999999999</c:v>
                </c:pt>
                <c:pt idx="56">
                  <c:v>0.20879590000000001</c:v>
                </c:pt>
                <c:pt idx="57">
                  <c:v>0.16773569999999999</c:v>
                </c:pt>
                <c:pt idx="58">
                  <c:v>0.14405979999999999</c:v>
                </c:pt>
                <c:pt idx="59">
                  <c:v>0.13378309999999999</c:v>
                </c:pt>
                <c:pt idx="60">
                  <c:v>0.12517739999999999</c:v>
                </c:pt>
                <c:pt idx="61">
                  <c:v>0.20862910000000001</c:v>
                </c:pt>
                <c:pt idx="62">
                  <c:v>0.25990859999999999</c:v>
                </c:pt>
                <c:pt idx="63">
                  <c:v>0.1852927</c:v>
                </c:pt>
                <c:pt idx="64">
                  <c:v>0.15855810000000001</c:v>
                </c:pt>
                <c:pt idx="65">
                  <c:v>0.1752484</c:v>
                </c:pt>
                <c:pt idx="66">
                  <c:v>0.1752484</c:v>
                </c:pt>
                <c:pt idx="67">
                  <c:v>0.1752484</c:v>
                </c:pt>
                <c:pt idx="68">
                  <c:v>0.22470039999999999</c:v>
                </c:pt>
                <c:pt idx="69">
                  <c:v>0.27740609999999999</c:v>
                </c:pt>
                <c:pt idx="70">
                  <c:v>0.32929039999999998</c:v>
                </c:pt>
                <c:pt idx="71">
                  <c:v>0.28373549999999997</c:v>
                </c:pt>
                <c:pt idx="72">
                  <c:v>0.15855810000000001</c:v>
                </c:pt>
                <c:pt idx="73">
                  <c:v>0.190299</c:v>
                </c:pt>
                <c:pt idx="74">
                  <c:v>0.21455350000000001</c:v>
                </c:pt>
                <c:pt idx="75">
                  <c:v>0.16052240000000001</c:v>
                </c:pt>
                <c:pt idx="76">
                  <c:v>0.17702760000000001</c:v>
                </c:pt>
                <c:pt idx="77">
                  <c:v>0.17604139999999999</c:v>
                </c:pt>
                <c:pt idx="78">
                  <c:v>0.17604139999999999</c:v>
                </c:pt>
                <c:pt idx="79">
                  <c:v>0.13352259999999999</c:v>
                </c:pt>
                <c:pt idx="80">
                  <c:v>0.1669033</c:v>
                </c:pt>
                <c:pt idx="81">
                  <c:v>0.2336646</c:v>
                </c:pt>
                <c:pt idx="82">
                  <c:v>0.2336646</c:v>
                </c:pt>
                <c:pt idx="83">
                  <c:v>0.23381350000000001</c:v>
                </c:pt>
                <c:pt idx="84">
                  <c:v>0.20879590000000001</c:v>
                </c:pt>
                <c:pt idx="85">
                  <c:v>0.20862910000000001</c:v>
                </c:pt>
                <c:pt idx="86">
                  <c:v>0.19193869999999999</c:v>
                </c:pt>
                <c:pt idx="87">
                  <c:v>0.17839920000000001</c:v>
                </c:pt>
                <c:pt idx="88">
                  <c:v>0.17702760000000001</c:v>
                </c:pt>
                <c:pt idx="89">
                  <c:v>0.13378309999999999</c:v>
                </c:pt>
                <c:pt idx="90">
                  <c:v>0.10014199999999999</c:v>
                </c:pt>
                <c:pt idx="91">
                  <c:v>0.13378309999999999</c:v>
                </c:pt>
                <c:pt idx="92">
                  <c:v>0.20097809999999999</c:v>
                </c:pt>
                <c:pt idx="93">
                  <c:v>0.25049389999999999</c:v>
                </c:pt>
                <c:pt idx="94">
                  <c:v>0.25869999999999999</c:v>
                </c:pt>
                <c:pt idx="95">
                  <c:v>0.1669033</c:v>
                </c:pt>
                <c:pt idx="96">
                  <c:v>0.12517739999999999</c:v>
                </c:pt>
                <c:pt idx="97">
                  <c:v>0.1752484</c:v>
                </c:pt>
                <c:pt idx="98">
                  <c:v>0.19193869999999999</c:v>
                </c:pt>
                <c:pt idx="99">
                  <c:v>0.24200969999999999</c:v>
                </c:pt>
                <c:pt idx="100">
                  <c:v>0.2336646</c:v>
                </c:pt>
                <c:pt idx="101">
                  <c:v>0.20028389999999999</c:v>
                </c:pt>
                <c:pt idx="102">
                  <c:v>0.19193869999999999</c:v>
                </c:pt>
                <c:pt idx="103">
                  <c:v>0.14186779999999999</c:v>
                </c:pt>
                <c:pt idx="104">
                  <c:v>0.13352259999999999</c:v>
                </c:pt>
                <c:pt idx="105">
                  <c:v>0.15021290000000001</c:v>
                </c:pt>
                <c:pt idx="106">
                  <c:v>0.1669033</c:v>
                </c:pt>
                <c:pt idx="107">
                  <c:v>0.1669033</c:v>
                </c:pt>
                <c:pt idx="108">
                  <c:v>0.17544699999999999</c:v>
                </c:pt>
                <c:pt idx="109">
                  <c:v>0.19212009999999999</c:v>
                </c:pt>
                <c:pt idx="110">
                  <c:v>0.15855810000000001</c:v>
                </c:pt>
                <c:pt idx="111">
                  <c:v>0.15021290000000001</c:v>
                </c:pt>
                <c:pt idx="112">
                  <c:v>0.12517739999999999</c:v>
                </c:pt>
                <c:pt idx="113">
                  <c:v>0.12955179999999999</c:v>
                </c:pt>
                <c:pt idx="114">
                  <c:v>0.24430099999999999</c:v>
                </c:pt>
                <c:pt idx="115">
                  <c:v>0.30042590000000002</c:v>
                </c:pt>
                <c:pt idx="116">
                  <c:v>0.26821620000000002</c:v>
                </c:pt>
                <c:pt idx="117">
                  <c:v>0.2101258</c:v>
                </c:pt>
                <c:pt idx="118">
                  <c:v>0.15855810000000001</c:v>
                </c:pt>
                <c:pt idx="119">
                  <c:v>0.14959520000000001</c:v>
                </c:pt>
                <c:pt idx="120">
                  <c:v>0.2036625</c:v>
                </c:pt>
                <c:pt idx="123">
                  <c:v>0.17623230000000001</c:v>
                </c:pt>
                <c:pt idx="124">
                  <c:v>0.184834</c:v>
                </c:pt>
                <c:pt idx="125">
                  <c:v>0.137572</c:v>
                </c:pt>
                <c:pt idx="126">
                  <c:v>0.14495540000000001</c:v>
                </c:pt>
                <c:pt idx="127">
                  <c:v>0.14908969999999999</c:v>
                </c:pt>
                <c:pt idx="128">
                  <c:v>0.18212339999999999</c:v>
                </c:pt>
                <c:pt idx="129">
                  <c:v>0.1940229</c:v>
                </c:pt>
                <c:pt idx="130">
                  <c:v>0.201566</c:v>
                </c:pt>
                <c:pt idx="131">
                  <c:v>0.1674213</c:v>
                </c:pt>
                <c:pt idx="132">
                  <c:v>0.152389</c:v>
                </c:pt>
                <c:pt idx="133">
                  <c:v>0.17902499999999999</c:v>
                </c:pt>
                <c:pt idx="134">
                  <c:v>0.19416520000000001</c:v>
                </c:pt>
                <c:pt idx="135">
                  <c:v>0.201566</c:v>
                </c:pt>
                <c:pt idx="136">
                  <c:v>0.20814099999999999</c:v>
                </c:pt>
                <c:pt idx="137">
                  <c:v>0.19699059999999999</c:v>
                </c:pt>
                <c:pt idx="138">
                  <c:v>0.1970257</c:v>
                </c:pt>
                <c:pt idx="139">
                  <c:v>0.1933096</c:v>
                </c:pt>
                <c:pt idx="140">
                  <c:v>0.1650529</c:v>
                </c:pt>
                <c:pt idx="141">
                  <c:v>0.1598658</c:v>
                </c:pt>
                <c:pt idx="142">
                  <c:v>0.17979500000000001</c:v>
                </c:pt>
                <c:pt idx="143">
                  <c:v>0.1674213</c:v>
                </c:pt>
                <c:pt idx="144">
                  <c:v>0.17504529999999999</c:v>
                </c:pt>
                <c:pt idx="145">
                  <c:v>0.1747293</c:v>
                </c:pt>
                <c:pt idx="146">
                  <c:v>0.15257019999999999</c:v>
                </c:pt>
                <c:pt idx="147">
                  <c:v>0.17101340000000001</c:v>
                </c:pt>
                <c:pt idx="148">
                  <c:v>0.20070740000000001</c:v>
                </c:pt>
                <c:pt idx="149">
                  <c:v>0.1934167</c:v>
                </c:pt>
                <c:pt idx="150">
                  <c:v>0.27438980000000002</c:v>
                </c:pt>
                <c:pt idx="151">
                  <c:v>0.25731989999999999</c:v>
                </c:pt>
                <c:pt idx="152">
                  <c:v>0.1340113</c:v>
                </c:pt>
                <c:pt idx="153">
                  <c:v>0.13426879999999999</c:v>
                </c:pt>
                <c:pt idx="154">
                  <c:v>0.14871860000000001</c:v>
                </c:pt>
                <c:pt idx="155">
                  <c:v>0.1858774</c:v>
                </c:pt>
                <c:pt idx="156">
                  <c:v>0.21215110000000001</c:v>
                </c:pt>
                <c:pt idx="157">
                  <c:v>0.2157028</c:v>
                </c:pt>
                <c:pt idx="158">
                  <c:v>0.2081742</c:v>
                </c:pt>
                <c:pt idx="159">
                  <c:v>0.1970257</c:v>
                </c:pt>
                <c:pt idx="160">
                  <c:v>0.1822751</c:v>
                </c:pt>
                <c:pt idx="161">
                  <c:v>0.1682855</c:v>
                </c:pt>
                <c:pt idx="162">
                  <c:v>0.17133619999999999</c:v>
                </c:pt>
                <c:pt idx="163">
                  <c:v>0.17504529999999999</c:v>
                </c:pt>
                <c:pt idx="164">
                  <c:v>0.18617439999999999</c:v>
                </c:pt>
                <c:pt idx="165">
                  <c:v>0.19699059999999999</c:v>
                </c:pt>
                <c:pt idx="166">
                  <c:v>0.19699059999999999</c:v>
                </c:pt>
                <c:pt idx="167">
                  <c:v>0.23056170000000001</c:v>
                </c:pt>
                <c:pt idx="168">
                  <c:v>0.23056170000000001</c:v>
                </c:pt>
                <c:pt idx="169">
                  <c:v>0.15610579999999999</c:v>
                </c:pt>
                <c:pt idx="170">
                  <c:v>0.1377225</c:v>
                </c:pt>
                <c:pt idx="171">
                  <c:v>0.15720809999999999</c:v>
                </c:pt>
                <c:pt idx="172">
                  <c:v>0.15999540000000001</c:v>
                </c:pt>
                <c:pt idx="173">
                  <c:v>0.2010169</c:v>
                </c:pt>
                <c:pt idx="174">
                  <c:v>0.236039</c:v>
                </c:pt>
                <c:pt idx="175">
                  <c:v>0.21761559999999999</c:v>
                </c:pt>
                <c:pt idx="176">
                  <c:v>0.1784453</c:v>
                </c:pt>
                <c:pt idx="177">
                  <c:v>0.15615000000000001</c:v>
                </c:pt>
                <c:pt idx="178">
                  <c:v>0.1486722</c:v>
                </c:pt>
                <c:pt idx="179">
                  <c:v>0.14908969999999999</c:v>
                </c:pt>
                <c:pt idx="180">
                  <c:v>0.15681210000000001</c:v>
                </c:pt>
                <c:pt idx="181">
                  <c:v>0.1674213</c:v>
                </c:pt>
                <c:pt idx="182">
                  <c:v>0.2047281</c:v>
                </c:pt>
                <c:pt idx="183">
                  <c:v>0.1822751</c:v>
                </c:pt>
                <c:pt idx="184">
                  <c:v>0.14941370000000001</c:v>
                </c:pt>
                <c:pt idx="185">
                  <c:v>0.1858774</c:v>
                </c:pt>
                <c:pt idx="186">
                  <c:v>0.1933096</c:v>
                </c:pt>
                <c:pt idx="187">
                  <c:v>0.1748479</c:v>
                </c:pt>
                <c:pt idx="188">
                  <c:v>0.1895935</c:v>
                </c:pt>
                <c:pt idx="189">
                  <c:v>0.2010169</c:v>
                </c:pt>
                <c:pt idx="190">
                  <c:v>0.17468980000000001</c:v>
                </c:pt>
                <c:pt idx="191">
                  <c:v>0.2012573</c:v>
                </c:pt>
                <c:pt idx="192">
                  <c:v>0.2565672</c:v>
                </c:pt>
                <c:pt idx="193">
                  <c:v>0.24542169999999999</c:v>
                </c:pt>
                <c:pt idx="194">
                  <c:v>0.19013920000000001</c:v>
                </c:pt>
                <c:pt idx="195">
                  <c:v>0.152389</c:v>
                </c:pt>
                <c:pt idx="196">
                  <c:v>0.142456</c:v>
                </c:pt>
                <c:pt idx="197">
                  <c:v>0.16051260000000001</c:v>
                </c:pt>
                <c:pt idx="198">
                  <c:v>0.1527964</c:v>
                </c:pt>
                <c:pt idx="199">
                  <c:v>0.15311250000000001</c:v>
                </c:pt>
                <c:pt idx="200">
                  <c:v>0.15982260000000001</c:v>
                </c:pt>
                <c:pt idx="201">
                  <c:v>0.1486722</c:v>
                </c:pt>
                <c:pt idx="202">
                  <c:v>0.23790449999999999</c:v>
                </c:pt>
                <c:pt idx="205">
                  <c:v>0.21557470000000001</c:v>
                </c:pt>
                <c:pt idx="206">
                  <c:v>0.21637419999999999</c:v>
                </c:pt>
                <c:pt idx="207">
                  <c:v>0.17468980000000001</c:v>
                </c:pt>
                <c:pt idx="208">
                  <c:v>0.14871860000000001</c:v>
                </c:pt>
                <c:pt idx="209">
                  <c:v>0.16421379999999999</c:v>
                </c:pt>
                <c:pt idx="210">
                  <c:v>0.1934167</c:v>
                </c:pt>
                <c:pt idx="211">
                  <c:v>0.17567550000000001</c:v>
                </c:pt>
                <c:pt idx="212">
                  <c:v>0.14885789999999999</c:v>
                </c:pt>
                <c:pt idx="213">
                  <c:v>0.15999540000000001</c:v>
                </c:pt>
                <c:pt idx="214">
                  <c:v>0.17468980000000001</c:v>
                </c:pt>
                <c:pt idx="215">
                  <c:v>0.1932738</c:v>
                </c:pt>
                <c:pt idx="216">
                  <c:v>0.1895935</c:v>
                </c:pt>
                <c:pt idx="217">
                  <c:v>0.18212339999999999</c:v>
                </c:pt>
                <c:pt idx="218">
                  <c:v>0.1747293</c:v>
                </c:pt>
                <c:pt idx="219">
                  <c:v>0.14908969999999999</c:v>
                </c:pt>
                <c:pt idx="220">
                  <c:v>0.1637082</c:v>
                </c:pt>
                <c:pt idx="221">
                  <c:v>0.1858774</c:v>
                </c:pt>
                <c:pt idx="222">
                  <c:v>0.1932738</c:v>
                </c:pt>
                <c:pt idx="223">
                  <c:v>0.2192915</c:v>
                </c:pt>
                <c:pt idx="224">
                  <c:v>0.1932738</c:v>
                </c:pt>
                <c:pt idx="225">
                  <c:v>0.1897027</c:v>
                </c:pt>
                <c:pt idx="226">
                  <c:v>0.2045593</c:v>
                </c:pt>
                <c:pt idx="227">
                  <c:v>0.15982260000000001</c:v>
                </c:pt>
                <c:pt idx="228">
                  <c:v>0.152389</c:v>
                </c:pt>
                <c:pt idx="229">
                  <c:v>0.13385659999999999</c:v>
                </c:pt>
                <c:pt idx="230">
                  <c:v>0.15257019999999999</c:v>
                </c:pt>
                <c:pt idx="231">
                  <c:v>0.16358159999999999</c:v>
                </c:pt>
                <c:pt idx="232">
                  <c:v>0.14495540000000001</c:v>
                </c:pt>
                <c:pt idx="233">
                  <c:v>0.1932738</c:v>
                </c:pt>
                <c:pt idx="234">
                  <c:v>0.18212339999999999</c:v>
                </c:pt>
                <c:pt idx="235">
                  <c:v>0.1486722</c:v>
                </c:pt>
                <c:pt idx="236">
                  <c:v>0.15982260000000001</c:v>
                </c:pt>
                <c:pt idx="237">
                  <c:v>0.14495540000000001</c:v>
                </c:pt>
                <c:pt idx="238">
                  <c:v>0.1393182</c:v>
                </c:pt>
                <c:pt idx="239">
                  <c:v>0.15401210000000001</c:v>
                </c:pt>
                <c:pt idx="240">
                  <c:v>0.17133619999999999</c:v>
                </c:pt>
                <c:pt idx="241">
                  <c:v>0.19786529999999999</c:v>
                </c:pt>
                <c:pt idx="242">
                  <c:v>0.18643399999999999</c:v>
                </c:pt>
                <c:pt idx="243">
                  <c:v>0.1598658</c:v>
                </c:pt>
                <c:pt idx="244">
                  <c:v>0.1987013</c:v>
                </c:pt>
                <c:pt idx="245">
                  <c:v>0.1950171</c:v>
                </c:pt>
                <c:pt idx="246">
                  <c:v>0.142456</c:v>
                </c:pt>
                <c:pt idx="247">
                  <c:v>0.1078514</c:v>
                </c:pt>
                <c:pt idx="248">
                  <c:v>0.19248599999999999</c:v>
                </c:pt>
                <c:pt idx="249">
                  <c:v>0.23521819999999999</c:v>
                </c:pt>
                <c:pt idx="250">
                  <c:v>0.21608669999999999</c:v>
                </c:pt>
                <c:pt idx="251">
                  <c:v>0.20814099999999999</c:v>
                </c:pt>
                <c:pt idx="252">
                  <c:v>0.1210104</c:v>
                </c:pt>
                <c:pt idx="253">
                  <c:v>8.1854120000000002E-2</c:v>
                </c:pt>
                <c:pt idx="254">
                  <c:v>0.1124909</c:v>
                </c:pt>
                <c:pt idx="255">
                  <c:v>0.16873640000000001</c:v>
                </c:pt>
                <c:pt idx="256">
                  <c:v>0.1650529</c:v>
                </c:pt>
                <c:pt idx="257">
                  <c:v>0.12686230000000001</c:v>
                </c:pt>
                <c:pt idx="258">
                  <c:v>0.17902499999999999</c:v>
                </c:pt>
                <c:pt idx="259">
                  <c:v>0.227212</c:v>
                </c:pt>
                <c:pt idx="260">
                  <c:v>0.1784066</c:v>
                </c:pt>
                <c:pt idx="261">
                  <c:v>0.14495540000000001</c:v>
                </c:pt>
                <c:pt idx="262">
                  <c:v>0.12637129999999999</c:v>
                </c:pt>
                <c:pt idx="263">
                  <c:v>0.14871860000000001</c:v>
                </c:pt>
                <c:pt idx="264">
                  <c:v>9.6708359999999993E-2</c:v>
                </c:pt>
                <c:pt idx="265">
                  <c:v>0.13797309999999999</c:v>
                </c:pt>
                <c:pt idx="266">
                  <c:v>0.23442399999999999</c:v>
                </c:pt>
                <c:pt idx="267">
                  <c:v>0.1822751</c:v>
                </c:pt>
                <c:pt idx="268">
                  <c:v>0.1834837</c:v>
                </c:pt>
                <c:pt idx="269">
                  <c:v>0.20496420000000001</c:v>
                </c:pt>
                <c:pt idx="270">
                  <c:v>0.22300829999999999</c:v>
                </c:pt>
                <c:pt idx="271">
                  <c:v>0.2010169</c:v>
                </c:pt>
                <c:pt idx="272">
                  <c:v>0.1509315</c:v>
                </c:pt>
                <c:pt idx="273">
                  <c:v>0.1340113</c:v>
                </c:pt>
                <c:pt idx="274">
                  <c:v>0.15891240000000001</c:v>
                </c:pt>
                <c:pt idx="275">
                  <c:v>0.1858774</c:v>
                </c:pt>
                <c:pt idx="276">
                  <c:v>0.21560670000000001</c:v>
                </c:pt>
                <c:pt idx="277">
                  <c:v>0.1821613</c:v>
                </c:pt>
                <c:pt idx="278">
                  <c:v>0.14128750000000001</c:v>
                </c:pt>
                <c:pt idx="279">
                  <c:v>0.1486722</c:v>
                </c:pt>
                <c:pt idx="280">
                  <c:v>0.15982260000000001</c:v>
                </c:pt>
                <c:pt idx="281">
                  <c:v>0.18584020000000001</c:v>
                </c:pt>
                <c:pt idx="282">
                  <c:v>0.18584020000000001</c:v>
                </c:pt>
                <c:pt idx="283">
                  <c:v>0.1858774</c:v>
                </c:pt>
                <c:pt idx="284">
                  <c:v>0.2007418</c:v>
                </c:pt>
                <c:pt idx="285">
                  <c:v>0.16725619999999999</c:v>
                </c:pt>
                <c:pt idx="286">
                  <c:v>0.21189040000000001</c:v>
                </c:pt>
                <c:pt idx="287">
                  <c:v>0.21215110000000001</c:v>
                </c:pt>
                <c:pt idx="288">
                  <c:v>0.141678</c:v>
                </c:pt>
                <c:pt idx="289">
                  <c:v>0.1340113</c:v>
                </c:pt>
                <c:pt idx="290">
                  <c:v>0.13565060000000001</c:v>
                </c:pt>
                <c:pt idx="291">
                  <c:v>0.1608994</c:v>
                </c:pt>
                <c:pt idx="292">
                  <c:v>0.17567550000000001</c:v>
                </c:pt>
                <c:pt idx="293">
                  <c:v>0.1793719</c:v>
                </c:pt>
                <c:pt idx="294">
                  <c:v>0.17101340000000001</c:v>
                </c:pt>
                <c:pt idx="295">
                  <c:v>0.1970257</c:v>
                </c:pt>
                <c:pt idx="296">
                  <c:v>0.24159230000000001</c:v>
                </c:pt>
                <c:pt idx="297">
                  <c:v>0.22300829999999999</c:v>
                </c:pt>
                <c:pt idx="298">
                  <c:v>0.18584020000000001</c:v>
                </c:pt>
                <c:pt idx="299">
                  <c:v>0.17113449999999999</c:v>
                </c:pt>
                <c:pt idx="300">
                  <c:v>0.1637082</c:v>
                </c:pt>
                <c:pt idx="301">
                  <c:v>0.14123859999999999</c:v>
                </c:pt>
                <c:pt idx="302">
                  <c:v>0.137572</c:v>
                </c:pt>
                <c:pt idx="303">
                  <c:v>0.19013920000000001</c:v>
                </c:pt>
                <c:pt idx="304">
                  <c:v>0.2010169</c:v>
                </c:pt>
                <c:pt idx="305">
                  <c:v>0.18598880000000001</c:v>
                </c:pt>
                <c:pt idx="306">
                  <c:v>0.14666080000000001</c:v>
                </c:pt>
                <c:pt idx="307">
                  <c:v>0.101449</c:v>
                </c:pt>
                <c:pt idx="308">
                  <c:v>0.1598658</c:v>
                </c:pt>
                <c:pt idx="309">
                  <c:v>0.19699059999999999</c:v>
                </c:pt>
                <c:pt idx="310">
                  <c:v>0.137572</c:v>
                </c:pt>
                <c:pt idx="311">
                  <c:v>0.201566</c:v>
                </c:pt>
                <c:pt idx="312">
                  <c:v>0.2463207</c:v>
                </c:pt>
                <c:pt idx="313">
                  <c:v>0.14871860000000001</c:v>
                </c:pt>
                <c:pt idx="314">
                  <c:v>0.1226545</c:v>
                </c:pt>
                <c:pt idx="315">
                  <c:v>0.15982260000000001</c:v>
                </c:pt>
                <c:pt idx="316">
                  <c:v>0.17097300000000001</c:v>
                </c:pt>
                <c:pt idx="317">
                  <c:v>0.18212339999999999</c:v>
                </c:pt>
                <c:pt idx="318">
                  <c:v>0.17097300000000001</c:v>
                </c:pt>
                <c:pt idx="319">
                  <c:v>0.15982260000000001</c:v>
                </c:pt>
                <c:pt idx="320">
                  <c:v>0.189557</c:v>
                </c:pt>
                <c:pt idx="321">
                  <c:v>0.1784066</c:v>
                </c:pt>
                <c:pt idx="322">
                  <c:v>0.17097300000000001</c:v>
                </c:pt>
                <c:pt idx="323">
                  <c:v>0.21185780000000001</c:v>
                </c:pt>
                <c:pt idx="324">
                  <c:v>0.23044190000000001</c:v>
                </c:pt>
                <c:pt idx="325">
                  <c:v>0.20070740000000001</c:v>
                </c:pt>
                <c:pt idx="326">
                  <c:v>0.1635394</c:v>
                </c:pt>
                <c:pt idx="327">
                  <c:v>0.1375218</c:v>
                </c:pt>
                <c:pt idx="328">
                  <c:v>0.14495540000000001</c:v>
                </c:pt>
                <c:pt idx="329">
                  <c:v>0.15610579999999999</c:v>
                </c:pt>
                <c:pt idx="330">
                  <c:v>0.1486722</c:v>
                </c:pt>
                <c:pt idx="331">
                  <c:v>0.16725619999999999</c:v>
                </c:pt>
                <c:pt idx="332">
                  <c:v>0.18988469999999999</c:v>
                </c:pt>
                <c:pt idx="333">
                  <c:v>0.1674213</c:v>
                </c:pt>
                <c:pt idx="334">
                  <c:v>0.1527964</c:v>
                </c:pt>
                <c:pt idx="335">
                  <c:v>0.14885789999999999</c:v>
                </c:pt>
                <c:pt idx="336">
                  <c:v>0.15610579999999999</c:v>
                </c:pt>
                <c:pt idx="337">
                  <c:v>0.1674213</c:v>
                </c:pt>
                <c:pt idx="338">
                  <c:v>0.15615000000000001</c:v>
                </c:pt>
                <c:pt idx="339">
                  <c:v>0.1562827</c:v>
                </c:pt>
                <c:pt idx="340">
                  <c:v>0.17504529999999999</c:v>
                </c:pt>
                <c:pt idx="341">
                  <c:v>0.18643399999999999</c:v>
                </c:pt>
                <c:pt idx="342">
                  <c:v>0.21586279999999999</c:v>
                </c:pt>
                <c:pt idx="343">
                  <c:v>0.2045593</c:v>
                </c:pt>
                <c:pt idx="344">
                  <c:v>0.14500299999999999</c:v>
                </c:pt>
                <c:pt idx="345">
                  <c:v>0.17097300000000001</c:v>
                </c:pt>
                <c:pt idx="346">
                  <c:v>0.18584020000000001</c:v>
                </c:pt>
                <c:pt idx="347">
                  <c:v>0.15982260000000001</c:v>
                </c:pt>
                <c:pt idx="348">
                  <c:v>0.1635394</c:v>
                </c:pt>
                <c:pt idx="349">
                  <c:v>0.15610579999999999</c:v>
                </c:pt>
                <c:pt idx="350">
                  <c:v>0.17097300000000001</c:v>
                </c:pt>
                <c:pt idx="351">
                  <c:v>0.1679157</c:v>
                </c:pt>
                <c:pt idx="352">
                  <c:v>0.13462840000000001</c:v>
                </c:pt>
                <c:pt idx="353">
                  <c:v>0.1895935</c:v>
                </c:pt>
                <c:pt idx="354">
                  <c:v>0.2010169</c:v>
                </c:pt>
                <c:pt idx="355">
                  <c:v>0.141434</c:v>
                </c:pt>
                <c:pt idx="356">
                  <c:v>0.12637129999999999</c:v>
                </c:pt>
                <c:pt idx="357">
                  <c:v>0.152389</c:v>
                </c:pt>
                <c:pt idx="358">
                  <c:v>0.16358159999999999</c:v>
                </c:pt>
                <c:pt idx="359">
                  <c:v>0.15311250000000001</c:v>
                </c:pt>
                <c:pt idx="360">
                  <c:v>0.15891240000000001</c:v>
                </c:pt>
                <c:pt idx="361">
                  <c:v>0.15401210000000001</c:v>
                </c:pt>
                <c:pt idx="362">
                  <c:v>0.1562827</c:v>
                </c:pt>
                <c:pt idx="363">
                  <c:v>0.1598658</c:v>
                </c:pt>
                <c:pt idx="364">
                  <c:v>0.13380500000000001</c:v>
                </c:pt>
                <c:pt idx="365">
                  <c:v>0.1231603</c:v>
                </c:pt>
                <c:pt idx="366">
                  <c:v>0.141678</c:v>
                </c:pt>
                <c:pt idx="367">
                  <c:v>0.137572</c:v>
                </c:pt>
                <c:pt idx="368">
                  <c:v>0.17197999999999999</c:v>
                </c:pt>
                <c:pt idx="369">
                  <c:v>0.15720809999999999</c:v>
                </c:pt>
                <c:pt idx="370">
                  <c:v>0.14571580000000001</c:v>
                </c:pt>
                <c:pt idx="371">
                  <c:v>0.18988469999999999</c:v>
                </c:pt>
                <c:pt idx="372">
                  <c:v>0.15982260000000001</c:v>
                </c:pt>
                <c:pt idx="373">
                  <c:v>0.14571580000000001</c:v>
                </c:pt>
                <c:pt idx="374">
                  <c:v>0.16256499999999999</c:v>
                </c:pt>
                <c:pt idx="375">
                  <c:v>0.16762750000000001</c:v>
                </c:pt>
                <c:pt idx="376">
                  <c:v>0.14871860000000001</c:v>
                </c:pt>
                <c:pt idx="377">
                  <c:v>0.12642600000000001</c:v>
                </c:pt>
                <c:pt idx="378">
                  <c:v>0.14495540000000001</c:v>
                </c:pt>
                <c:pt idx="379">
                  <c:v>0.19416520000000001</c:v>
                </c:pt>
                <c:pt idx="380">
                  <c:v>0.1998106</c:v>
                </c:pt>
                <c:pt idx="381">
                  <c:v>0.15650349999999999</c:v>
                </c:pt>
                <c:pt idx="382">
                  <c:v>0.1377225</c:v>
                </c:pt>
                <c:pt idx="383">
                  <c:v>0.1077873</c:v>
                </c:pt>
                <c:pt idx="384">
                  <c:v>0.13008819999999999</c:v>
                </c:pt>
                <c:pt idx="385">
                  <c:v>0.16725619999999999</c:v>
                </c:pt>
                <c:pt idx="386">
                  <c:v>0.17113449999999999</c:v>
                </c:pt>
                <c:pt idx="387">
                  <c:v>0.1824644</c:v>
                </c:pt>
                <c:pt idx="388">
                  <c:v>0.22684689999999999</c:v>
                </c:pt>
                <c:pt idx="389">
                  <c:v>0.21189040000000001</c:v>
                </c:pt>
                <c:pt idx="390">
                  <c:v>0.15610579999999999</c:v>
                </c:pt>
                <c:pt idx="391">
                  <c:v>0.17468980000000001</c:v>
                </c:pt>
                <c:pt idx="392">
                  <c:v>0.1747293</c:v>
                </c:pt>
                <c:pt idx="393">
                  <c:v>0.1115661</c:v>
                </c:pt>
                <c:pt idx="394">
                  <c:v>8.5567260000000006E-2</c:v>
                </c:pt>
                <c:pt idx="395">
                  <c:v>0.1004225</c:v>
                </c:pt>
                <c:pt idx="396">
                  <c:v>0.1152209</c:v>
                </c:pt>
                <c:pt idx="397">
                  <c:v>0.1340113</c:v>
                </c:pt>
                <c:pt idx="398">
                  <c:v>0.13056519999999999</c:v>
                </c:pt>
                <c:pt idx="399">
                  <c:v>0.11986330000000001</c:v>
                </c:pt>
                <c:pt idx="400">
                  <c:v>0.1527964</c:v>
                </c:pt>
                <c:pt idx="401">
                  <c:v>0.17856140000000001</c:v>
                </c:pt>
                <c:pt idx="402">
                  <c:v>0.18598880000000001</c:v>
                </c:pt>
                <c:pt idx="403">
                  <c:v>0.17532130000000001</c:v>
                </c:pt>
                <c:pt idx="404">
                  <c:v>0.14614179999999999</c:v>
                </c:pt>
                <c:pt idx="405">
                  <c:v>0.13385659999999999</c:v>
                </c:pt>
                <c:pt idx="406">
                  <c:v>0.1674213</c:v>
                </c:pt>
                <c:pt idx="407">
                  <c:v>0.15257019999999999</c:v>
                </c:pt>
                <c:pt idx="408">
                  <c:v>0.11175160000000001</c:v>
                </c:pt>
                <c:pt idx="409">
                  <c:v>0.14885789999999999</c:v>
                </c:pt>
                <c:pt idx="410">
                  <c:v>0.2007418</c:v>
                </c:pt>
                <c:pt idx="411">
                  <c:v>0.17979500000000001</c:v>
                </c:pt>
                <c:pt idx="412">
                  <c:v>0.18102019999999999</c:v>
                </c:pt>
                <c:pt idx="413">
                  <c:v>0.1742147</c:v>
                </c:pt>
                <c:pt idx="414">
                  <c:v>0.152389</c:v>
                </c:pt>
                <c:pt idx="415">
                  <c:v>0.14495540000000001</c:v>
                </c:pt>
                <c:pt idx="416">
                  <c:v>0.1226545</c:v>
                </c:pt>
                <c:pt idx="417">
                  <c:v>0.13008819999999999</c:v>
                </c:pt>
                <c:pt idx="418">
                  <c:v>0.13008819999999999</c:v>
                </c:pt>
                <c:pt idx="419">
                  <c:v>0.17113449999999999</c:v>
                </c:pt>
                <c:pt idx="420">
                  <c:v>0.19713079999999999</c:v>
                </c:pt>
                <c:pt idx="421">
                  <c:v>0.1486722</c:v>
                </c:pt>
                <c:pt idx="422">
                  <c:v>0.1077873</c:v>
                </c:pt>
                <c:pt idx="423">
                  <c:v>0.152389</c:v>
                </c:pt>
                <c:pt idx="424">
                  <c:v>0.18584020000000001</c:v>
                </c:pt>
                <c:pt idx="425">
                  <c:v>0.16725619999999999</c:v>
                </c:pt>
                <c:pt idx="426">
                  <c:v>0.18212339999999999</c:v>
                </c:pt>
                <c:pt idx="427">
                  <c:v>0.15982260000000001</c:v>
                </c:pt>
                <c:pt idx="428">
                  <c:v>0.1152209</c:v>
                </c:pt>
                <c:pt idx="429">
                  <c:v>0.17856140000000001</c:v>
                </c:pt>
                <c:pt idx="430">
                  <c:v>0.19824890000000001</c:v>
                </c:pt>
                <c:pt idx="431">
                  <c:v>0.15681210000000001</c:v>
                </c:pt>
                <c:pt idx="432">
                  <c:v>0.13380500000000001</c:v>
                </c:pt>
                <c:pt idx="433">
                  <c:v>0.13385659999999999</c:v>
                </c:pt>
                <c:pt idx="434">
                  <c:v>0.17532130000000001</c:v>
                </c:pt>
                <c:pt idx="435">
                  <c:v>0.17875469999999999</c:v>
                </c:pt>
                <c:pt idx="436">
                  <c:v>0.17468980000000001</c:v>
                </c:pt>
                <c:pt idx="437">
                  <c:v>0.17097300000000001</c:v>
                </c:pt>
                <c:pt idx="438">
                  <c:v>0.14123859999999999</c:v>
                </c:pt>
                <c:pt idx="439">
                  <c:v>0.1003537</c:v>
                </c:pt>
                <c:pt idx="440">
                  <c:v>0.1043357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D-4E19-9F4B-DBC3F1CE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339136"/>
        <c:axId val="2057905808"/>
      </c:scatterChart>
      <c:valAx>
        <c:axId val="17133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905808"/>
        <c:crosses val="autoZero"/>
        <c:crossBetween val="midCat"/>
      </c:valAx>
      <c:valAx>
        <c:axId val="2057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v(t)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3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ysClr val="windowText" lastClr="000000"/>
                </a:solidFill>
              </a:rPr>
              <a:t>Velocidad-Tiempo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rgbClr val="3F14F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061112755123094E-2"/>
                  <c:y val="-0.36253132706439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-0.0029x + 0.078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0.1899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'S-V'!$A$2:$A$792</c:f>
              <c:numCache>
                <c:formatCode>0.00000</c:formatCode>
                <c:ptCount val="791"/>
                <c:pt idx="0">
                  <c:v>0</c:v>
                </c:pt>
                <c:pt idx="1">
                  <c:v>1.668333E-2</c:v>
                </c:pt>
                <c:pt idx="2">
                  <c:v>3.3366670000000001E-2</c:v>
                </c:pt>
                <c:pt idx="3">
                  <c:v>5.0049999999999997E-2</c:v>
                </c:pt>
                <c:pt idx="4">
                  <c:v>6.6733329999999993E-2</c:v>
                </c:pt>
                <c:pt idx="5">
                  <c:v>8.3416669999999998E-2</c:v>
                </c:pt>
                <c:pt idx="6">
                  <c:v>0.10009999999999999</c:v>
                </c:pt>
                <c:pt idx="7">
                  <c:v>0.11678330000000001</c:v>
                </c:pt>
                <c:pt idx="8">
                  <c:v>0.13346669999999999</c:v>
                </c:pt>
                <c:pt idx="9">
                  <c:v>0.15015000000000001</c:v>
                </c:pt>
                <c:pt idx="10">
                  <c:v>0.16683329999999999</c:v>
                </c:pt>
                <c:pt idx="11">
                  <c:v>0.1835167</c:v>
                </c:pt>
                <c:pt idx="12">
                  <c:v>0.20019999999999999</c:v>
                </c:pt>
                <c:pt idx="13">
                  <c:v>0.2168833</c:v>
                </c:pt>
                <c:pt idx="14">
                  <c:v>0.23356669999999999</c:v>
                </c:pt>
                <c:pt idx="15">
                  <c:v>0.25024999999999997</c:v>
                </c:pt>
                <c:pt idx="16">
                  <c:v>0.26693329999999998</c:v>
                </c:pt>
                <c:pt idx="17">
                  <c:v>0.2836167</c:v>
                </c:pt>
                <c:pt idx="18">
                  <c:v>0.30030000000000001</c:v>
                </c:pt>
                <c:pt idx="19">
                  <c:v>0.31698330000000002</c:v>
                </c:pt>
                <c:pt idx="20">
                  <c:v>0.33366669999999998</c:v>
                </c:pt>
                <c:pt idx="21">
                  <c:v>0.35034999999999999</c:v>
                </c:pt>
                <c:pt idx="22">
                  <c:v>0.36703330000000001</c:v>
                </c:pt>
                <c:pt idx="23">
                  <c:v>0.38371670000000002</c:v>
                </c:pt>
                <c:pt idx="24">
                  <c:v>0.40039999999999998</c:v>
                </c:pt>
                <c:pt idx="25">
                  <c:v>0.41708329999999999</c:v>
                </c:pt>
                <c:pt idx="26">
                  <c:v>0.43376670000000001</c:v>
                </c:pt>
                <c:pt idx="27">
                  <c:v>0.45045000000000002</c:v>
                </c:pt>
                <c:pt idx="28">
                  <c:v>0.46713329999999997</c:v>
                </c:pt>
                <c:pt idx="29">
                  <c:v>0.48381669999999999</c:v>
                </c:pt>
                <c:pt idx="30">
                  <c:v>0.50049999999999994</c:v>
                </c:pt>
                <c:pt idx="31">
                  <c:v>0.51718330000000001</c:v>
                </c:pt>
                <c:pt idx="32">
                  <c:v>0.53386670000000003</c:v>
                </c:pt>
                <c:pt idx="33">
                  <c:v>0.55054999999999998</c:v>
                </c:pt>
                <c:pt idx="34">
                  <c:v>0.56723330000000005</c:v>
                </c:pt>
                <c:pt idx="35">
                  <c:v>0.58391669999999996</c:v>
                </c:pt>
                <c:pt idx="36">
                  <c:v>0.60060000000000002</c:v>
                </c:pt>
                <c:pt idx="37">
                  <c:v>0.61728329999999998</c:v>
                </c:pt>
                <c:pt idx="38">
                  <c:v>0.63396669999999999</c:v>
                </c:pt>
                <c:pt idx="39">
                  <c:v>0.65064999999999995</c:v>
                </c:pt>
                <c:pt idx="40">
                  <c:v>0.66733330000000002</c:v>
                </c:pt>
                <c:pt idx="41">
                  <c:v>0.68401670000000003</c:v>
                </c:pt>
                <c:pt idx="42">
                  <c:v>0.70069999999999999</c:v>
                </c:pt>
                <c:pt idx="43">
                  <c:v>0.71738329999999995</c:v>
                </c:pt>
                <c:pt idx="44">
                  <c:v>0.73406669999999996</c:v>
                </c:pt>
                <c:pt idx="45">
                  <c:v>0.75075000000000003</c:v>
                </c:pt>
                <c:pt idx="46">
                  <c:v>0.76743329999999998</c:v>
                </c:pt>
                <c:pt idx="47">
                  <c:v>0.7841167</c:v>
                </c:pt>
                <c:pt idx="48">
                  <c:v>0.80079999999999996</c:v>
                </c:pt>
                <c:pt idx="49">
                  <c:v>0.81748330000000002</c:v>
                </c:pt>
                <c:pt idx="50">
                  <c:v>0.83416670000000004</c:v>
                </c:pt>
                <c:pt idx="51">
                  <c:v>0.85085</c:v>
                </c:pt>
                <c:pt idx="52">
                  <c:v>0.86753329999999995</c:v>
                </c:pt>
                <c:pt idx="53">
                  <c:v>0.88421669999999997</c:v>
                </c:pt>
                <c:pt idx="54">
                  <c:v>0.90090000000000003</c:v>
                </c:pt>
                <c:pt idx="55">
                  <c:v>0.91758329999999999</c:v>
                </c:pt>
                <c:pt idx="56">
                  <c:v>0.93426670000000001</c:v>
                </c:pt>
                <c:pt idx="57">
                  <c:v>0.95094999999999996</c:v>
                </c:pt>
                <c:pt idx="58">
                  <c:v>0.96763330000000003</c:v>
                </c:pt>
                <c:pt idx="59">
                  <c:v>0.98431670000000004</c:v>
                </c:pt>
                <c:pt idx="60">
                  <c:v>1.0009999999999999</c:v>
                </c:pt>
                <c:pt idx="61">
                  <c:v>1.0176829999999999</c:v>
                </c:pt>
                <c:pt idx="62">
                  <c:v>1.034367</c:v>
                </c:pt>
                <c:pt idx="63">
                  <c:v>1.05105</c:v>
                </c:pt>
                <c:pt idx="64">
                  <c:v>1.067733</c:v>
                </c:pt>
                <c:pt idx="65">
                  <c:v>1.084417</c:v>
                </c:pt>
                <c:pt idx="66">
                  <c:v>1.1011</c:v>
                </c:pt>
                <c:pt idx="67">
                  <c:v>1.117783</c:v>
                </c:pt>
                <c:pt idx="68">
                  <c:v>1.1344669999999999</c:v>
                </c:pt>
                <c:pt idx="69">
                  <c:v>1.1511499999999999</c:v>
                </c:pt>
                <c:pt idx="70">
                  <c:v>1.1678329999999999</c:v>
                </c:pt>
                <c:pt idx="71">
                  <c:v>1.184517</c:v>
                </c:pt>
                <c:pt idx="72">
                  <c:v>1.2012</c:v>
                </c:pt>
                <c:pt idx="73">
                  <c:v>1.217883</c:v>
                </c:pt>
                <c:pt idx="74">
                  <c:v>1.234567</c:v>
                </c:pt>
                <c:pt idx="75">
                  <c:v>1.25125</c:v>
                </c:pt>
                <c:pt idx="76">
                  <c:v>1.267933</c:v>
                </c:pt>
                <c:pt idx="77">
                  <c:v>1.2846169999999999</c:v>
                </c:pt>
                <c:pt idx="78">
                  <c:v>1.3012999999999999</c:v>
                </c:pt>
                <c:pt idx="79">
                  <c:v>1.3179829999999999</c:v>
                </c:pt>
                <c:pt idx="80">
                  <c:v>1.334667</c:v>
                </c:pt>
                <c:pt idx="81">
                  <c:v>1.3513500000000001</c:v>
                </c:pt>
                <c:pt idx="82">
                  <c:v>1.3680330000000001</c:v>
                </c:pt>
                <c:pt idx="83">
                  <c:v>1.384717</c:v>
                </c:pt>
                <c:pt idx="84">
                  <c:v>1.4014</c:v>
                </c:pt>
                <c:pt idx="85">
                  <c:v>1.418083</c:v>
                </c:pt>
                <c:pt idx="86">
                  <c:v>1.4347669999999999</c:v>
                </c:pt>
                <c:pt idx="87">
                  <c:v>1.4514499999999999</c:v>
                </c:pt>
                <c:pt idx="88">
                  <c:v>1.4681329999999999</c:v>
                </c:pt>
                <c:pt idx="89">
                  <c:v>1.4848170000000001</c:v>
                </c:pt>
                <c:pt idx="90">
                  <c:v>1.5015000000000001</c:v>
                </c:pt>
                <c:pt idx="91">
                  <c:v>1.5181830000000001</c:v>
                </c:pt>
                <c:pt idx="92">
                  <c:v>1.534867</c:v>
                </c:pt>
                <c:pt idx="93">
                  <c:v>1.55155</c:v>
                </c:pt>
                <c:pt idx="94">
                  <c:v>1.568233</c:v>
                </c:pt>
                <c:pt idx="95">
                  <c:v>1.5849169999999999</c:v>
                </c:pt>
                <c:pt idx="96">
                  <c:v>1.6015999999999999</c:v>
                </c:pt>
                <c:pt idx="97">
                  <c:v>1.6182829999999999</c:v>
                </c:pt>
                <c:pt idx="98">
                  <c:v>1.6349670000000001</c:v>
                </c:pt>
                <c:pt idx="99">
                  <c:v>1.6516500000000001</c:v>
                </c:pt>
                <c:pt idx="100">
                  <c:v>1.6683330000000001</c:v>
                </c:pt>
                <c:pt idx="101">
                  <c:v>1.685017</c:v>
                </c:pt>
                <c:pt idx="102">
                  <c:v>1.7017</c:v>
                </c:pt>
                <c:pt idx="103">
                  <c:v>1.718383</c:v>
                </c:pt>
                <c:pt idx="104">
                  <c:v>1.7350669999999999</c:v>
                </c:pt>
                <c:pt idx="105">
                  <c:v>1.7517499999999999</c:v>
                </c:pt>
                <c:pt idx="106">
                  <c:v>1.7684329999999999</c:v>
                </c:pt>
                <c:pt idx="107">
                  <c:v>1.7851170000000001</c:v>
                </c:pt>
                <c:pt idx="108">
                  <c:v>1.8018000000000001</c:v>
                </c:pt>
                <c:pt idx="109">
                  <c:v>1.8184830000000001</c:v>
                </c:pt>
                <c:pt idx="110">
                  <c:v>1.835167</c:v>
                </c:pt>
                <c:pt idx="111">
                  <c:v>1.85185</c:v>
                </c:pt>
                <c:pt idx="112">
                  <c:v>1.868533</c:v>
                </c:pt>
                <c:pt idx="113">
                  <c:v>1.8852169999999999</c:v>
                </c:pt>
                <c:pt idx="114">
                  <c:v>1.9018999999999999</c:v>
                </c:pt>
                <c:pt idx="115">
                  <c:v>1.9185829999999999</c:v>
                </c:pt>
                <c:pt idx="116">
                  <c:v>1.9352670000000001</c:v>
                </c:pt>
                <c:pt idx="117">
                  <c:v>1.9519500000000001</c:v>
                </c:pt>
                <c:pt idx="118">
                  <c:v>1.9686330000000001</c:v>
                </c:pt>
                <c:pt idx="119">
                  <c:v>1.985317</c:v>
                </c:pt>
                <c:pt idx="120">
                  <c:v>2.0019999999999998</c:v>
                </c:pt>
                <c:pt idx="121">
                  <c:v>2.0186829999999998</c:v>
                </c:pt>
                <c:pt idx="122">
                  <c:v>2.0353669999999999</c:v>
                </c:pt>
                <c:pt idx="123">
                  <c:v>2.0520499999999999</c:v>
                </c:pt>
                <c:pt idx="124">
                  <c:v>2.0687329999999999</c:v>
                </c:pt>
                <c:pt idx="125">
                  <c:v>2.0854170000000001</c:v>
                </c:pt>
                <c:pt idx="126">
                  <c:v>2.1021000000000001</c:v>
                </c:pt>
                <c:pt idx="127">
                  <c:v>2.1187830000000001</c:v>
                </c:pt>
                <c:pt idx="128">
                  <c:v>2.1354669999999998</c:v>
                </c:pt>
                <c:pt idx="129">
                  <c:v>2.1521499999999998</c:v>
                </c:pt>
                <c:pt idx="130">
                  <c:v>2.1688329999999998</c:v>
                </c:pt>
                <c:pt idx="131">
                  <c:v>2.1855169999999999</c:v>
                </c:pt>
                <c:pt idx="132">
                  <c:v>2.2021999999999999</c:v>
                </c:pt>
                <c:pt idx="133">
                  <c:v>2.2188829999999999</c:v>
                </c:pt>
                <c:pt idx="134">
                  <c:v>2.2355670000000001</c:v>
                </c:pt>
                <c:pt idx="135">
                  <c:v>2.2522500000000001</c:v>
                </c:pt>
                <c:pt idx="136">
                  <c:v>2.2689330000000001</c:v>
                </c:pt>
                <c:pt idx="137">
                  <c:v>2.2856169999999998</c:v>
                </c:pt>
                <c:pt idx="138">
                  <c:v>2.3022999999999998</c:v>
                </c:pt>
                <c:pt idx="139">
                  <c:v>2.3189829999999998</c:v>
                </c:pt>
                <c:pt idx="140">
                  <c:v>2.3356669999999999</c:v>
                </c:pt>
                <c:pt idx="141">
                  <c:v>2.3523499999999999</c:v>
                </c:pt>
                <c:pt idx="142">
                  <c:v>2.3690329999999999</c:v>
                </c:pt>
                <c:pt idx="143">
                  <c:v>2.3857170000000001</c:v>
                </c:pt>
                <c:pt idx="144">
                  <c:v>2.4024000000000001</c:v>
                </c:pt>
                <c:pt idx="145">
                  <c:v>2.4190830000000001</c:v>
                </c:pt>
                <c:pt idx="146">
                  <c:v>2.4357669999999998</c:v>
                </c:pt>
                <c:pt idx="147">
                  <c:v>2.4524499999999998</c:v>
                </c:pt>
                <c:pt idx="148">
                  <c:v>2.4691329999999998</c:v>
                </c:pt>
                <c:pt idx="149">
                  <c:v>2.4858169999999999</c:v>
                </c:pt>
                <c:pt idx="150">
                  <c:v>2.5024999999999999</c:v>
                </c:pt>
                <c:pt idx="151">
                  <c:v>2.519183</c:v>
                </c:pt>
                <c:pt idx="152">
                  <c:v>2.5358670000000001</c:v>
                </c:pt>
                <c:pt idx="153">
                  <c:v>2.5525500000000001</c:v>
                </c:pt>
                <c:pt idx="154">
                  <c:v>2.5692330000000001</c:v>
                </c:pt>
                <c:pt idx="155">
                  <c:v>2.5859169999999998</c:v>
                </c:pt>
                <c:pt idx="156">
                  <c:v>2.6025999999999998</c:v>
                </c:pt>
                <c:pt idx="157">
                  <c:v>2.6192829999999998</c:v>
                </c:pt>
                <c:pt idx="158">
                  <c:v>2.6359669999999999</c:v>
                </c:pt>
                <c:pt idx="159">
                  <c:v>2.65265</c:v>
                </c:pt>
                <c:pt idx="160">
                  <c:v>2.669333</c:v>
                </c:pt>
                <c:pt idx="161">
                  <c:v>2.6860170000000001</c:v>
                </c:pt>
                <c:pt idx="162">
                  <c:v>2.7027000000000001</c:v>
                </c:pt>
                <c:pt idx="163">
                  <c:v>2.7193830000000001</c:v>
                </c:pt>
                <c:pt idx="164">
                  <c:v>2.7360669999999998</c:v>
                </c:pt>
                <c:pt idx="165">
                  <c:v>2.7527499999999998</c:v>
                </c:pt>
                <c:pt idx="166">
                  <c:v>2.7694329999999998</c:v>
                </c:pt>
                <c:pt idx="167">
                  <c:v>2.786117</c:v>
                </c:pt>
                <c:pt idx="168">
                  <c:v>2.8028</c:v>
                </c:pt>
                <c:pt idx="169">
                  <c:v>2.819483</c:v>
                </c:pt>
                <c:pt idx="170">
                  <c:v>2.8361670000000001</c:v>
                </c:pt>
                <c:pt idx="171">
                  <c:v>2.8528500000000001</c:v>
                </c:pt>
                <c:pt idx="172">
                  <c:v>2.8695330000000001</c:v>
                </c:pt>
                <c:pt idx="173">
                  <c:v>2.8862169999999998</c:v>
                </c:pt>
                <c:pt idx="174">
                  <c:v>2.9028999999999998</c:v>
                </c:pt>
                <c:pt idx="175">
                  <c:v>2.9195829999999998</c:v>
                </c:pt>
                <c:pt idx="176">
                  <c:v>2.936267</c:v>
                </c:pt>
                <c:pt idx="177">
                  <c:v>2.95295</c:v>
                </c:pt>
                <c:pt idx="178">
                  <c:v>2.969633</c:v>
                </c:pt>
                <c:pt idx="179">
                  <c:v>2.9863170000000001</c:v>
                </c:pt>
                <c:pt idx="180">
                  <c:v>3.0030000000000001</c:v>
                </c:pt>
                <c:pt idx="181">
                  <c:v>3.0196830000000001</c:v>
                </c:pt>
                <c:pt idx="182">
                  <c:v>3.0363669999999998</c:v>
                </c:pt>
                <c:pt idx="183">
                  <c:v>3.0530499999999998</c:v>
                </c:pt>
                <c:pt idx="184">
                  <c:v>3.0697329999999998</c:v>
                </c:pt>
                <c:pt idx="185">
                  <c:v>3.086417</c:v>
                </c:pt>
                <c:pt idx="186">
                  <c:v>3.1031</c:v>
                </c:pt>
                <c:pt idx="187">
                  <c:v>3.119783</c:v>
                </c:pt>
                <c:pt idx="188">
                  <c:v>3.1364670000000001</c:v>
                </c:pt>
                <c:pt idx="189">
                  <c:v>3.1531500000000001</c:v>
                </c:pt>
                <c:pt idx="190">
                  <c:v>3.1698330000000001</c:v>
                </c:pt>
                <c:pt idx="191">
                  <c:v>3.1865169999999998</c:v>
                </c:pt>
                <c:pt idx="192">
                  <c:v>3.2031999999999998</c:v>
                </c:pt>
                <c:pt idx="193">
                  <c:v>3.2198829999999998</c:v>
                </c:pt>
                <c:pt idx="194">
                  <c:v>3.236567</c:v>
                </c:pt>
                <c:pt idx="195">
                  <c:v>3.25325</c:v>
                </c:pt>
                <c:pt idx="196">
                  <c:v>3.269933</c:v>
                </c:pt>
                <c:pt idx="197">
                  <c:v>3.2866170000000001</c:v>
                </c:pt>
                <c:pt idx="198">
                  <c:v>3.3033000000000001</c:v>
                </c:pt>
                <c:pt idx="199">
                  <c:v>3.3199830000000001</c:v>
                </c:pt>
                <c:pt idx="200">
                  <c:v>3.3366669999999998</c:v>
                </c:pt>
                <c:pt idx="201">
                  <c:v>3.3533499999999998</c:v>
                </c:pt>
                <c:pt idx="202">
                  <c:v>3.3700329999999998</c:v>
                </c:pt>
                <c:pt idx="203">
                  <c:v>3.386717</c:v>
                </c:pt>
                <c:pt idx="204">
                  <c:v>3.4034</c:v>
                </c:pt>
                <c:pt idx="205">
                  <c:v>3.420083</c:v>
                </c:pt>
                <c:pt idx="206">
                  <c:v>3.4367670000000001</c:v>
                </c:pt>
                <c:pt idx="207">
                  <c:v>3.4534500000000001</c:v>
                </c:pt>
                <c:pt idx="208">
                  <c:v>3.4701330000000001</c:v>
                </c:pt>
                <c:pt idx="209">
                  <c:v>3.4868169999999998</c:v>
                </c:pt>
                <c:pt idx="210">
                  <c:v>3.5034999999999998</c:v>
                </c:pt>
                <c:pt idx="211">
                  <c:v>3.5201829999999998</c:v>
                </c:pt>
                <c:pt idx="212">
                  <c:v>3.536867</c:v>
                </c:pt>
                <c:pt idx="213">
                  <c:v>3.55355</c:v>
                </c:pt>
                <c:pt idx="214">
                  <c:v>3.570233</c:v>
                </c:pt>
                <c:pt idx="215">
                  <c:v>3.5869170000000001</c:v>
                </c:pt>
                <c:pt idx="216">
                  <c:v>3.6036000000000001</c:v>
                </c:pt>
                <c:pt idx="217">
                  <c:v>3.6202830000000001</c:v>
                </c:pt>
                <c:pt idx="218">
                  <c:v>3.6369669999999998</c:v>
                </c:pt>
                <c:pt idx="219">
                  <c:v>3.6536499999999998</c:v>
                </c:pt>
                <c:pt idx="220">
                  <c:v>3.6703329999999998</c:v>
                </c:pt>
                <c:pt idx="221">
                  <c:v>3.687017</c:v>
                </c:pt>
                <c:pt idx="222">
                  <c:v>3.7037</c:v>
                </c:pt>
                <c:pt idx="223">
                  <c:v>3.720383</c:v>
                </c:pt>
                <c:pt idx="224">
                  <c:v>3.7370670000000001</c:v>
                </c:pt>
                <c:pt idx="225">
                  <c:v>3.7537500000000001</c:v>
                </c:pt>
                <c:pt idx="226">
                  <c:v>3.7704330000000001</c:v>
                </c:pt>
                <c:pt idx="227">
                  <c:v>3.7871169999999998</c:v>
                </c:pt>
                <c:pt idx="228">
                  <c:v>3.8037999999999998</c:v>
                </c:pt>
                <c:pt idx="229">
                  <c:v>3.8204829999999999</c:v>
                </c:pt>
                <c:pt idx="230">
                  <c:v>3.837167</c:v>
                </c:pt>
                <c:pt idx="231">
                  <c:v>3.85385</c:v>
                </c:pt>
                <c:pt idx="232">
                  <c:v>3.870533</c:v>
                </c:pt>
                <c:pt idx="233">
                  <c:v>3.8872170000000001</c:v>
                </c:pt>
                <c:pt idx="234">
                  <c:v>3.9039000000000001</c:v>
                </c:pt>
                <c:pt idx="235">
                  <c:v>3.9205830000000002</c:v>
                </c:pt>
                <c:pt idx="236">
                  <c:v>3.9372669999999999</c:v>
                </c:pt>
                <c:pt idx="237">
                  <c:v>3.9539499999999999</c:v>
                </c:pt>
                <c:pt idx="238">
                  <c:v>3.9706329999999999</c:v>
                </c:pt>
                <c:pt idx="239">
                  <c:v>3.987317</c:v>
                </c:pt>
                <c:pt idx="240">
                  <c:v>4.0039999999999996</c:v>
                </c:pt>
                <c:pt idx="241">
                  <c:v>4.020683</c:v>
                </c:pt>
                <c:pt idx="242">
                  <c:v>4.0373669999999997</c:v>
                </c:pt>
                <c:pt idx="243">
                  <c:v>4.0540500000000002</c:v>
                </c:pt>
                <c:pt idx="244">
                  <c:v>4.0707329999999997</c:v>
                </c:pt>
                <c:pt idx="245">
                  <c:v>4.0874170000000003</c:v>
                </c:pt>
                <c:pt idx="246">
                  <c:v>4.1040999999999999</c:v>
                </c:pt>
                <c:pt idx="247">
                  <c:v>4.1207830000000003</c:v>
                </c:pt>
                <c:pt idx="248">
                  <c:v>4.137467</c:v>
                </c:pt>
                <c:pt idx="249">
                  <c:v>4.1541499999999996</c:v>
                </c:pt>
                <c:pt idx="250">
                  <c:v>4.170833</c:v>
                </c:pt>
                <c:pt idx="251">
                  <c:v>4.1875169999999997</c:v>
                </c:pt>
                <c:pt idx="252">
                  <c:v>4.2042000000000002</c:v>
                </c:pt>
                <c:pt idx="253">
                  <c:v>4.2208829999999997</c:v>
                </c:pt>
                <c:pt idx="254">
                  <c:v>4.2375670000000003</c:v>
                </c:pt>
                <c:pt idx="255">
                  <c:v>4.2542499999999999</c:v>
                </c:pt>
                <c:pt idx="256">
                  <c:v>4.2709330000000003</c:v>
                </c:pt>
                <c:pt idx="257">
                  <c:v>4.287617</c:v>
                </c:pt>
                <c:pt idx="258">
                  <c:v>4.3042999999999996</c:v>
                </c:pt>
                <c:pt idx="259">
                  <c:v>4.320983</c:v>
                </c:pt>
                <c:pt idx="260">
                  <c:v>4.3376669999999997</c:v>
                </c:pt>
                <c:pt idx="261">
                  <c:v>4.3543500000000002</c:v>
                </c:pt>
                <c:pt idx="262">
                  <c:v>4.3710329999999997</c:v>
                </c:pt>
                <c:pt idx="263">
                  <c:v>4.3877170000000003</c:v>
                </c:pt>
                <c:pt idx="264">
                  <c:v>4.4043999999999999</c:v>
                </c:pt>
                <c:pt idx="265">
                  <c:v>4.4210830000000003</c:v>
                </c:pt>
                <c:pt idx="266">
                  <c:v>4.437767</c:v>
                </c:pt>
                <c:pt idx="267">
                  <c:v>4.4544499999999996</c:v>
                </c:pt>
                <c:pt idx="268">
                  <c:v>4.471133</c:v>
                </c:pt>
                <c:pt idx="269">
                  <c:v>4.4878169999999997</c:v>
                </c:pt>
                <c:pt idx="270">
                  <c:v>4.5045000000000002</c:v>
                </c:pt>
                <c:pt idx="271">
                  <c:v>4.5211829999999997</c:v>
                </c:pt>
                <c:pt idx="272">
                  <c:v>4.5378670000000003</c:v>
                </c:pt>
                <c:pt idx="273">
                  <c:v>4.5545499999999999</c:v>
                </c:pt>
                <c:pt idx="274">
                  <c:v>4.5712330000000003</c:v>
                </c:pt>
                <c:pt idx="275">
                  <c:v>4.587917</c:v>
                </c:pt>
                <c:pt idx="276">
                  <c:v>4.6045999999999996</c:v>
                </c:pt>
                <c:pt idx="277">
                  <c:v>4.621283</c:v>
                </c:pt>
                <c:pt idx="278">
                  <c:v>4.6379669999999997</c:v>
                </c:pt>
                <c:pt idx="279">
                  <c:v>4.6546500000000002</c:v>
                </c:pt>
                <c:pt idx="280">
                  <c:v>4.6713329999999997</c:v>
                </c:pt>
                <c:pt idx="281">
                  <c:v>4.6880170000000003</c:v>
                </c:pt>
                <c:pt idx="282">
                  <c:v>4.7046999999999999</c:v>
                </c:pt>
                <c:pt idx="283">
                  <c:v>4.7213830000000003</c:v>
                </c:pt>
                <c:pt idx="284">
                  <c:v>4.738067</c:v>
                </c:pt>
                <c:pt idx="285">
                  <c:v>4.7547499999999996</c:v>
                </c:pt>
                <c:pt idx="286">
                  <c:v>4.771433</c:v>
                </c:pt>
                <c:pt idx="287">
                  <c:v>4.7881169999999997</c:v>
                </c:pt>
                <c:pt idx="288">
                  <c:v>4.8048000000000002</c:v>
                </c:pt>
                <c:pt idx="289">
                  <c:v>4.8214829999999997</c:v>
                </c:pt>
                <c:pt idx="290">
                  <c:v>4.8381670000000003</c:v>
                </c:pt>
                <c:pt idx="291">
                  <c:v>4.8548499999999999</c:v>
                </c:pt>
                <c:pt idx="292">
                  <c:v>4.8715330000000003</c:v>
                </c:pt>
                <c:pt idx="293">
                  <c:v>4.888217</c:v>
                </c:pt>
                <c:pt idx="294">
                  <c:v>4.9048999999999996</c:v>
                </c:pt>
                <c:pt idx="295">
                  <c:v>4.921583</c:v>
                </c:pt>
                <c:pt idx="296">
                  <c:v>4.9382669999999997</c:v>
                </c:pt>
                <c:pt idx="297">
                  <c:v>4.9549500000000002</c:v>
                </c:pt>
                <c:pt idx="298">
                  <c:v>4.9716329999999997</c:v>
                </c:pt>
                <c:pt idx="299">
                  <c:v>4.9883170000000003</c:v>
                </c:pt>
                <c:pt idx="300">
                  <c:v>5.0049999999999999</c:v>
                </c:pt>
                <c:pt idx="301">
                  <c:v>5.0216830000000003</c:v>
                </c:pt>
                <c:pt idx="302">
                  <c:v>5.038367</c:v>
                </c:pt>
                <c:pt idx="303">
                  <c:v>5.0550499999999996</c:v>
                </c:pt>
                <c:pt idx="304">
                  <c:v>5.071733</c:v>
                </c:pt>
                <c:pt idx="305">
                  <c:v>5.0884169999999997</c:v>
                </c:pt>
                <c:pt idx="306">
                  <c:v>5.1051000000000002</c:v>
                </c:pt>
                <c:pt idx="307">
                  <c:v>5.1217829999999998</c:v>
                </c:pt>
                <c:pt idx="308">
                  <c:v>5.1384670000000003</c:v>
                </c:pt>
                <c:pt idx="309">
                  <c:v>5.1551499999999999</c:v>
                </c:pt>
                <c:pt idx="310">
                  <c:v>5.1718330000000003</c:v>
                </c:pt>
                <c:pt idx="311">
                  <c:v>5.188517</c:v>
                </c:pt>
                <c:pt idx="312">
                  <c:v>5.2051999999999996</c:v>
                </c:pt>
                <c:pt idx="313">
                  <c:v>5.2218830000000001</c:v>
                </c:pt>
                <c:pt idx="314">
                  <c:v>5.2385669999999998</c:v>
                </c:pt>
                <c:pt idx="315">
                  <c:v>5.2552500000000002</c:v>
                </c:pt>
                <c:pt idx="316">
                  <c:v>5.2719329999999998</c:v>
                </c:pt>
                <c:pt idx="317">
                  <c:v>5.2886170000000003</c:v>
                </c:pt>
                <c:pt idx="318">
                  <c:v>5.3052999999999999</c:v>
                </c:pt>
                <c:pt idx="319">
                  <c:v>5.3219830000000004</c:v>
                </c:pt>
                <c:pt idx="320">
                  <c:v>5.3386670000000001</c:v>
                </c:pt>
                <c:pt idx="321">
                  <c:v>5.3553499999999996</c:v>
                </c:pt>
                <c:pt idx="322">
                  <c:v>5.3720330000000001</c:v>
                </c:pt>
                <c:pt idx="323">
                  <c:v>5.3887169999999998</c:v>
                </c:pt>
                <c:pt idx="324">
                  <c:v>5.4054000000000002</c:v>
                </c:pt>
                <c:pt idx="325">
                  <c:v>5.4220829999999998</c:v>
                </c:pt>
                <c:pt idx="326">
                  <c:v>5.4387670000000004</c:v>
                </c:pt>
                <c:pt idx="327">
                  <c:v>5.4554499999999999</c:v>
                </c:pt>
                <c:pt idx="328">
                  <c:v>5.4721330000000004</c:v>
                </c:pt>
                <c:pt idx="329">
                  <c:v>5.4888170000000001</c:v>
                </c:pt>
                <c:pt idx="330">
                  <c:v>5.5054999999999996</c:v>
                </c:pt>
                <c:pt idx="331">
                  <c:v>5.5221830000000001</c:v>
                </c:pt>
                <c:pt idx="332">
                  <c:v>5.5388669999999998</c:v>
                </c:pt>
                <c:pt idx="333">
                  <c:v>5.5555500000000002</c:v>
                </c:pt>
                <c:pt idx="334">
                  <c:v>5.5722329999999998</c:v>
                </c:pt>
                <c:pt idx="335">
                  <c:v>5.5889170000000004</c:v>
                </c:pt>
                <c:pt idx="336">
                  <c:v>5.6055999999999999</c:v>
                </c:pt>
                <c:pt idx="337">
                  <c:v>5.6222830000000004</c:v>
                </c:pt>
                <c:pt idx="338">
                  <c:v>5.6389670000000001</c:v>
                </c:pt>
                <c:pt idx="339">
                  <c:v>5.6556499999999996</c:v>
                </c:pt>
                <c:pt idx="340">
                  <c:v>5.6723330000000001</c:v>
                </c:pt>
                <c:pt idx="341">
                  <c:v>5.6890169999999998</c:v>
                </c:pt>
                <c:pt idx="342">
                  <c:v>5.7057000000000002</c:v>
                </c:pt>
                <c:pt idx="343">
                  <c:v>5.7223829999999998</c:v>
                </c:pt>
                <c:pt idx="344">
                  <c:v>5.7390670000000004</c:v>
                </c:pt>
                <c:pt idx="345">
                  <c:v>5.7557499999999999</c:v>
                </c:pt>
                <c:pt idx="346">
                  <c:v>5.7724330000000004</c:v>
                </c:pt>
                <c:pt idx="347">
                  <c:v>5.7891170000000001</c:v>
                </c:pt>
                <c:pt idx="348">
                  <c:v>5.8057999999999996</c:v>
                </c:pt>
                <c:pt idx="349">
                  <c:v>5.8224830000000001</c:v>
                </c:pt>
                <c:pt idx="350">
                  <c:v>5.8391669999999998</c:v>
                </c:pt>
                <c:pt idx="351">
                  <c:v>5.8558500000000002</c:v>
                </c:pt>
                <c:pt idx="352">
                  <c:v>5.8725329999999998</c:v>
                </c:pt>
                <c:pt idx="353">
                  <c:v>5.8892170000000004</c:v>
                </c:pt>
                <c:pt idx="354">
                  <c:v>5.9058999999999999</c:v>
                </c:pt>
                <c:pt idx="355">
                  <c:v>5.9225830000000004</c:v>
                </c:pt>
                <c:pt idx="356">
                  <c:v>5.9392670000000001</c:v>
                </c:pt>
                <c:pt idx="357">
                  <c:v>5.9559499999999996</c:v>
                </c:pt>
                <c:pt idx="358">
                  <c:v>5.9726330000000001</c:v>
                </c:pt>
                <c:pt idx="359">
                  <c:v>5.9893169999999998</c:v>
                </c:pt>
                <c:pt idx="360">
                  <c:v>6.0060000000000002</c:v>
                </c:pt>
                <c:pt idx="361">
                  <c:v>6.0226829999999998</c:v>
                </c:pt>
                <c:pt idx="362">
                  <c:v>6.0393670000000004</c:v>
                </c:pt>
                <c:pt idx="363">
                  <c:v>6.0560499999999999</c:v>
                </c:pt>
                <c:pt idx="364">
                  <c:v>6.0727330000000004</c:v>
                </c:pt>
                <c:pt idx="365">
                  <c:v>6.0894170000000001</c:v>
                </c:pt>
                <c:pt idx="366">
                  <c:v>6.1060999999999996</c:v>
                </c:pt>
                <c:pt idx="367">
                  <c:v>6.1227830000000001</c:v>
                </c:pt>
                <c:pt idx="368">
                  <c:v>6.1394669999999998</c:v>
                </c:pt>
                <c:pt idx="369">
                  <c:v>6.1561500000000002</c:v>
                </c:pt>
                <c:pt idx="370">
                  <c:v>6.1728329999999998</c:v>
                </c:pt>
                <c:pt idx="371">
                  <c:v>6.1895170000000004</c:v>
                </c:pt>
                <c:pt idx="372">
                  <c:v>6.2061999999999999</c:v>
                </c:pt>
                <c:pt idx="373">
                  <c:v>6.2228830000000004</c:v>
                </c:pt>
                <c:pt idx="374">
                  <c:v>6.2395670000000001</c:v>
                </c:pt>
                <c:pt idx="375">
                  <c:v>6.2562499999999996</c:v>
                </c:pt>
                <c:pt idx="376">
                  <c:v>6.2729330000000001</c:v>
                </c:pt>
                <c:pt idx="377">
                  <c:v>6.2896169999999998</c:v>
                </c:pt>
                <c:pt idx="378">
                  <c:v>6.3063000000000002</c:v>
                </c:pt>
                <c:pt idx="379">
                  <c:v>6.3229829999999998</c:v>
                </c:pt>
                <c:pt idx="380">
                  <c:v>6.3396670000000004</c:v>
                </c:pt>
                <c:pt idx="381">
                  <c:v>6.3563499999999999</c:v>
                </c:pt>
                <c:pt idx="382">
                  <c:v>6.3730330000000004</c:v>
                </c:pt>
                <c:pt idx="383">
                  <c:v>6.3897170000000001</c:v>
                </c:pt>
                <c:pt idx="384">
                  <c:v>6.4063999999999997</c:v>
                </c:pt>
                <c:pt idx="385">
                  <c:v>6.4230830000000001</c:v>
                </c:pt>
                <c:pt idx="386">
                  <c:v>6.4397669999999998</c:v>
                </c:pt>
                <c:pt idx="387">
                  <c:v>6.4564500000000002</c:v>
                </c:pt>
                <c:pt idx="388">
                  <c:v>6.4731329999999998</c:v>
                </c:pt>
                <c:pt idx="389">
                  <c:v>6.4898170000000004</c:v>
                </c:pt>
                <c:pt idx="390">
                  <c:v>6.5065</c:v>
                </c:pt>
                <c:pt idx="391">
                  <c:v>6.5231830000000004</c:v>
                </c:pt>
                <c:pt idx="392">
                  <c:v>6.5398670000000001</c:v>
                </c:pt>
                <c:pt idx="393">
                  <c:v>6.5565499999999997</c:v>
                </c:pt>
                <c:pt idx="394">
                  <c:v>6.5732330000000001</c:v>
                </c:pt>
                <c:pt idx="395">
                  <c:v>6.5899169999999998</c:v>
                </c:pt>
                <c:pt idx="396">
                  <c:v>6.6066000000000003</c:v>
                </c:pt>
                <c:pt idx="397">
                  <c:v>6.6232829999999998</c:v>
                </c:pt>
                <c:pt idx="398">
                  <c:v>6.6399670000000004</c:v>
                </c:pt>
                <c:pt idx="399">
                  <c:v>6.65665</c:v>
                </c:pt>
                <c:pt idx="400">
                  <c:v>6.6733330000000004</c:v>
                </c:pt>
                <c:pt idx="401">
                  <c:v>6.6900170000000001</c:v>
                </c:pt>
                <c:pt idx="402">
                  <c:v>6.7066999999999997</c:v>
                </c:pt>
                <c:pt idx="403">
                  <c:v>6.7233830000000001</c:v>
                </c:pt>
                <c:pt idx="404">
                  <c:v>6.7400669999999998</c:v>
                </c:pt>
                <c:pt idx="405">
                  <c:v>6.7567500000000003</c:v>
                </c:pt>
                <c:pt idx="406">
                  <c:v>6.7734329999999998</c:v>
                </c:pt>
                <c:pt idx="407">
                  <c:v>6.7901170000000004</c:v>
                </c:pt>
                <c:pt idx="408">
                  <c:v>6.8068</c:v>
                </c:pt>
                <c:pt idx="409">
                  <c:v>6.8234830000000004</c:v>
                </c:pt>
                <c:pt idx="410">
                  <c:v>6.8401670000000001</c:v>
                </c:pt>
                <c:pt idx="411">
                  <c:v>6.8568499999999997</c:v>
                </c:pt>
                <c:pt idx="412">
                  <c:v>6.8735330000000001</c:v>
                </c:pt>
                <c:pt idx="413">
                  <c:v>6.8902169999999998</c:v>
                </c:pt>
                <c:pt idx="414">
                  <c:v>6.9069000000000003</c:v>
                </c:pt>
                <c:pt idx="415">
                  <c:v>6.9235829999999998</c:v>
                </c:pt>
                <c:pt idx="416">
                  <c:v>6.9402670000000004</c:v>
                </c:pt>
                <c:pt idx="417">
                  <c:v>6.95695</c:v>
                </c:pt>
                <c:pt idx="418">
                  <c:v>6.9736330000000004</c:v>
                </c:pt>
                <c:pt idx="419">
                  <c:v>6.9903170000000001</c:v>
                </c:pt>
                <c:pt idx="420">
                  <c:v>7.0069999999999997</c:v>
                </c:pt>
                <c:pt idx="421">
                  <c:v>7.0236830000000001</c:v>
                </c:pt>
                <c:pt idx="422">
                  <c:v>7.0403669999999998</c:v>
                </c:pt>
                <c:pt idx="423">
                  <c:v>7.0570500000000003</c:v>
                </c:pt>
                <c:pt idx="424">
                  <c:v>7.0737329999999998</c:v>
                </c:pt>
                <c:pt idx="425">
                  <c:v>7.0904170000000004</c:v>
                </c:pt>
                <c:pt idx="426">
                  <c:v>7.1071</c:v>
                </c:pt>
                <c:pt idx="427">
                  <c:v>7.1237830000000004</c:v>
                </c:pt>
                <c:pt idx="428">
                  <c:v>7.1404670000000001</c:v>
                </c:pt>
                <c:pt idx="429">
                  <c:v>7.1571499999999997</c:v>
                </c:pt>
                <c:pt idx="430">
                  <c:v>7.1738330000000001</c:v>
                </c:pt>
                <c:pt idx="431">
                  <c:v>7.1905169999999998</c:v>
                </c:pt>
                <c:pt idx="432">
                  <c:v>7.2072000000000003</c:v>
                </c:pt>
                <c:pt idx="433">
                  <c:v>7.2238829999999998</c:v>
                </c:pt>
                <c:pt idx="434">
                  <c:v>7.2405670000000004</c:v>
                </c:pt>
                <c:pt idx="435">
                  <c:v>7.25725</c:v>
                </c:pt>
                <c:pt idx="436">
                  <c:v>7.2739330000000004</c:v>
                </c:pt>
                <c:pt idx="437">
                  <c:v>7.2906170000000001</c:v>
                </c:pt>
                <c:pt idx="438">
                  <c:v>7.3072999999999997</c:v>
                </c:pt>
                <c:pt idx="439">
                  <c:v>7.3239830000000001</c:v>
                </c:pt>
                <c:pt idx="440">
                  <c:v>7.3406669999999998</c:v>
                </c:pt>
                <c:pt idx="441">
                  <c:v>7.3573500000000003</c:v>
                </c:pt>
                <c:pt idx="442">
                  <c:v>7.3740329999999998</c:v>
                </c:pt>
                <c:pt idx="443">
                  <c:v>7.3907170000000004</c:v>
                </c:pt>
                <c:pt idx="444">
                  <c:v>7.4074</c:v>
                </c:pt>
                <c:pt idx="445">
                  <c:v>7.4240830000000004</c:v>
                </c:pt>
                <c:pt idx="446">
                  <c:v>7.4407670000000001</c:v>
                </c:pt>
                <c:pt idx="447">
                  <c:v>7.4574499999999997</c:v>
                </c:pt>
                <c:pt idx="448">
                  <c:v>7.4741330000000001</c:v>
                </c:pt>
                <c:pt idx="449">
                  <c:v>7.4908169999999998</c:v>
                </c:pt>
                <c:pt idx="450">
                  <c:v>7.5075000000000003</c:v>
                </c:pt>
                <c:pt idx="451">
                  <c:v>7.5241829999999998</c:v>
                </c:pt>
                <c:pt idx="452">
                  <c:v>7.5408670000000004</c:v>
                </c:pt>
                <c:pt idx="453">
                  <c:v>7.55755</c:v>
                </c:pt>
                <c:pt idx="454">
                  <c:v>7.5742330000000004</c:v>
                </c:pt>
                <c:pt idx="455">
                  <c:v>7.5909170000000001</c:v>
                </c:pt>
                <c:pt idx="456">
                  <c:v>7.6075999999999997</c:v>
                </c:pt>
                <c:pt idx="457">
                  <c:v>7.6242830000000001</c:v>
                </c:pt>
                <c:pt idx="458">
                  <c:v>7.6409669999999998</c:v>
                </c:pt>
                <c:pt idx="459">
                  <c:v>7.6576500000000003</c:v>
                </c:pt>
                <c:pt idx="460">
                  <c:v>7.6743329999999998</c:v>
                </c:pt>
                <c:pt idx="461">
                  <c:v>7.6910170000000004</c:v>
                </c:pt>
                <c:pt idx="462">
                  <c:v>7.7077</c:v>
                </c:pt>
                <c:pt idx="463">
                  <c:v>7.7243830000000004</c:v>
                </c:pt>
                <c:pt idx="464">
                  <c:v>7.7410670000000001</c:v>
                </c:pt>
                <c:pt idx="465">
                  <c:v>7.7577499999999997</c:v>
                </c:pt>
                <c:pt idx="466">
                  <c:v>7.7744330000000001</c:v>
                </c:pt>
                <c:pt idx="467">
                  <c:v>7.7911169999999998</c:v>
                </c:pt>
                <c:pt idx="468">
                  <c:v>7.8078000000000003</c:v>
                </c:pt>
                <c:pt idx="469">
                  <c:v>7.8244829999999999</c:v>
                </c:pt>
                <c:pt idx="470">
                  <c:v>7.8411670000000004</c:v>
                </c:pt>
                <c:pt idx="471">
                  <c:v>7.85785</c:v>
                </c:pt>
                <c:pt idx="472">
                  <c:v>7.8745329999999996</c:v>
                </c:pt>
                <c:pt idx="473">
                  <c:v>7.8912170000000001</c:v>
                </c:pt>
                <c:pt idx="474">
                  <c:v>7.9078999999999997</c:v>
                </c:pt>
                <c:pt idx="475">
                  <c:v>7.9245830000000002</c:v>
                </c:pt>
                <c:pt idx="476">
                  <c:v>7.9412669999999999</c:v>
                </c:pt>
                <c:pt idx="477">
                  <c:v>7.9579500000000003</c:v>
                </c:pt>
                <c:pt idx="478">
                  <c:v>7.9746329999999999</c:v>
                </c:pt>
                <c:pt idx="479">
                  <c:v>7.9913169999999996</c:v>
                </c:pt>
                <c:pt idx="480">
                  <c:v>8.0079999999999991</c:v>
                </c:pt>
                <c:pt idx="481">
                  <c:v>8.0246829999999996</c:v>
                </c:pt>
                <c:pt idx="482">
                  <c:v>8.0413669999999993</c:v>
                </c:pt>
                <c:pt idx="483">
                  <c:v>8.0580499999999997</c:v>
                </c:pt>
                <c:pt idx="484">
                  <c:v>8.0747330000000002</c:v>
                </c:pt>
                <c:pt idx="485">
                  <c:v>8.0914169999999999</c:v>
                </c:pt>
                <c:pt idx="486">
                  <c:v>8.1081000000000003</c:v>
                </c:pt>
                <c:pt idx="487">
                  <c:v>8.1247830000000008</c:v>
                </c:pt>
                <c:pt idx="488">
                  <c:v>8.1414670000000005</c:v>
                </c:pt>
                <c:pt idx="489">
                  <c:v>8.1581499999999991</c:v>
                </c:pt>
                <c:pt idx="490">
                  <c:v>8.1748329999999996</c:v>
                </c:pt>
                <c:pt idx="491">
                  <c:v>8.1915169999999993</c:v>
                </c:pt>
                <c:pt idx="492">
                  <c:v>8.2081999999999997</c:v>
                </c:pt>
                <c:pt idx="493">
                  <c:v>8.2248830000000002</c:v>
                </c:pt>
                <c:pt idx="494">
                  <c:v>8.2415669999999999</c:v>
                </c:pt>
                <c:pt idx="495">
                  <c:v>8.2582500000000003</c:v>
                </c:pt>
                <c:pt idx="496">
                  <c:v>8.2749330000000008</c:v>
                </c:pt>
                <c:pt idx="497">
                  <c:v>8.2916170000000005</c:v>
                </c:pt>
                <c:pt idx="498">
                  <c:v>8.3082999999999991</c:v>
                </c:pt>
                <c:pt idx="499">
                  <c:v>8.3249829999999996</c:v>
                </c:pt>
                <c:pt idx="500">
                  <c:v>8.3416669999999993</c:v>
                </c:pt>
                <c:pt idx="501">
                  <c:v>8.3583499999999997</c:v>
                </c:pt>
                <c:pt idx="502">
                  <c:v>8.3750330000000002</c:v>
                </c:pt>
                <c:pt idx="503">
                  <c:v>8.3917169999999999</c:v>
                </c:pt>
                <c:pt idx="504">
                  <c:v>8.4084000000000003</c:v>
                </c:pt>
                <c:pt idx="505">
                  <c:v>8.4250830000000008</c:v>
                </c:pt>
                <c:pt idx="506">
                  <c:v>8.4417670000000005</c:v>
                </c:pt>
                <c:pt idx="507">
                  <c:v>8.4584499999999991</c:v>
                </c:pt>
                <c:pt idx="508">
                  <c:v>8.4751329999999996</c:v>
                </c:pt>
                <c:pt idx="509">
                  <c:v>8.4918169999999993</c:v>
                </c:pt>
                <c:pt idx="510">
                  <c:v>8.5084999999999997</c:v>
                </c:pt>
                <c:pt idx="511">
                  <c:v>8.5251830000000002</c:v>
                </c:pt>
                <c:pt idx="512">
                  <c:v>8.5418669999999999</c:v>
                </c:pt>
                <c:pt idx="513">
                  <c:v>8.5585500000000003</c:v>
                </c:pt>
                <c:pt idx="514">
                  <c:v>8.5752330000000008</c:v>
                </c:pt>
                <c:pt idx="515">
                  <c:v>8.5919170000000005</c:v>
                </c:pt>
                <c:pt idx="516">
                  <c:v>8.6085999999999991</c:v>
                </c:pt>
                <c:pt idx="517">
                  <c:v>8.6252829999999996</c:v>
                </c:pt>
                <c:pt idx="518">
                  <c:v>8.6419669999999993</c:v>
                </c:pt>
                <c:pt idx="519">
                  <c:v>8.6586499999999997</c:v>
                </c:pt>
                <c:pt idx="520">
                  <c:v>8.6753330000000002</c:v>
                </c:pt>
                <c:pt idx="521">
                  <c:v>8.6920169999999999</c:v>
                </c:pt>
                <c:pt idx="522">
                  <c:v>8.7087000000000003</c:v>
                </c:pt>
                <c:pt idx="523">
                  <c:v>8.7253830000000008</c:v>
                </c:pt>
                <c:pt idx="524">
                  <c:v>8.7420670000000005</c:v>
                </c:pt>
                <c:pt idx="525">
                  <c:v>8.7587499999999991</c:v>
                </c:pt>
                <c:pt idx="526">
                  <c:v>8.7754329999999996</c:v>
                </c:pt>
                <c:pt idx="527">
                  <c:v>8.7921169999999993</c:v>
                </c:pt>
                <c:pt idx="528">
                  <c:v>8.8087999999999997</c:v>
                </c:pt>
                <c:pt idx="529">
                  <c:v>8.8254830000000002</c:v>
                </c:pt>
                <c:pt idx="530">
                  <c:v>8.8421669999999999</c:v>
                </c:pt>
                <c:pt idx="531">
                  <c:v>8.8588500000000003</c:v>
                </c:pt>
                <c:pt idx="532">
                  <c:v>8.8755330000000008</c:v>
                </c:pt>
                <c:pt idx="533">
                  <c:v>8.8922170000000005</c:v>
                </c:pt>
                <c:pt idx="534">
                  <c:v>8.9088999999999992</c:v>
                </c:pt>
                <c:pt idx="535">
                  <c:v>8.9255829999999996</c:v>
                </c:pt>
                <c:pt idx="536">
                  <c:v>8.9422669999999993</c:v>
                </c:pt>
                <c:pt idx="537">
                  <c:v>8.9589499999999997</c:v>
                </c:pt>
                <c:pt idx="538">
                  <c:v>8.9756330000000002</c:v>
                </c:pt>
                <c:pt idx="539">
                  <c:v>8.9923169999999999</c:v>
                </c:pt>
                <c:pt idx="540">
                  <c:v>9.0090000000000003</c:v>
                </c:pt>
                <c:pt idx="541">
                  <c:v>9.0256830000000008</c:v>
                </c:pt>
                <c:pt idx="542">
                  <c:v>9.0423670000000005</c:v>
                </c:pt>
                <c:pt idx="543">
                  <c:v>9.0590499999999992</c:v>
                </c:pt>
                <c:pt idx="544">
                  <c:v>9.0757329999999996</c:v>
                </c:pt>
                <c:pt idx="545">
                  <c:v>9.0924169999999993</c:v>
                </c:pt>
                <c:pt idx="546">
                  <c:v>9.1090999999999998</c:v>
                </c:pt>
                <c:pt idx="547">
                  <c:v>9.1257830000000002</c:v>
                </c:pt>
                <c:pt idx="548">
                  <c:v>9.1424669999999999</c:v>
                </c:pt>
                <c:pt idx="549">
                  <c:v>9.1591500000000003</c:v>
                </c:pt>
                <c:pt idx="550">
                  <c:v>9.1758330000000008</c:v>
                </c:pt>
                <c:pt idx="551">
                  <c:v>9.1925170000000005</c:v>
                </c:pt>
                <c:pt idx="552">
                  <c:v>9.2091999999999992</c:v>
                </c:pt>
                <c:pt idx="553">
                  <c:v>9.2258829999999996</c:v>
                </c:pt>
                <c:pt idx="554">
                  <c:v>9.2425669999999993</c:v>
                </c:pt>
                <c:pt idx="555">
                  <c:v>9.2592499999999998</c:v>
                </c:pt>
                <c:pt idx="556">
                  <c:v>9.2759330000000002</c:v>
                </c:pt>
                <c:pt idx="557">
                  <c:v>9.2926169999999999</c:v>
                </c:pt>
                <c:pt idx="558">
                  <c:v>9.3093000000000004</c:v>
                </c:pt>
                <c:pt idx="559">
                  <c:v>9.3259830000000008</c:v>
                </c:pt>
                <c:pt idx="560">
                  <c:v>9.3426670000000005</c:v>
                </c:pt>
                <c:pt idx="561">
                  <c:v>9.3593499999999992</c:v>
                </c:pt>
                <c:pt idx="562">
                  <c:v>9.3760329999999996</c:v>
                </c:pt>
                <c:pt idx="563">
                  <c:v>9.3927169999999993</c:v>
                </c:pt>
                <c:pt idx="564">
                  <c:v>9.4093999999999998</c:v>
                </c:pt>
                <c:pt idx="565">
                  <c:v>9.4260830000000002</c:v>
                </c:pt>
                <c:pt idx="566">
                  <c:v>9.4427669999999999</c:v>
                </c:pt>
                <c:pt idx="567">
                  <c:v>9.4594500000000004</c:v>
                </c:pt>
                <c:pt idx="568">
                  <c:v>9.4761330000000008</c:v>
                </c:pt>
                <c:pt idx="569">
                  <c:v>9.4928170000000005</c:v>
                </c:pt>
                <c:pt idx="570">
                  <c:v>9.5094999999999992</c:v>
                </c:pt>
                <c:pt idx="571">
                  <c:v>9.5261829999999996</c:v>
                </c:pt>
                <c:pt idx="572">
                  <c:v>9.5428669999999993</c:v>
                </c:pt>
                <c:pt idx="573">
                  <c:v>9.5595499999999998</c:v>
                </c:pt>
                <c:pt idx="574">
                  <c:v>9.5762330000000002</c:v>
                </c:pt>
                <c:pt idx="575">
                  <c:v>9.5929169999999999</c:v>
                </c:pt>
                <c:pt idx="576">
                  <c:v>9.6096000000000004</c:v>
                </c:pt>
                <c:pt idx="577">
                  <c:v>9.6262830000000008</c:v>
                </c:pt>
                <c:pt idx="578">
                  <c:v>9.6429670000000005</c:v>
                </c:pt>
                <c:pt idx="579">
                  <c:v>9.6596499999999992</c:v>
                </c:pt>
                <c:pt idx="580">
                  <c:v>9.6763329999999996</c:v>
                </c:pt>
                <c:pt idx="581">
                  <c:v>9.6930169999999993</c:v>
                </c:pt>
                <c:pt idx="582">
                  <c:v>9.7096999999999998</c:v>
                </c:pt>
                <c:pt idx="583">
                  <c:v>9.7263830000000002</c:v>
                </c:pt>
                <c:pt idx="584">
                  <c:v>9.7430669999999999</c:v>
                </c:pt>
                <c:pt idx="585">
                  <c:v>9.7597500000000004</c:v>
                </c:pt>
                <c:pt idx="586">
                  <c:v>9.7764330000000008</c:v>
                </c:pt>
                <c:pt idx="587">
                  <c:v>9.7931170000000005</c:v>
                </c:pt>
                <c:pt idx="588">
                  <c:v>9.8097999999999992</c:v>
                </c:pt>
                <c:pt idx="589">
                  <c:v>9.8264829999999996</c:v>
                </c:pt>
                <c:pt idx="590">
                  <c:v>9.8431669999999993</c:v>
                </c:pt>
                <c:pt idx="591">
                  <c:v>9.8598499999999998</c:v>
                </c:pt>
                <c:pt idx="592">
                  <c:v>9.8765330000000002</c:v>
                </c:pt>
                <c:pt idx="593">
                  <c:v>9.8932169999999999</c:v>
                </c:pt>
                <c:pt idx="594">
                  <c:v>9.9099000000000004</c:v>
                </c:pt>
                <c:pt idx="595">
                  <c:v>9.9265830000000008</c:v>
                </c:pt>
                <c:pt idx="596">
                  <c:v>9.9432670000000005</c:v>
                </c:pt>
                <c:pt idx="597">
                  <c:v>9.9599499999999992</c:v>
                </c:pt>
                <c:pt idx="598">
                  <c:v>9.9766329999999996</c:v>
                </c:pt>
                <c:pt idx="599">
                  <c:v>9.9933169999999993</c:v>
                </c:pt>
                <c:pt idx="600">
                  <c:v>10.01</c:v>
                </c:pt>
                <c:pt idx="601">
                  <c:v>10.026680000000001</c:v>
                </c:pt>
                <c:pt idx="602">
                  <c:v>10.043369999999999</c:v>
                </c:pt>
                <c:pt idx="603">
                  <c:v>10.06005</c:v>
                </c:pt>
                <c:pt idx="604">
                  <c:v>10.07673</c:v>
                </c:pt>
                <c:pt idx="605">
                  <c:v>10.09342</c:v>
                </c:pt>
                <c:pt idx="606">
                  <c:v>10.110099999999999</c:v>
                </c:pt>
                <c:pt idx="607">
                  <c:v>10.12678</c:v>
                </c:pt>
                <c:pt idx="608">
                  <c:v>10.143470000000001</c:v>
                </c:pt>
                <c:pt idx="609">
                  <c:v>10.16015</c:v>
                </c:pt>
                <c:pt idx="610">
                  <c:v>10.176830000000001</c:v>
                </c:pt>
                <c:pt idx="611">
                  <c:v>10.193519999999999</c:v>
                </c:pt>
                <c:pt idx="612">
                  <c:v>10.2102</c:v>
                </c:pt>
                <c:pt idx="613">
                  <c:v>10.22688</c:v>
                </c:pt>
                <c:pt idx="614">
                  <c:v>10.24357</c:v>
                </c:pt>
                <c:pt idx="615">
                  <c:v>10.260249999999999</c:v>
                </c:pt>
                <c:pt idx="616">
                  <c:v>10.27693</c:v>
                </c:pt>
                <c:pt idx="617">
                  <c:v>10.293620000000001</c:v>
                </c:pt>
                <c:pt idx="618">
                  <c:v>10.3103</c:v>
                </c:pt>
                <c:pt idx="619">
                  <c:v>10.326980000000001</c:v>
                </c:pt>
                <c:pt idx="620">
                  <c:v>10.343669999999999</c:v>
                </c:pt>
                <c:pt idx="621">
                  <c:v>10.36035</c:v>
                </c:pt>
                <c:pt idx="622">
                  <c:v>10.37703</c:v>
                </c:pt>
                <c:pt idx="623">
                  <c:v>10.39372</c:v>
                </c:pt>
                <c:pt idx="624">
                  <c:v>10.410399999999999</c:v>
                </c:pt>
                <c:pt idx="625">
                  <c:v>10.42708</c:v>
                </c:pt>
                <c:pt idx="626">
                  <c:v>10.443770000000001</c:v>
                </c:pt>
                <c:pt idx="627">
                  <c:v>10.46045</c:v>
                </c:pt>
                <c:pt idx="628">
                  <c:v>10.477130000000001</c:v>
                </c:pt>
                <c:pt idx="629">
                  <c:v>10.493819999999999</c:v>
                </c:pt>
                <c:pt idx="630">
                  <c:v>10.5105</c:v>
                </c:pt>
                <c:pt idx="631">
                  <c:v>10.52718</c:v>
                </c:pt>
                <c:pt idx="632">
                  <c:v>10.54387</c:v>
                </c:pt>
                <c:pt idx="633">
                  <c:v>10.560549999999999</c:v>
                </c:pt>
                <c:pt idx="634">
                  <c:v>10.57723</c:v>
                </c:pt>
                <c:pt idx="635">
                  <c:v>10.593920000000001</c:v>
                </c:pt>
                <c:pt idx="636">
                  <c:v>10.6106</c:v>
                </c:pt>
                <c:pt idx="637">
                  <c:v>10.627280000000001</c:v>
                </c:pt>
                <c:pt idx="638">
                  <c:v>10.643969999999999</c:v>
                </c:pt>
                <c:pt idx="639">
                  <c:v>10.66065</c:v>
                </c:pt>
                <c:pt idx="640">
                  <c:v>10.67733</c:v>
                </c:pt>
                <c:pt idx="641">
                  <c:v>10.69402</c:v>
                </c:pt>
                <c:pt idx="642">
                  <c:v>10.710699999999999</c:v>
                </c:pt>
                <c:pt idx="643">
                  <c:v>10.72738</c:v>
                </c:pt>
                <c:pt idx="644">
                  <c:v>10.744070000000001</c:v>
                </c:pt>
                <c:pt idx="645">
                  <c:v>10.76075</c:v>
                </c:pt>
                <c:pt idx="646">
                  <c:v>10.777430000000001</c:v>
                </c:pt>
                <c:pt idx="647">
                  <c:v>10.794119999999999</c:v>
                </c:pt>
                <c:pt idx="648">
                  <c:v>10.8108</c:v>
                </c:pt>
                <c:pt idx="649">
                  <c:v>10.82748</c:v>
                </c:pt>
                <c:pt idx="650">
                  <c:v>10.84417</c:v>
                </c:pt>
                <c:pt idx="651">
                  <c:v>10.860849999999999</c:v>
                </c:pt>
                <c:pt idx="652">
                  <c:v>10.87753</c:v>
                </c:pt>
                <c:pt idx="653">
                  <c:v>10.894220000000001</c:v>
                </c:pt>
                <c:pt idx="654">
                  <c:v>10.9109</c:v>
                </c:pt>
                <c:pt idx="655">
                  <c:v>10.927580000000001</c:v>
                </c:pt>
                <c:pt idx="656">
                  <c:v>10.944269999999999</c:v>
                </c:pt>
                <c:pt idx="657">
                  <c:v>10.96095</c:v>
                </c:pt>
                <c:pt idx="658">
                  <c:v>10.97763</c:v>
                </c:pt>
                <c:pt idx="659">
                  <c:v>10.99432</c:v>
                </c:pt>
                <c:pt idx="660">
                  <c:v>11.010999999999999</c:v>
                </c:pt>
                <c:pt idx="661">
                  <c:v>11.02768</c:v>
                </c:pt>
                <c:pt idx="662">
                  <c:v>11.044370000000001</c:v>
                </c:pt>
                <c:pt idx="663">
                  <c:v>11.06105</c:v>
                </c:pt>
                <c:pt idx="664">
                  <c:v>11.077730000000001</c:v>
                </c:pt>
                <c:pt idx="665">
                  <c:v>11.09442</c:v>
                </c:pt>
                <c:pt idx="666">
                  <c:v>11.1111</c:v>
                </c:pt>
                <c:pt idx="667">
                  <c:v>11.12778</c:v>
                </c:pt>
                <c:pt idx="668">
                  <c:v>11.14447</c:v>
                </c:pt>
                <c:pt idx="669">
                  <c:v>11.161149999999999</c:v>
                </c:pt>
                <c:pt idx="670">
                  <c:v>11.17783</c:v>
                </c:pt>
                <c:pt idx="671">
                  <c:v>11.194520000000001</c:v>
                </c:pt>
                <c:pt idx="672">
                  <c:v>11.2112</c:v>
                </c:pt>
                <c:pt idx="673">
                  <c:v>11.227880000000001</c:v>
                </c:pt>
                <c:pt idx="674">
                  <c:v>11.24457</c:v>
                </c:pt>
                <c:pt idx="675">
                  <c:v>11.26125</c:v>
                </c:pt>
                <c:pt idx="676">
                  <c:v>11.27793</c:v>
                </c:pt>
                <c:pt idx="677">
                  <c:v>11.29462</c:v>
                </c:pt>
                <c:pt idx="678">
                  <c:v>11.311299999999999</c:v>
                </c:pt>
                <c:pt idx="679">
                  <c:v>11.32798</c:v>
                </c:pt>
                <c:pt idx="680">
                  <c:v>11.344670000000001</c:v>
                </c:pt>
                <c:pt idx="681">
                  <c:v>11.36135</c:v>
                </c:pt>
                <c:pt idx="682">
                  <c:v>11.378030000000001</c:v>
                </c:pt>
                <c:pt idx="683">
                  <c:v>11.39472</c:v>
                </c:pt>
                <c:pt idx="684">
                  <c:v>11.4114</c:v>
                </c:pt>
                <c:pt idx="685">
                  <c:v>11.42808</c:v>
                </c:pt>
                <c:pt idx="686">
                  <c:v>11.44477</c:v>
                </c:pt>
                <c:pt idx="687">
                  <c:v>11.461449999999999</c:v>
                </c:pt>
                <c:pt idx="688">
                  <c:v>11.47813</c:v>
                </c:pt>
                <c:pt idx="689">
                  <c:v>11.494820000000001</c:v>
                </c:pt>
                <c:pt idx="690">
                  <c:v>11.5115</c:v>
                </c:pt>
                <c:pt idx="691">
                  <c:v>11.528180000000001</c:v>
                </c:pt>
                <c:pt idx="692">
                  <c:v>11.56155</c:v>
                </c:pt>
                <c:pt idx="693">
                  <c:v>11.57823</c:v>
                </c:pt>
                <c:pt idx="694">
                  <c:v>11.59492</c:v>
                </c:pt>
                <c:pt idx="695">
                  <c:v>11.611599999999999</c:v>
                </c:pt>
                <c:pt idx="696">
                  <c:v>11.62828</c:v>
                </c:pt>
                <c:pt idx="697">
                  <c:v>11.644970000000001</c:v>
                </c:pt>
                <c:pt idx="698">
                  <c:v>11.66165</c:v>
                </c:pt>
                <c:pt idx="699">
                  <c:v>11.678330000000001</c:v>
                </c:pt>
                <c:pt idx="700">
                  <c:v>11.69502</c:v>
                </c:pt>
                <c:pt idx="701">
                  <c:v>11.7117</c:v>
                </c:pt>
                <c:pt idx="702">
                  <c:v>11.72838</c:v>
                </c:pt>
                <c:pt idx="703">
                  <c:v>11.74507</c:v>
                </c:pt>
                <c:pt idx="704">
                  <c:v>11.761749999999999</c:v>
                </c:pt>
                <c:pt idx="705">
                  <c:v>11.77843</c:v>
                </c:pt>
                <c:pt idx="706">
                  <c:v>11.795120000000001</c:v>
                </c:pt>
                <c:pt idx="707">
                  <c:v>11.8118</c:v>
                </c:pt>
                <c:pt idx="708">
                  <c:v>11.828480000000001</c:v>
                </c:pt>
                <c:pt idx="709">
                  <c:v>11.84517</c:v>
                </c:pt>
                <c:pt idx="710">
                  <c:v>11.86185</c:v>
                </c:pt>
                <c:pt idx="711">
                  <c:v>11.87853</c:v>
                </c:pt>
                <c:pt idx="712">
                  <c:v>11.89522</c:v>
                </c:pt>
                <c:pt idx="713">
                  <c:v>11.911899999999999</c:v>
                </c:pt>
                <c:pt idx="714">
                  <c:v>11.92858</c:v>
                </c:pt>
                <c:pt idx="715">
                  <c:v>11.945270000000001</c:v>
                </c:pt>
                <c:pt idx="716">
                  <c:v>11.96195</c:v>
                </c:pt>
                <c:pt idx="717">
                  <c:v>11.978630000000001</c:v>
                </c:pt>
                <c:pt idx="718">
                  <c:v>11.99532</c:v>
                </c:pt>
                <c:pt idx="719">
                  <c:v>12.012</c:v>
                </c:pt>
                <c:pt idx="720">
                  <c:v>12.02868</c:v>
                </c:pt>
                <c:pt idx="721">
                  <c:v>12.04537</c:v>
                </c:pt>
                <c:pt idx="722">
                  <c:v>12.062049999999999</c:v>
                </c:pt>
                <c:pt idx="723">
                  <c:v>12.07873</c:v>
                </c:pt>
                <c:pt idx="724">
                  <c:v>12.095420000000001</c:v>
                </c:pt>
                <c:pt idx="725">
                  <c:v>12.1121</c:v>
                </c:pt>
                <c:pt idx="726">
                  <c:v>12.128780000000001</c:v>
                </c:pt>
                <c:pt idx="727">
                  <c:v>12.14547</c:v>
                </c:pt>
                <c:pt idx="728">
                  <c:v>12.16215</c:v>
                </c:pt>
                <c:pt idx="729">
                  <c:v>12.17883</c:v>
                </c:pt>
                <c:pt idx="730">
                  <c:v>12.19552</c:v>
                </c:pt>
                <c:pt idx="731">
                  <c:v>12.212199999999999</c:v>
                </c:pt>
                <c:pt idx="732">
                  <c:v>12.22888</c:v>
                </c:pt>
                <c:pt idx="733">
                  <c:v>12.245570000000001</c:v>
                </c:pt>
                <c:pt idx="734">
                  <c:v>12.26225</c:v>
                </c:pt>
                <c:pt idx="735">
                  <c:v>12.278930000000001</c:v>
                </c:pt>
                <c:pt idx="736">
                  <c:v>12.29562</c:v>
                </c:pt>
                <c:pt idx="737">
                  <c:v>12.3123</c:v>
                </c:pt>
                <c:pt idx="738">
                  <c:v>12.32898</c:v>
                </c:pt>
                <c:pt idx="739">
                  <c:v>12.34567</c:v>
                </c:pt>
                <c:pt idx="740">
                  <c:v>12.362349999999999</c:v>
                </c:pt>
                <c:pt idx="741">
                  <c:v>12.37903</c:v>
                </c:pt>
                <c:pt idx="742">
                  <c:v>12.395720000000001</c:v>
                </c:pt>
                <c:pt idx="743">
                  <c:v>12.4124</c:v>
                </c:pt>
                <c:pt idx="744">
                  <c:v>12.429080000000001</c:v>
                </c:pt>
                <c:pt idx="745">
                  <c:v>12.44577</c:v>
                </c:pt>
                <c:pt idx="746">
                  <c:v>12.46245</c:v>
                </c:pt>
                <c:pt idx="747">
                  <c:v>12.47913</c:v>
                </c:pt>
                <c:pt idx="748">
                  <c:v>12.49582</c:v>
                </c:pt>
                <c:pt idx="749">
                  <c:v>12.512499999999999</c:v>
                </c:pt>
                <c:pt idx="750">
                  <c:v>12.52918</c:v>
                </c:pt>
                <c:pt idx="751">
                  <c:v>12.545870000000001</c:v>
                </c:pt>
                <c:pt idx="752">
                  <c:v>12.56255</c:v>
                </c:pt>
                <c:pt idx="753">
                  <c:v>12.579230000000001</c:v>
                </c:pt>
                <c:pt idx="754">
                  <c:v>12.59592</c:v>
                </c:pt>
                <c:pt idx="755">
                  <c:v>12.6126</c:v>
                </c:pt>
                <c:pt idx="756">
                  <c:v>12.62928</c:v>
                </c:pt>
                <c:pt idx="757">
                  <c:v>12.64597</c:v>
                </c:pt>
                <c:pt idx="758">
                  <c:v>12.662649999999999</c:v>
                </c:pt>
                <c:pt idx="759">
                  <c:v>12.67933</c:v>
                </c:pt>
                <c:pt idx="760">
                  <c:v>12.696020000000001</c:v>
                </c:pt>
                <c:pt idx="761">
                  <c:v>12.7127</c:v>
                </c:pt>
                <c:pt idx="762">
                  <c:v>12.729380000000001</c:v>
                </c:pt>
                <c:pt idx="763">
                  <c:v>12.74607</c:v>
                </c:pt>
                <c:pt idx="764">
                  <c:v>12.76275</c:v>
                </c:pt>
                <c:pt idx="765">
                  <c:v>12.77943</c:v>
                </c:pt>
                <c:pt idx="766">
                  <c:v>12.79612</c:v>
                </c:pt>
                <c:pt idx="767">
                  <c:v>12.812799999999999</c:v>
                </c:pt>
                <c:pt idx="768">
                  <c:v>12.82948</c:v>
                </c:pt>
                <c:pt idx="769">
                  <c:v>12.846170000000001</c:v>
                </c:pt>
                <c:pt idx="770">
                  <c:v>12.86285</c:v>
                </c:pt>
                <c:pt idx="771">
                  <c:v>12.879530000000001</c:v>
                </c:pt>
                <c:pt idx="772">
                  <c:v>12.89622</c:v>
                </c:pt>
                <c:pt idx="773">
                  <c:v>12.9129</c:v>
                </c:pt>
                <c:pt idx="774">
                  <c:v>12.92958</c:v>
                </c:pt>
                <c:pt idx="775">
                  <c:v>12.94627</c:v>
                </c:pt>
                <c:pt idx="776">
                  <c:v>12.962949999999999</c:v>
                </c:pt>
                <c:pt idx="777">
                  <c:v>12.97963</c:v>
                </c:pt>
                <c:pt idx="778">
                  <c:v>12.996320000000001</c:v>
                </c:pt>
                <c:pt idx="779">
                  <c:v>13.013</c:v>
                </c:pt>
                <c:pt idx="780">
                  <c:v>13.029680000000001</c:v>
                </c:pt>
                <c:pt idx="781">
                  <c:v>13.04637</c:v>
                </c:pt>
                <c:pt idx="782">
                  <c:v>13.06305</c:v>
                </c:pt>
                <c:pt idx="783">
                  <c:v>13.07973</c:v>
                </c:pt>
                <c:pt idx="784">
                  <c:v>13.09642</c:v>
                </c:pt>
                <c:pt idx="785">
                  <c:v>13.113099999999999</c:v>
                </c:pt>
                <c:pt idx="786">
                  <c:v>13.12978</c:v>
                </c:pt>
                <c:pt idx="787">
                  <c:v>13.146470000000001</c:v>
                </c:pt>
                <c:pt idx="788">
                  <c:v>13.16315</c:v>
                </c:pt>
                <c:pt idx="789">
                  <c:v>13.179830000000001</c:v>
                </c:pt>
                <c:pt idx="790">
                  <c:v>13.19652</c:v>
                </c:pt>
              </c:numCache>
            </c:numRef>
          </c:xVal>
          <c:yVal>
            <c:numRef>
              <c:f>'S-V'!$D$2:$D$791</c:f>
              <c:numCache>
                <c:formatCode>0.00000</c:formatCode>
                <c:ptCount val="790"/>
                <c:pt idx="1">
                  <c:v>6.2892260000000005E-2</c:v>
                </c:pt>
                <c:pt idx="2">
                  <c:v>2.6183660000000001E-2</c:v>
                </c:pt>
                <c:pt idx="3">
                  <c:v>2.8808480000000001E-2</c:v>
                </c:pt>
                <c:pt idx="4">
                  <c:v>1.7272320000000001E-2</c:v>
                </c:pt>
                <c:pt idx="5">
                  <c:v>2.1300400000000001E-2</c:v>
                </c:pt>
                <c:pt idx="6">
                  <c:v>2.1140119999999998E-2</c:v>
                </c:pt>
                <c:pt idx="7">
                  <c:v>2.8216829999999998E-2</c:v>
                </c:pt>
                <c:pt idx="8">
                  <c:v>2.593896E-2</c:v>
                </c:pt>
                <c:pt idx="9">
                  <c:v>2.069702E-2</c:v>
                </c:pt>
                <c:pt idx="10">
                  <c:v>1.2805830000000001E-2</c:v>
                </c:pt>
                <c:pt idx="11">
                  <c:v>1.7876820000000002E-2</c:v>
                </c:pt>
                <c:pt idx="12">
                  <c:v>2.3897270000000002E-2</c:v>
                </c:pt>
                <c:pt idx="13">
                  <c:v>3.9909309999999996E-3</c:v>
                </c:pt>
                <c:pt idx="14">
                  <c:v>1.5439720000000001E-2</c:v>
                </c:pt>
                <c:pt idx="15">
                  <c:v>1.284516E-2</c:v>
                </c:pt>
                <c:pt idx="16">
                  <c:v>5.5411169999999999E-3</c:v>
                </c:pt>
                <c:pt idx="17">
                  <c:v>2.9529130000000001E-2</c:v>
                </c:pt>
                <c:pt idx="18">
                  <c:v>2.1985540000000001E-2</c:v>
                </c:pt>
                <c:pt idx="19">
                  <c:v>3.0217870000000001E-2</c:v>
                </c:pt>
                <c:pt idx="20">
                  <c:v>2.83834E-2</c:v>
                </c:pt>
                <c:pt idx="21">
                  <c:v>4.831279E-3</c:v>
                </c:pt>
                <c:pt idx="22">
                  <c:v>3.7771950000000001E-3</c:v>
                </c:pt>
                <c:pt idx="23">
                  <c:v>2.8936919999999998E-3</c:v>
                </c:pt>
                <c:pt idx="24">
                  <c:v>2.516005E-3</c:v>
                </c:pt>
                <c:pt idx="25">
                  <c:v>1.1280699999999999E-3</c:v>
                </c:pt>
                <c:pt idx="26">
                  <c:v>4.4766709999999998E-3</c:v>
                </c:pt>
                <c:pt idx="27">
                  <c:v>3.9837659999999997E-3</c:v>
                </c:pt>
                <c:pt idx="28">
                  <c:v>3.3365260000000001E-2</c:v>
                </c:pt>
                <c:pt idx="29">
                  <c:v>1.5087339999999999E-2</c:v>
                </c:pt>
                <c:pt idx="30">
                  <c:v>2.0511680000000001E-2</c:v>
                </c:pt>
                <c:pt idx="31">
                  <c:v>2.8948499999999999E-2</c:v>
                </c:pt>
                <c:pt idx="32">
                  <c:v>3.54493E-3</c:v>
                </c:pt>
                <c:pt idx="33">
                  <c:v>1.301485E-2</c:v>
                </c:pt>
                <c:pt idx="34">
                  <c:v>1.2763E-2</c:v>
                </c:pt>
                <c:pt idx="35">
                  <c:v>3.1230560000000001E-2</c:v>
                </c:pt>
                <c:pt idx="36">
                  <c:v>2.8227120000000001E-2</c:v>
                </c:pt>
                <c:pt idx="37">
                  <c:v>1.1970379999999999E-2</c:v>
                </c:pt>
                <c:pt idx="38">
                  <c:v>1.47245E-2</c:v>
                </c:pt>
                <c:pt idx="39">
                  <c:v>1.4597250000000001E-2</c:v>
                </c:pt>
                <c:pt idx="40">
                  <c:v>9.4737439999999992E-3</c:v>
                </c:pt>
                <c:pt idx="41">
                  <c:v>6.930818E-3</c:v>
                </c:pt>
                <c:pt idx="42">
                  <c:v>2.486915E-2</c:v>
                </c:pt>
                <c:pt idx="43">
                  <c:v>2.822654E-3</c:v>
                </c:pt>
                <c:pt idx="44">
                  <c:v>2.6299739999999999E-2</c:v>
                </c:pt>
                <c:pt idx="45">
                  <c:v>7.505383E-3</c:v>
                </c:pt>
                <c:pt idx="46">
                  <c:v>6.1734190000000003E-3</c:v>
                </c:pt>
                <c:pt idx="47">
                  <c:v>5.110234E-3</c:v>
                </c:pt>
                <c:pt idx="48">
                  <c:v>1.6148510000000001E-2</c:v>
                </c:pt>
                <c:pt idx="49">
                  <c:v>2.1924929999999999E-2</c:v>
                </c:pt>
                <c:pt idx="50">
                  <c:v>3.159174E-2</c:v>
                </c:pt>
                <c:pt idx="51">
                  <c:v>1.952622E-2</c:v>
                </c:pt>
                <c:pt idx="52">
                  <c:v>1.4620040000000001E-2</c:v>
                </c:pt>
                <c:pt idx="53">
                  <c:v>4.1520790000000004E-3</c:v>
                </c:pt>
                <c:pt idx="54">
                  <c:v>4.9655589999999996E-3</c:v>
                </c:pt>
                <c:pt idx="55">
                  <c:v>2.2987250000000001E-2</c:v>
                </c:pt>
                <c:pt idx="56">
                  <c:v>8.8403130000000007E-3</c:v>
                </c:pt>
                <c:pt idx="57">
                  <c:v>2.1461359999999999E-3</c:v>
                </c:pt>
                <c:pt idx="58">
                  <c:v>1.063771E-2</c:v>
                </c:pt>
                <c:pt idx="59">
                  <c:v>1.94684E-2</c:v>
                </c:pt>
                <c:pt idx="60">
                  <c:v>2.703036E-2</c:v>
                </c:pt>
                <c:pt idx="61">
                  <c:v>1.90151E-2</c:v>
                </c:pt>
                <c:pt idx="62">
                  <c:v>1.983687E-2</c:v>
                </c:pt>
                <c:pt idx="63">
                  <c:v>1.002165E-3</c:v>
                </c:pt>
                <c:pt idx="64">
                  <c:v>5.954479E-2</c:v>
                </c:pt>
                <c:pt idx="65">
                  <c:v>7.6907589999999998E-2</c:v>
                </c:pt>
                <c:pt idx="66">
                  <c:v>8.7845629999999994E-2</c:v>
                </c:pt>
                <c:pt idx="67">
                  <c:v>9.8262020000000005E-2</c:v>
                </c:pt>
                <c:pt idx="68">
                  <c:v>0.1002487</c:v>
                </c:pt>
                <c:pt idx="69">
                  <c:v>7.7356449999999993E-2</c:v>
                </c:pt>
                <c:pt idx="70">
                  <c:v>0.13192789999999999</c:v>
                </c:pt>
                <c:pt idx="71">
                  <c:v>0.1122488</c:v>
                </c:pt>
                <c:pt idx="72">
                  <c:v>8.2326849999999993E-2</c:v>
                </c:pt>
                <c:pt idx="73">
                  <c:v>7.8339119999999998E-2</c:v>
                </c:pt>
                <c:pt idx="74">
                  <c:v>8.7223090000000003E-2</c:v>
                </c:pt>
                <c:pt idx="75">
                  <c:v>9.0112440000000002E-2</c:v>
                </c:pt>
                <c:pt idx="76">
                  <c:v>9.1783050000000005E-2</c:v>
                </c:pt>
                <c:pt idx="77">
                  <c:v>8.8616819999999999E-2</c:v>
                </c:pt>
                <c:pt idx="78">
                  <c:v>7.739944E-2</c:v>
                </c:pt>
                <c:pt idx="79">
                  <c:v>7.7518550000000006E-2</c:v>
                </c:pt>
                <c:pt idx="80">
                  <c:v>8.7138839999999995E-2</c:v>
                </c:pt>
                <c:pt idx="81">
                  <c:v>8.4611599999999995E-2</c:v>
                </c:pt>
                <c:pt idx="82">
                  <c:v>0.11098570000000001</c:v>
                </c:pt>
                <c:pt idx="83">
                  <c:v>8.8060899999999998E-2</c:v>
                </c:pt>
                <c:pt idx="84">
                  <c:v>6.2022260000000003E-2</c:v>
                </c:pt>
                <c:pt idx="85">
                  <c:v>8.5656430000000006E-2</c:v>
                </c:pt>
                <c:pt idx="86">
                  <c:v>8.6245249999999996E-2</c:v>
                </c:pt>
                <c:pt idx="87">
                  <c:v>9.2331120000000003E-2</c:v>
                </c:pt>
                <c:pt idx="88">
                  <c:v>0.1059496</c:v>
                </c:pt>
                <c:pt idx="89">
                  <c:v>9.0548370000000003E-2</c:v>
                </c:pt>
                <c:pt idx="90">
                  <c:v>5.7388679999999997E-2</c:v>
                </c:pt>
                <c:pt idx="91">
                  <c:v>7.2505700000000006E-2</c:v>
                </c:pt>
                <c:pt idx="92">
                  <c:v>8.7953160000000002E-2</c:v>
                </c:pt>
                <c:pt idx="93">
                  <c:v>0.1231515</c:v>
                </c:pt>
                <c:pt idx="94">
                  <c:v>9.5835290000000004E-2</c:v>
                </c:pt>
                <c:pt idx="95">
                  <c:v>6.3733159999999997E-2</c:v>
                </c:pt>
                <c:pt idx="96">
                  <c:v>6.3333650000000005E-2</c:v>
                </c:pt>
                <c:pt idx="97">
                  <c:v>5.1581179999999997E-2</c:v>
                </c:pt>
                <c:pt idx="98">
                  <c:v>7.5919440000000005E-2</c:v>
                </c:pt>
                <c:pt idx="99">
                  <c:v>9.0031799999999995E-2</c:v>
                </c:pt>
                <c:pt idx="100">
                  <c:v>8.6617509999999995E-2</c:v>
                </c:pt>
                <c:pt idx="101">
                  <c:v>8.88095E-2</c:v>
                </c:pt>
                <c:pt idx="102">
                  <c:v>8.584775E-2</c:v>
                </c:pt>
                <c:pt idx="103">
                  <c:v>9.2320109999999997E-2</c:v>
                </c:pt>
                <c:pt idx="104">
                  <c:v>9.1613150000000004E-2</c:v>
                </c:pt>
                <c:pt idx="105">
                  <c:v>9.0767340000000002E-2</c:v>
                </c:pt>
                <c:pt idx="106">
                  <c:v>7.4852459999999996E-2</c:v>
                </c:pt>
                <c:pt idx="107">
                  <c:v>7.1139439999999998E-2</c:v>
                </c:pt>
                <c:pt idx="108">
                  <c:v>9.8720189999999999E-2</c:v>
                </c:pt>
                <c:pt idx="109">
                  <c:v>9.3716389999999997E-2</c:v>
                </c:pt>
                <c:pt idx="110">
                  <c:v>8.3060049999999996E-2</c:v>
                </c:pt>
                <c:pt idx="111">
                  <c:v>8.4249370000000004E-2</c:v>
                </c:pt>
                <c:pt idx="112">
                  <c:v>8.2705239999999999E-2</c:v>
                </c:pt>
                <c:pt idx="113">
                  <c:v>9.5055970000000004E-2</c:v>
                </c:pt>
                <c:pt idx="114">
                  <c:v>9.3002169999999995E-2</c:v>
                </c:pt>
                <c:pt idx="115">
                  <c:v>5.8643750000000001E-2</c:v>
                </c:pt>
                <c:pt idx="116">
                  <c:v>5.8663119999999999E-2</c:v>
                </c:pt>
                <c:pt idx="117">
                  <c:v>9.7880300000000003E-2</c:v>
                </c:pt>
                <c:pt idx="118">
                  <c:v>9.0014430000000006E-2</c:v>
                </c:pt>
                <c:pt idx="119">
                  <c:v>8.4684499999999996E-2</c:v>
                </c:pt>
                <c:pt idx="120">
                  <c:v>9.1363260000000002E-2</c:v>
                </c:pt>
                <c:pt idx="121">
                  <c:v>7.3345369999999993E-2</c:v>
                </c:pt>
                <c:pt idx="122">
                  <c:v>7.7877580000000002E-2</c:v>
                </c:pt>
                <c:pt idx="123">
                  <c:v>8.0883150000000001E-2</c:v>
                </c:pt>
                <c:pt idx="124">
                  <c:v>8.6711179999999999E-2</c:v>
                </c:pt>
                <c:pt idx="125">
                  <c:v>8.6445069999999999E-2</c:v>
                </c:pt>
                <c:pt idx="126">
                  <c:v>8.9742279999999994E-2</c:v>
                </c:pt>
                <c:pt idx="127">
                  <c:v>9.9200570000000002E-2</c:v>
                </c:pt>
                <c:pt idx="128">
                  <c:v>0.1105999</c:v>
                </c:pt>
                <c:pt idx="129">
                  <c:v>0.1018173</c:v>
                </c:pt>
                <c:pt idx="130">
                  <c:v>6.5218799999999993E-2</c:v>
                </c:pt>
                <c:pt idx="131">
                  <c:v>6.5524689999999997E-2</c:v>
                </c:pt>
                <c:pt idx="132">
                  <c:v>9.6257330000000002E-2</c:v>
                </c:pt>
                <c:pt idx="133">
                  <c:v>8.0654080000000003E-2</c:v>
                </c:pt>
                <c:pt idx="134">
                  <c:v>0.1106982</c:v>
                </c:pt>
                <c:pt idx="135">
                  <c:v>0.100407</c:v>
                </c:pt>
                <c:pt idx="136">
                  <c:v>7.5234010000000004E-2</c:v>
                </c:pt>
                <c:pt idx="137">
                  <c:v>7.4265830000000005E-2</c:v>
                </c:pt>
                <c:pt idx="138">
                  <c:v>9.0700920000000004E-2</c:v>
                </c:pt>
                <c:pt idx="139">
                  <c:v>9.1904589999999994E-2</c:v>
                </c:pt>
                <c:pt idx="140">
                  <c:v>0.1104174</c:v>
                </c:pt>
                <c:pt idx="141">
                  <c:v>0.1112991</c:v>
                </c:pt>
                <c:pt idx="142">
                  <c:v>7.2573700000000005E-2</c:v>
                </c:pt>
                <c:pt idx="143">
                  <c:v>6.8947640000000004E-2</c:v>
                </c:pt>
                <c:pt idx="144">
                  <c:v>6.4344849999999995E-2</c:v>
                </c:pt>
                <c:pt idx="145">
                  <c:v>6.4206780000000005E-2</c:v>
                </c:pt>
                <c:pt idx="146">
                  <c:v>8.8405899999999996E-2</c:v>
                </c:pt>
                <c:pt idx="147">
                  <c:v>9.3136200000000002E-2</c:v>
                </c:pt>
                <c:pt idx="148">
                  <c:v>9.1738E-2</c:v>
                </c:pt>
                <c:pt idx="149">
                  <c:v>9.2451459999999999E-2</c:v>
                </c:pt>
                <c:pt idx="150">
                  <c:v>8.186127E-2</c:v>
                </c:pt>
                <c:pt idx="151">
                  <c:v>8.8627899999999996E-2</c:v>
                </c:pt>
                <c:pt idx="152">
                  <c:v>9.2672989999999997E-2</c:v>
                </c:pt>
                <c:pt idx="153">
                  <c:v>6.6873409999999994E-2</c:v>
                </c:pt>
                <c:pt idx="154">
                  <c:v>7.2532940000000004E-2</c:v>
                </c:pt>
                <c:pt idx="155">
                  <c:v>9.6007149999999999E-2</c:v>
                </c:pt>
                <c:pt idx="156">
                  <c:v>9.1251869999999999E-2</c:v>
                </c:pt>
                <c:pt idx="157">
                  <c:v>8.2863939999999997E-2</c:v>
                </c:pt>
                <c:pt idx="158">
                  <c:v>6.7889630000000006E-2</c:v>
                </c:pt>
                <c:pt idx="159">
                  <c:v>6.7988129999999994E-2</c:v>
                </c:pt>
                <c:pt idx="160">
                  <c:v>9.0071029999999996E-2</c:v>
                </c:pt>
                <c:pt idx="161">
                  <c:v>0.12079910000000001</c:v>
                </c:pt>
                <c:pt idx="162">
                  <c:v>8.6666640000000003E-2</c:v>
                </c:pt>
                <c:pt idx="163">
                  <c:v>6.5711859999999997E-2</c:v>
                </c:pt>
                <c:pt idx="164">
                  <c:v>9.7461339999999994E-2</c:v>
                </c:pt>
                <c:pt idx="165">
                  <c:v>8.1146259999999998E-2</c:v>
                </c:pt>
                <c:pt idx="166">
                  <c:v>7.1184330000000004E-2</c:v>
                </c:pt>
                <c:pt idx="167">
                  <c:v>8.5476910000000003E-2</c:v>
                </c:pt>
                <c:pt idx="168">
                  <c:v>8.5146620000000006E-2</c:v>
                </c:pt>
                <c:pt idx="169">
                  <c:v>8.4215849999999995E-2</c:v>
                </c:pt>
                <c:pt idx="170">
                  <c:v>7.9709000000000002E-2</c:v>
                </c:pt>
                <c:pt idx="171">
                  <c:v>7.5712740000000001E-2</c:v>
                </c:pt>
                <c:pt idx="172">
                  <c:v>7.832219E-2</c:v>
                </c:pt>
                <c:pt idx="173">
                  <c:v>9.0815240000000005E-2</c:v>
                </c:pt>
                <c:pt idx="174">
                  <c:v>9.8028359999999995E-2</c:v>
                </c:pt>
                <c:pt idx="175">
                  <c:v>8.7672139999999996E-2</c:v>
                </c:pt>
                <c:pt idx="176">
                  <c:v>8.1539420000000001E-2</c:v>
                </c:pt>
                <c:pt idx="177">
                  <c:v>6.9860030000000004E-2</c:v>
                </c:pt>
                <c:pt idx="178">
                  <c:v>6.7925910000000006E-2</c:v>
                </c:pt>
                <c:pt idx="179">
                  <c:v>9.241489E-2</c:v>
                </c:pt>
                <c:pt idx="180">
                  <c:v>9.3704540000000003E-2</c:v>
                </c:pt>
                <c:pt idx="181">
                  <c:v>8.7027460000000001E-2</c:v>
                </c:pt>
                <c:pt idx="182">
                  <c:v>9.0396299999999999E-2</c:v>
                </c:pt>
                <c:pt idx="183">
                  <c:v>7.2346670000000002E-2</c:v>
                </c:pt>
                <c:pt idx="184">
                  <c:v>6.680883E-2</c:v>
                </c:pt>
                <c:pt idx="185">
                  <c:v>8.6858980000000002E-2</c:v>
                </c:pt>
                <c:pt idx="186">
                  <c:v>9.8357860000000005E-2</c:v>
                </c:pt>
                <c:pt idx="187">
                  <c:v>8.5347370000000006E-2</c:v>
                </c:pt>
                <c:pt idx="188">
                  <c:v>8.6458699999999999E-2</c:v>
                </c:pt>
                <c:pt idx="189">
                  <c:v>7.9584349999999998E-2</c:v>
                </c:pt>
                <c:pt idx="190">
                  <c:v>6.5124340000000003E-2</c:v>
                </c:pt>
                <c:pt idx="191">
                  <c:v>8.1788340000000001E-2</c:v>
                </c:pt>
                <c:pt idx="192">
                  <c:v>8.7882600000000005E-2</c:v>
                </c:pt>
                <c:pt idx="193">
                  <c:v>9.728784E-2</c:v>
                </c:pt>
                <c:pt idx="194">
                  <c:v>0.100745</c:v>
                </c:pt>
                <c:pt idx="195">
                  <c:v>7.0976520000000001E-2</c:v>
                </c:pt>
                <c:pt idx="196">
                  <c:v>6.6463010000000003E-2</c:v>
                </c:pt>
                <c:pt idx="197">
                  <c:v>8.7256429999999996E-2</c:v>
                </c:pt>
                <c:pt idx="198">
                  <c:v>8.9358090000000001E-2</c:v>
                </c:pt>
                <c:pt idx="199">
                  <c:v>8.5144499999999998E-2</c:v>
                </c:pt>
                <c:pt idx="200">
                  <c:v>7.5059600000000004E-2</c:v>
                </c:pt>
                <c:pt idx="201">
                  <c:v>7.9811939999999998E-2</c:v>
                </c:pt>
                <c:pt idx="202">
                  <c:v>8.8844240000000005E-2</c:v>
                </c:pt>
                <c:pt idx="203">
                  <c:v>8.7010190000000001E-2</c:v>
                </c:pt>
                <c:pt idx="204">
                  <c:v>9.1956620000000003E-2</c:v>
                </c:pt>
                <c:pt idx="205">
                  <c:v>8.1776139999999997E-2</c:v>
                </c:pt>
                <c:pt idx="206">
                  <c:v>8.0923850000000006E-2</c:v>
                </c:pt>
                <c:pt idx="207">
                  <c:v>9.8459599999999994E-2</c:v>
                </c:pt>
                <c:pt idx="208">
                  <c:v>9.3543360000000006E-2</c:v>
                </c:pt>
                <c:pt idx="209">
                  <c:v>8.3012080000000002E-2</c:v>
                </c:pt>
                <c:pt idx="210">
                  <c:v>8.5391999999999996E-2</c:v>
                </c:pt>
                <c:pt idx="211">
                  <c:v>9.3479989999999999E-2</c:v>
                </c:pt>
                <c:pt idx="212">
                  <c:v>9.5564109999999994E-2</c:v>
                </c:pt>
                <c:pt idx="213">
                  <c:v>8.8911050000000005E-2</c:v>
                </c:pt>
                <c:pt idx="214">
                  <c:v>7.0921250000000005E-2</c:v>
                </c:pt>
                <c:pt idx="215">
                  <c:v>7.7029860000000006E-2</c:v>
                </c:pt>
                <c:pt idx="216">
                  <c:v>8.8910249999999996E-2</c:v>
                </c:pt>
                <c:pt idx="217">
                  <c:v>8.9996359999999997E-2</c:v>
                </c:pt>
                <c:pt idx="218">
                  <c:v>8.5633810000000005E-2</c:v>
                </c:pt>
                <c:pt idx="219">
                  <c:v>7.2677199999999997E-2</c:v>
                </c:pt>
                <c:pt idx="220">
                  <c:v>7.4047639999999998E-2</c:v>
                </c:pt>
                <c:pt idx="221">
                  <c:v>6.4955540000000006E-2</c:v>
                </c:pt>
                <c:pt idx="222">
                  <c:v>7.2173180000000003E-2</c:v>
                </c:pt>
                <c:pt idx="223">
                  <c:v>8.8221949999999993E-2</c:v>
                </c:pt>
                <c:pt idx="224">
                  <c:v>8.8661009999999998E-2</c:v>
                </c:pt>
                <c:pt idx="225">
                  <c:v>8.3002560000000003E-2</c:v>
                </c:pt>
                <c:pt idx="226">
                  <c:v>9.4400289999999998E-2</c:v>
                </c:pt>
                <c:pt idx="227">
                  <c:v>8.2073770000000004E-2</c:v>
                </c:pt>
                <c:pt idx="228">
                  <c:v>5.7783849999999998E-2</c:v>
                </c:pt>
                <c:pt idx="229">
                  <c:v>6.2688149999999998E-2</c:v>
                </c:pt>
                <c:pt idx="230">
                  <c:v>7.7302889999999999E-2</c:v>
                </c:pt>
                <c:pt idx="231">
                  <c:v>9.046208E-2</c:v>
                </c:pt>
                <c:pt idx="232">
                  <c:v>9.0514940000000002E-2</c:v>
                </c:pt>
                <c:pt idx="233">
                  <c:v>6.5789139999999996E-2</c:v>
                </c:pt>
                <c:pt idx="234">
                  <c:v>6.8716050000000001E-2</c:v>
                </c:pt>
                <c:pt idx="235">
                  <c:v>7.3042490000000002E-2</c:v>
                </c:pt>
                <c:pt idx="236">
                  <c:v>6.551448E-2</c:v>
                </c:pt>
                <c:pt idx="237">
                  <c:v>8.8469820000000005E-2</c:v>
                </c:pt>
                <c:pt idx="238">
                  <c:v>9.2021530000000004E-2</c:v>
                </c:pt>
                <c:pt idx="239">
                  <c:v>6.3937510000000003E-2</c:v>
                </c:pt>
                <c:pt idx="240">
                  <c:v>6.7328499999999999E-2</c:v>
                </c:pt>
                <c:pt idx="241">
                  <c:v>7.0059839999999998E-2</c:v>
                </c:pt>
                <c:pt idx="242">
                  <c:v>7.2254440000000003E-2</c:v>
                </c:pt>
                <c:pt idx="243">
                  <c:v>6.9928539999999997E-2</c:v>
                </c:pt>
                <c:pt idx="244">
                  <c:v>6.6518540000000001E-2</c:v>
                </c:pt>
                <c:pt idx="245">
                  <c:v>8.8651740000000007E-2</c:v>
                </c:pt>
                <c:pt idx="246">
                  <c:v>6.6887879999999997E-2</c:v>
                </c:pt>
                <c:pt idx="247">
                  <c:v>7.284264E-2</c:v>
                </c:pt>
                <c:pt idx="248">
                  <c:v>9.5168619999999995E-2</c:v>
                </c:pt>
                <c:pt idx="249">
                  <c:v>8.9380349999999997E-2</c:v>
                </c:pt>
                <c:pt idx="250">
                  <c:v>6.8527569999999996E-2</c:v>
                </c:pt>
                <c:pt idx="251">
                  <c:v>5.0276029999999999E-2</c:v>
                </c:pt>
                <c:pt idx="252">
                  <c:v>7.1237789999999995E-2</c:v>
                </c:pt>
                <c:pt idx="253">
                  <c:v>7.249427E-2</c:v>
                </c:pt>
                <c:pt idx="254">
                  <c:v>5.9359740000000001E-2</c:v>
                </c:pt>
                <c:pt idx="255">
                  <c:v>7.1309289999999997E-2</c:v>
                </c:pt>
                <c:pt idx="256">
                  <c:v>7.0745879999999997E-2</c:v>
                </c:pt>
                <c:pt idx="257">
                  <c:v>6.126554E-2</c:v>
                </c:pt>
                <c:pt idx="258">
                  <c:v>5.5517400000000001E-2</c:v>
                </c:pt>
                <c:pt idx="259">
                  <c:v>6.970925E-2</c:v>
                </c:pt>
                <c:pt idx="260">
                  <c:v>6.3547010000000001E-2</c:v>
                </c:pt>
                <c:pt idx="261">
                  <c:v>6.7555740000000003E-2</c:v>
                </c:pt>
                <c:pt idx="262">
                  <c:v>6.776248E-2</c:v>
                </c:pt>
                <c:pt idx="263">
                  <c:v>6.9493100000000002E-2</c:v>
                </c:pt>
                <c:pt idx="264">
                  <c:v>6.8372310000000006E-2</c:v>
                </c:pt>
                <c:pt idx="265">
                  <c:v>6.2237519999999998E-2</c:v>
                </c:pt>
                <c:pt idx="266">
                  <c:v>6.9208900000000004E-2</c:v>
                </c:pt>
                <c:pt idx="267">
                  <c:v>5.9281809999999997E-2</c:v>
                </c:pt>
                <c:pt idx="268">
                  <c:v>6.5019419999999994E-2</c:v>
                </c:pt>
                <c:pt idx="269">
                  <c:v>7.4225840000000001E-2</c:v>
                </c:pt>
                <c:pt idx="270">
                  <c:v>6.9403370000000006E-2</c:v>
                </c:pt>
                <c:pt idx="271">
                  <c:v>8.4423280000000003E-2</c:v>
                </c:pt>
                <c:pt idx="272">
                  <c:v>6.4484020000000003E-2</c:v>
                </c:pt>
                <c:pt idx="273">
                  <c:v>6.8283010000000005E-2</c:v>
                </c:pt>
                <c:pt idx="274">
                  <c:v>7.3383279999999995E-2</c:v>
                </c:pt>
                <c:pt idx="275">
                  <c:v>6.6775379999999995E-2</c:v>
                </c:pt>
                <c:pt idx="276">
                  <c:v>8.7348910000000002E-2</c:v>
                </c:pt>
                <c:pt idx="277">
                  <c:v>7.5336150000000005E-2</c:v>
                </c:pt>
                <c:pt idx="278">
                  <c:v>6.1776299999999999E-2</c:v>
                </c:pt>
                <c:pt idx="279">
                  <c:v>6.453826E-2</c:v>
                </c:pt>
                <c:pt idx="280">
                  <c:v>6.0502859999999999E-2</c:v>
                </c:pt>
                <c:pt idx="281">
                  <c:v>6.2476579999999997E-2</c:v>
                </c:pt>
                <c:pt idx="282">
                  <c:v>6.1819770000000003E-2</c:v>
                </c:pt>
                <c:pt idx="283">
                  <c:v>7.2526480000000004E-2</c:v>
                </c:pt>
                <c:pt idx="284">
                  <c:v>6.9509520000000005E-2</c:v>
                </c:pt>
                <c:pt idx="285">
                  <c:v>6.5400349999999996E-2</c:v>
                </c:pt>
                <c:pt idx="286">
                  <c:v>6.8714159999999996E-2</c:v>
                </c:pt>
                <c:pt idx="287">
                  <c:v>7.0558750000000003E-2</c:v>
                </c:pt>
                <c:pt idx="288">
                  <c:v>8.9128929999999995E-2</c:v>
                </c:pt>
                <c:pt idx="289">
                  <c:v>8.4252590000000002E-2</c:v>
                </c:pt>
                <c:pt idx="290">
                  <c:v>8.9485010000000004E-2</c:v>
                </c:pt>
                <c:pt idx="291">
                  <c:v>7.6450939999999995E-2</c:v>
                </c:pt>
                <c:pt idx="292">
                  <c:v>7.8957379999999994E-2</c:v>
                </c:pt>
                <c:pt idx="293">
                  <c:v>8.8362460000000004E-2</c:v>
                </c:pt>
                <c:pt idx="294">
                  <c:v>6.9545270000000006E-2</c:v>
                </c:pt>
                <c:pt idx="295">
                  <c:v>7.6961070000000006E-2</c:v>
                </c:pt>
                <c:pt idx="296">
                  <c:v>6.4656699999999998E-2</c:v>
                </c:pt>
                <c:pt idx="297">
                  <c:v>6.8512199999999995E-2</c:v>
                </c:pt>
                <c:pt idx="298">
                  <c:v>8.8073299999999993E-2</c:v>
                </c:pt>
                <c:pt idx="299">
                  <c:v>9.2627810000000005E-2</c:v>
                </c:pt>
                <c:pt idx="300">
                  <c:v>9.1662850000000004E-2</c:v>
                </c:pt>
                <c:pt idx="301">
                  <c:v>8.0644179999999996E-2</c:v>
                </c:pt>
                <c:pt idx="302">
                  <c:v>8.8206690000000004E-2</c:v>
                </c:pt>
                <c:pt idx="303">
                  <c:v>8.595245E-2</c:v>
                </c:pt>
                <c:pt idx="304">
                  <c:v>8.7450600000000003E-2</c:v>
                </c:pt>
                <c:pt idx="305">
                  <c:v>7.2020169999999994E-2</c:v>
                </c:pt>
                <c:pt idx="306">
                  <c:v>9.2812539999999999E-2</c:v>
                </c:pt>
                <c:pt idx="307">
                  <c:v>8.4342600000000004E-2</c:v>
                </c:pt>
                <c:pt idx="308">
                  <c:v>8.5550860000000006E-2</c:v>
                </c:pt>
                <c:pt idx="309">
                  <c:v>7.2678270000000003E-2</c:v>
                </c:pt>
                <c:pt idx="310">
                  <c:v>6.8938310000000003E-2</c:v>
                </c:pt>
                <c:pt idx="311">
                  <c:v>8.9029520000000001E-2</c:v>
                </c:pt>
                <c:pt idx="312">
                  <c:v>8.9717669999999999E-2</c:v>
                </c:pt>
                <c:pt idx="313">
                  <c:v>8.908336E-2</c:v>
                </c:pt>
                <c:pt idx="314">
                  <c:v>8.9776969999999998E-2</c:v>
                </c:pt>
                <c:pt idx="315">
                  <c:v>9.4236940000000005E-2</c:v>
                </c:pt>
                <c:pt idx="316">
                  <c:v>8.8477849999999997E-2</c:v>
                </c:pt>
                <c:pt idx="317">
                  <c:v>6.9095119999999996E-2</c:v>
                </c:pt>
                <c:pt idx="318">
                  <c:v>7.9091300000000003E-2</c:v>
                </c:pt>
                <c:pt idx="319">
                  <c:v>9.0867359999999994E-2</c:v>
                </c:pt>
                <c:pt idx="320">
                  <c:v>8.376575E-2</c:v>
                </c:pt>
                <c:pt idx="321">
                  <c:v>7.6179090000000005E-2</c:v>
                </c:pt>
                <c:pt idx="322">
                  <c:v>8.0678700000000006E-2</c:v>
                </c:pt>
                <c:pt idx="323">
                  <c:v>8.852082E-2</c:v>
                </c:pt>
                <c:pt idx="324">
                  <c:v>9.1610109999999995E-2</c:v>
                </c:pt>
                <c:pt idx="325">
                  <c:v>9.1633839999999994E-2</c:v>
                </c:pt>
                <c:pt idx="326">
                  <c:v>9.0865150000000006E-2</c:v>
                </c:pt>
                <c:pt idx="327">
                  <c:v>8.9113819999999996E-2</c:v>
                </c:pt>
                <c:pt idx="328">
                  <c:v>8.9547139999999997E-2</c:v>
                </c:pt>
                <c:pt idx="329">
                  <c:v>7.2681280000000001E-2</c:v>
                </c:pt>
                <c:pt idx="330">
                  <c:v>7.3467080000000004E-2</c:v>
                </c:pt>
                <c:pt idx="331">
                  <c:v>8.6147660000000001E-2</c:v>
                </c:pt>
                <c:pt idx="332">
                  <c:v>9.6282240000000005E-2</c:v>
                </c:pt>
                <c:pt idx="333">
                  <c:v>9.5421939999999997E-2</c:v>
                </c:pt>
                <c:pt idx="334">
                  <c:v>9.2993019999999996E-2</c:v>
                </c:pt>
                <c:pt idx="335">
                  <c:v>8.4327170000000007E-2</c:v>
                </c:pt>
                <c:pt idx="336">
                  <c:v>8.5656469999999998E-2</c:v>
                </c:pt>
                <c:pt idx="337">
                  <c:v>7.7227459999999998E-2</c:v>
                </c:pt>
                <c:pt idx="338">
                  <c:v>6.8777900000000003E-2</c:v>
                </c:pt>
                <c:pt idx="339">
                  <c:v>8.8760539999999999E-2</c:v>
                </c:pt>
                <c:pt idx="340">
                  <c:v>9.7862829999999998E-2</c:v>
                </c:pt>
                <c:pt idx="341">
                  <c:v>7.4307789999999999E-2</c:v>
                </c:pt>
                <c:pt idx="342">
                  <c:v>6.77344E-2</c:v>
                </c:pt>
                <c:pt idx="343">
                  <c:v>6.895126E-2</c:v>
                </c:pt>
                <c:pt idx="344">
                  <c:v>6.3596780000000006E-2</c:v>
                </c:pt>
                <c:pt idx="345">
                  <c:v>8.5042880000000001E-2</c:v>
                </c:pt>
                <c:pt idx="346">
                  <c:v>9.184755E-2</c:v>
                </c:pt>
                <c:pt idx="347">
                  <c:v>8.8676130000000006E-2</c:v>
                </c:pt>
                <c:pt idx="348">
                  <c:v>8.8322949999999997E-2</c:v>
                </c:pt>
                <c:pt idx="349">
                  <c:v>7.5007290000000004E-2</c:v>
                </c:pt>
                <c:pt idx="350">
                  <c:v>7.9209310000000005E-2</c:v>
                </c:pt>
                <c:pt idx="351">
                  <c:v>8.9270550000000004E-2</c:v>
                </c:pt>
                <c:pt idx="352">
                  <c:v>7.0863949999999995E-2</c:v>
                </c:pt>
                <c:pt idx="353">
                  <c:v>7.0965219999999996E-2</c:v>
                </c:pt>
                <c:pt idx="354">
                  <c:v>6.2840460000000001E-2</c:v>
                </c:pt>
                <c:pt idx="355">
                  <c:v>7.2867660000000001E-2</c:v>
                </c:pt>
                <c:pt idx="356">
                  <c:v>8.8914880000000002E-2</c:v>
                </c:pt>
                <c:pt idx="357">
                  <c:v>9.0730930000000001E-2</c:v>
                </c:pt>
                <c:pt idx="358">
                  <c:v>8.9072799999999994E-2</c:v>
                </c:pt>
                <c:pt idx="359">
                  <c:v>6.5993590000000005E-2</c:v>
                </c:pt>
                <c:pt idx="360">
                  <c:v>7.3969709999999994E-2</c:v>
                </c:pt>
                <c:pt idx="361">
                  <c:v>9.7050839999999999E-2</c:v>
                </c:pt>
                <c:pt idx="362">
                  <c:v>7.089152E-2</c:v>
                </c:pt>
                <c:pt idx="363">
                  <c:v>7.4063580000000004E-2</c:v>
                </c:pt>
                <c:pt idx="364">
                  <c:v>8.2367590000000004E-2</c:v>
                </c:pt>
                <c:pt idx="365">
                  <c:v>7.7314049999999995E-2</c:v>
                </c:pt>
                <c:pt idx="366">
                  <c:v>7.1306359999999999E-2</c:v>
                </c:pt>
                <c:pt idx="367">
                  <c:v>6.9411609999999999E-2</c:v>
                </c:pt>
                <c:pt idx="368">
                  <c:v>6.8695450000000005E-2</c:v>
                </c:pt>
                <c:pt idx="369">
                  <c:v>8.7108909999999998E-2</c:v>
                </c:pt>
                <c:pt idx="370">
                  <c:v>9.7000329999999996E-2</c:v>
                </c:pt>
                <c:pt idx="371">
                  <c:v>8.8247779999999998E-2</c:v>
                </c:pt>
                <c:pt idx="372">
                  <c:v>8.9493729999999994E-2</c:v>
                </c:pt>
                <c:pt idx="373">
                  <c:v>5.99499E-2</c:v>
                </c:pt>
                <c:pt idx="374">
                  <c:v>5.9160570000000003E-2</c:v>
                </c:pt>
                <c:pt idx="375">
                  <c:v>9.4787839999999998E-2</c:v>
                </c:pt>
                <c:pt idx="376">
                  <c:v>9.8723530000000004E-2</c:v>
                </c:pt>
                <c:pt idx="377">
                  <c:v>7.6944109999999996E-2</c:v>
                </c:pt>
                <c:pt idx="378">
                  <c:v>7.6428099999999999E-2</c:v>
                </c:pt>
                <c:pt idx="379">
                  <c:v>9.3885129999999997E-2</c:v>
                </c:pt>
                <c:pt idx="380">
                  <c:v>7.334504E-2</c:v>
                </c:pt>
                <c:pt idx="381">
                  <c:v>6.2030599999999998E-2</c:v>
                </c:pt>
                <c:pt idx="382">
                  <c:v>6.4112600000000006E-2</c:v>
                </c:pt>
                <c:pt idx="383">
                  <c:v>7.1271500000000002E-2</c:v>
                </c:pt>
                <c:pt idx="384">
                  <c:v>7.0411689999999999E-2</c:v>
                </c:pt>
                <c:pt idx="385">
                  <c:v>7.1833670000000002E-2</c:v>
                </c:pt>
                <c:pt idx="386">
                  <c:v>8.7197239999999995E-2</c:v>
                </c:pt>
                <c:pt idx="387">
                  <c:v>7.1471209999999993E-2</c:v>
                </c:pt>
                <c:pt idx="388">
                  <c:v>6.3413960000000005E-2</c:v>
                </c:pt>
                <c:pt idx="389">
                  <c:v>6.4496239999999996E-2</c:v>
                </c:pt>
                <c:pt idx="390">
                  <c:v>7.7632789999999993E-2</c:v>
                </c:pt>
                <c:pt idx="391">
                  <c:v>8.9308419999999999E-2</c:v>
                </c:pt>
                <c:pt idx="392">
                  <c:v>8.3051399999999997E-2</c:v>
                </c:pt>
                <c:pt idx="393">
                  <c:v>6.4460760000000006E-2</c:v>
                </c:pt>
                <c:pt idx="394">
                  <c:v>6.8389019999999995E-2</c:v>
                </c:pt>
                <c:pt idx="395">
                  <c:v>6.948936E-2</c:v>
                </c:pt>
                <c:pt idx="396">
                  <c:v>6.7130590000000004E-2</c:v>
                </c:pt>
                <c:pt idx="397">
                  <c:v>7.4228020000000006E-2</c:v>
                </c:pt>
                <c:pt idx="398">
                  <c:v>8.4976109999999994E-2</c:v>
                </c:pt>
                <c:pt idx="399">
                  <c:v>8.6958709999999995E-2</c:v>
                </c:pt>
                <c:pt idx="400">
                  <c:v>9.2311000000000004E-2</c:v>
                </c:pt>
                <c:pt idx="401">
                  <c:v>6.8372329999999995E-2</c:v>
                </c:pt>
                <c:pt idx="402">
                  <c:v>6.8074759999999998E-2</c:v>
                </c:pt>
                <c:pt idx="403">
                  <c:v>7.6484529999999995E-2</c:v>
                </c:pt>
                <c:pt idx="404">
                  <c:v>7.2174070000000007E-2</c:v>
                </c:pt>
                <c:pt idx="405">
                  <c:v>6.5618689999999993E-2</c:v>
                </c:pt>
                <c:pt idx="406">
                  <c:v>6.3270789999999993E-2</c:v>
                </c:pt>
                <c:pt idx="407">
                  <c:v>8.6405309999999999E-2</c:v>
                </c:pt>
                <c:pt idx="408">
                  <c:v>8.0552540000000006E-2</c:v>
                </c:pt>
                <c:pt idx="409">
                  <c:v>6.8409150000000002E-2</c:v>
                </c:pt>
                <c:pt idx="410">
                  <c:v>9.2088519999999993E-2</c:v>
                </c:pt>
                <c:pt idx="411">
                  <c:v>7.4749099999999999E-2</c:v>
                </c:pt>
                <c:pt idx="412">
                  <c:v>6.1778430000000002E-2</c:v>
                </c:pt>
                <c:pt idx="413">
                  <c:v>6.5292180000000005E-2</c:v>
                </c:pt>
                <c:pt idx="414">
                  <c:v>6.647227E-2</c:v>
                </c:pt>
                <c:pt idx="415">
                  <c:v>6.5185309999999996E-2</c:v>
                </c:pt>
                <c:pt idx="416">
                  <c:v>8.8570179999999998E-2</c:v>
                </c:pt>
                <c:pt idx="417">
                  <c:v>7.0455459999999998E-2</c:v>
                </c:pt>
                <c:pt idx="418">
                  <c:v>7.3903440000000001E-2</c:v>
                </c:pt>
                <c:pt idx="419">
                  <c:v>6.811209E-2</c:v>
                </c:pt>
                <c:pt idx="420">
                  <c:v>6.6894620000000002E-2</c:v>
                </c:pt>
                <c:pt idx="421">
                  <c:v>6.6144060000000005E-2</c:v>
                </c:pt>
                <c:pt idx="422">
                  <c:v>6.9427959999999997E-2</c:v>
                </c:pt>
                <c:pt idx="423">
                  <c:v>7.4252879999999993E-2</c:v>
                </c:pt>
                <c:pt idx="424">
                  <c:v>6.9389500000000007E-2</c:v>
                </c:pt>
                <c:pt idx="425">
                  <c:v>7.0111980000000004E-2</c:v>
                </c:pt>
                <c:pt idx="426">
                  <c:v>7.1342009999999997E-2</c:v>
                </c:pt>
                <c:pt idx="427">
                  <c:v>6.3075049999999994E-2</c:v>
                </c:pt>
                <c:pt idx="428">
                  <c:v>6.1637360000000002E-2</c:v>
                </c:pt>
                <c:pt idx="429">
                  <c:v>6.3366870000000006E-2</c:v>
                </c:pt>
                <c:pt idx="430">
                  <c:v>9.7845009999999996E-2</c:v>
                </c:pt>
                <c:pt idx="431">
                  <c:v>9.3428140000000007E-2</c:v>
                </c:pt>
                <c:pt idx="432">
                  <c:v>7.5706220000000005E-2</c:v>
                </c:pt>
                <c:pt idx="433">
                  <c:v>6.6685240000000007E-2</c:v>
                </c:pt>
                <c:pt idx="434">
                  <c:v>6.262827E-2</c:v>
                </c:pt>
                <c:pt idx="435">
                  <c:v>6.7263530000000002E-2</c:v>
                </c:pt>
                <c:pt idx="436">
                  <c:v>5.6245910000000003E-2</c:v>
                </c:pt>
                <c:pt idx="437">
                  <c:v>5.8977179999999997E-2</c:v>
                </c:pt>
                <c:pt idx="438">
                  <c:v>9.175614E-2</c:v>
                </c:pt>
                <c:pt idx="439">
                  <c:v>7.7529100000000004E-2</c:v>
                </c:pt>
                <c:pt idx="440">
                  <c:v>6.6950319999999994E-2</c:v>
                </c:pt>
                <c:pt idx="441">
                  <c:v>6.1440349999999998E-2</c:v>
                </c:pt>
                <c:pt idx="442">
                  <c:v>7.1323079999999997E-2</c:v>
                </c:pt>
                <c:pt idx="443">
                  <c:v>6.6459989999999997E-2</c:v>
                </c:pt>
                <c:pt idx="444">
                  <c:v>8.1814999999999999E-2</c:v>
                </c:pt>
                <c:pt idx="445">
                  <c:v>6.9300109999999998E-2</c:v>
                </c:pt>
                <c:pt idx="446">
                  <c:v>6.2131230000000003E-2</c:v>
                </c:pt>
                <c:pt idx="447">
                  <c:v>6.7623580000000003E-2</c:v>
                </c:pt>
                <c:pt idx="448">
                  <c:v>6.4201060000000004E-2</c:v>
                </c:pt>
                <c:pt idx="449">
                  <c:v>6.7475359999999998E-2</c:v>
                </c:pt>
                <c:pt idx="450">
                  <c:v>6.4987080000000003E-2</c:v>
                </c:pt>
                <c:pt idx="451">
                  <c:v>6.5595870000000001E-2</c:v>
                </c:pt>
                <c:pt idx="452">
                  <c:v>6.6255549999999996E-2</c:v>
                </c:pt>
                <c:pt idx="453">
                  <c:v>6.0083039999999997E-2</c:v>
                </c:pt>
                <c:pt idx="454">
                  <c:v>6.9067740000000002E-2</c:v>
                </c:pt>
                <c:pt idx="455">
                  <c:v>7.1426710000000004E-2</c:v>
                </c:pt>
                <c:pt idx="456">
                  <c:v>6.7882049999999999E-2</c:v>
                </c:pt>
                <c:pt idx="457">
                  <c:v>6.6430909999999996E-2</c:v>
                </c:pt>
                <c:pt idx="458">
                  <c:v>5.1577159999999997E-2</c:v>
                </c:pt>
                <c:pt idx="459">
                  <c:v>5.9045010000000002E-2</c:v>
                </c:pt>
                <c:pt idx="460">
                  <c:v>5.8237480000000001E-2</c:v>
                </c:pt>
                <c:pt idx="461">
                  <c:v>6.8862919999999994E-2</c:v>
                </c:pt>
                <c:pt idx="462">
                  <c:v>7.0482379999999997E-2</c:v>
                </c:pt>
                <c:pt idx="463">
                  <c:v>4.8602600000000003E-2</c:v>
                </c:pt>
                <c:pt idx="464">
                  <c:v>7.3620850000000002E-2</c:v>
                </c:pt>
                <c:pt idx="465">
                  <c:v>8.2893099999999997E-2</c:v>
                </c:pt>
                <c:pt idx="466">
                  <c:v>6.5289390000000003E-2</c:v>
                </c:pt>
                <c:pt idx="467">
                  <c:v>6.56635E-2</c:v>
                </c:pt>
                <c:pt idx="468">
                  <c:v>6.0380490000000002E-2</c:v>
                </c:pt>
                <c:pt idx="469">
                  <c:v>4.4498049999999997E-2</c:v>
                </c:pt>
                <c:pt idx="470">
                  <c:v>6.2235560000000002E-2</c:v>
                </c:pt>
                <c:pt idx="471">
                  <c:v>6.3926300000000005E-2</c:v>
                </c:pt>
                <c:pt idx="472">
                  <c:v>6.062128E-2</c:v>
                </c:pt>
                <c:pt idx="473">
                  <c:v>6.5967960000000006E-2</c:v>
                </c:pt>
                <c:pt idx="474">
                  <c:v>8.2606849999999996E-2</c:v>
                </c:pt>
                <c:pt idx="475">
                  <c:v>5.3012160000000003E-2</c:v>
                </c:pt>
                <c:pt idx="476">
                  <c:v>5.9721490000000002E-2</c:v>
                </c:pt>
                <c:pt idx="477">
                  <c:v>5.8944980000000001E-2</c:v>
                </c:pt>
                <c:pt idx="478">
                  <c:v>6.9175990000000007E-2</c:v>
                </c:pt>
                <c:pt idx="479">
                  <c:v>5.4565929999999999E-2</c:v>
                </c:pt>
                <c:pt idx="480">
                  <c:v>4.1193250000000001E-2</c:v>
                </c:pt>
                <c:pt idx="481">
                  <c:v>5.5729899999999999E-2</c:v>
                </c:pt>
                <c:pt idx="482">
                  <c:v>6.8715659999999998E-2</c:v>
                </c:pt>
                <c:pt idx="483">
                  <c:v>6.427571E-2</c:v>
                </c:pt>
                <c:pt idx="484">
                  <c:v>5.4702590000000002E-2</c:v>
                </c:pt>
                <c:pt idx="485">
                  <c:v>4.9791599999999998E-2</c:v>
                </c:pt>
                <c:pt idx="486">
                  <c:v>5.777438E-2</c:v>
                </c:pt>
                <c:pt idx="487">
                  <c:v>6.7102809999999999E-2</c:v>
                </c:pt>
                <c:pt idx="488">
                  <c:v>6.8764459999999999E-2</c:v>
                </c:pt>
                <c:pt idx="489">
                  <c:v>6.6931470000000007E-2</c:v>
                </c:pt>
                <c:pt idx="490">
                  <c:v>5.3972869999999999E-2</c:v>
                </c:pt>
                <c:pt idx="491">
                  <c:v>5.1121140000000002E-2</c:v>
                </c:pt>
                <c:pt idx="492">
                  <c:v>4.4144780000000002E-2</c:v>
                </c:pt>
                <c:pt idx="493">
                  <c:v>6.1557189999999998E-2</c:v>
                </c:pt>
                <c:pt idx="494">
                  <c:v>6.2766500000000003E-2</c:v>
                </c:pt>
                <c:pt idx="495">
                  <c:v>6.6285650000000002E-2</c:v>
                </c:pt>
                <c:pt idx="496">
                  <c:v>5.1747479999999998E-2</c:v>
                </c:pt>
                <c:pt idx="497">
                  <c:v>4.8489930000000001E-2</c:v>
                </c:pt>
                <c:pt idx="498">
                  <c:v>4.7052150000000001E-2</c:v>
                </c:pt>
                <c:pt idx="499">
                  <c:v>4.9715219999999997E-2</c:v>
                </c:pt>
                <c:pt idx="500">
                  <c:v>5.2342430000000002E-2</c:v>
                </c:pt>
                <c:pt idx="501">
                  <c:v>6.177618E-2</c:v>
                </c:pt>
                <c:pt idx="502">
                  <c:v>6.0655750000000001E-2</c:v>
                </c:pt>
                <c:pt idx="503">
                  <c:v>5.1926979999999998E-2</c:v>
                </c:pt>
                <c:pt idx="504">
                  <c:v>5.0045100000000002E-2</c:v>
                </c:pt>
                <c:pt idx="505">
                  <c:v>5.5359119999999998E-2</c:v>
                </c:pt>
                <c:pt idx="506">
                  <c:v>5.8601239999999999E-2</c:v>
                </c:pt>
                <c:pt idx="507">
                  <c:v>5.8698880000000002E-2</c:v>
                </c:pt>
                <c:pt idx="508">
                  <c:v>6.0114330000000001E-2</c:v>
                </c:pt>
                <c:pt idx="509">
                  <c:v>5.293958E-2</c:v>
                </c:pt>
                <c:pt idx="510">
                  <c:v>4.6290680000000001E-2</c:v>
                </c:pt>
                <c:pt idx="511">
                  <c:v>8.415512E-2</c:v>
                </c:pt>
                <c:pt idx="512">
                  <c:v>8.3228979999999994E-2</c:v>
                </c:pt>
                <c:pt idx="513">
                  <c:v>4.6721319999999997E-2</c:v>
                </c:pt>
                <c:pt idx="514">
                  <c:v>5.1311780000000001E-2</c:v>
                </c:pt>
                <c:pt idx="515">
                  <c:v>4.5370729999999998E-2</c:v>
                </c:pt>
                <c:pt idx="516">
                  <c:v>4.6707800000000001E-2</c:v>
                </c:pt>
                <c:pt idx="517">
                  <c:v>5.357137E-2</c:v>
                </c:pt>
                <c:pt idx="518">
                  <c:v>6.5608189999999997E-2</c:v>
                </c:pt>
                <c:pt idx="519">
                  <c:v>6.4095490000000005E-2</c:v>
                </c:pt>
                <c:pt idx="520">
                  <c:v>4.5591920000000001E-2</c:v>
                </c:pt>
                <c:pt idx="521">
                  <c:v>4.1965740000000001E-2</c:v>
                </c:pt>
                <c:pt idx="522">
                  <c:v>4.5618810000000003E-2</c:v>
                </c:pt>
                <c:pt idx="523">
                  <c:v>4.510231E-2</c:v>
                </c:pt>
                <c:pt idx="524">
                  <c:v>7.2401800000000002E-2</c:v>
                </c:pt>
                <c:pt idx="525">
                  <c:v>8.1247109999999997E-2</c:v>
                </c:pt>
                <c:pt idx="526">
                  <c:v>4.98573E-2</c:v>
                </c:pt>
                <c:pt idx="527">
                  <c:v>5.0163689999999997E-2</c:v>
                </c:pt>
                <c:pt idx="528">
                  <c:v>5.0861110000000001E-2</c:v>
                </c:pt>
                <c:pt idx="529">
                  <c:v>6.1290509999999999E-2</c:v>
                </c:pt>
                <c:pt idx="530">
                  <c:v>7.1943270000000004E-2</c:v>
                </c:pt>
                <c:pt idx="531">
                  <c:v>4.9838399999999998E-2</c:v>
                </c:pt>
                <c:pt idx="532">
                  <c:v>5.3982299999999997E-2</c:v>
                </c:pt>
                <c:pt idx="533">
                  <c:v>5.5475480000000001E-2</c:v>
                </c:pt>
                <c:pt idx="534">
                  <c:v>5.0543850000000001E-2</c:v>
                </c:pt>
                <c:pt idx="535">
                  <c:v>4.691302E-2</c:v>
                </c:pt>
                <c:pt idx="536">
                  <c:v>4.1583380000000003E-2</c:v>
                </c:pt>
                <c:pt idx="537">
                  <c:v>4.7028840000000002E-2</c:v>
                </c:pt>
                <c:pt idx="538">
                  <c:v>7.2071750000000004E-2</c:v>
                </c:pt>
                <c:pt idx="539">
                  <c:v>6.1525219999999999E-2</c:v>
                </c:pt>
                <c:pt idx="540">
                  <c:v>4.6120719999999997E-2</c:v>
                </c:pt>
                <c:pt idx="541">
                  <c:v>4.5640279999999998E-2</c:v>
                </c:pt>
                <c:pt idx="542">
                  <c:v>4.2356329999999998E-2</c:v>
                </c:pt>
                <c:pt idx="543">
                  <c:v>5.037726E-2</c:v>
                </c:pt>
                <c:pt idx="544">
                  <c:v>6.3240840000000006E-2</c:v>
                </c:pt>
                <c:pt idx="545">
                  <c:v>8.4846850000000001E-2</c:v>
                </c:pt>
                <c:pt idx="546">
                  <c:v>6.0628790000000002E-2</c:v>
                </c:pt>
                <c:pt idx="547">
                  <c:v>4.6031160000000002E-2</c:v>
                </c:pt>
                <c:pt idx="548">
                  <c:v>5.133091E-2</c:v>
                </c:pt>
                <c:pt idx="549">
                  <c:v>5.2422969999999999E-2</c:v>
                </c:pt>
                <c:pt idx="550">
                  <c:v>5.3349710000000002E-2</c:v>
                </c:pt>
                <c:pt idx="551">
                  <c:v>5.8534540000000003E-2</c:v>
                </c:pt>
                <c:pt idx="552">
                  <c:v>5.9143429999999997E-2</c:v>
                </c:pt>
                <c:pt idx="553">
                  <c:v>5.0563120000000003E-2</c:v>
                </c:pt>
                <c:pt idx="554">
                  <c:v>4.8947200000000003E-2</c:v>
                </c:pt>
                <c:pt idx="555">
                  <c:v>4.6852190000000002E-2</c:v>
                </c:pt>
                <c:pt idx="556">
                  <c:v>4.8475049999999999E-2</c:v>
                </c:pt>
                <c:pt idx="557">
                  <c:v>5.2216249999999999E-2</c:v>
                </c:pt>
                <c:pt idx="558">
                  <c:v>5.5695229999999998E-2</c:v>
                </c:pt>
                <c:pt idx="559">
                  <c:v>5.7461739999999997E-2</c:v>
                </c:pt>
                <c:pt idx="560">
                  <c:v>5.7775769999999997E-2</c:v>
                </c:pt>
                <c:pt idx="561">
                  <c:v>4.9813669999999997E-2</c:v>
                </c:pt>
                <c:pt idx="562">
                  <c:v>4.1147650000000001E-2</c:v>
                </c:pt>
                <c:pt idx="563">
                  <c:v>5.1711149999999997E-2</c:v>
                </c:pt>
                <c:pt idx="564">
                  <c:v>4.8611660000000001E-2</c:v>
                </c:pt>
                <c:pt idx="565">
                  <c:v>4.5242490000000003E-2</c:v>
                </c:pt>
                <c:pt idx="566">
                  <c:v>5.4456020000000001E-2</c:v>
                </c:pt>
                <c:pt idx="567">
                  <c:v>5.2092840000000001E-2</c:v>
                </c:pt>
                <c:pt idx="568">
                  <c:v>4.4552719999999997E-2</c:v>
                </c:pt>
                <c:pt idx="569">
                  <c:v>4.6851190000000001E-2</c:v>
                </c:pt>
                <c:pt idx="570">
                  <c:v>4.5317320000000001E-2</c:v>
                </c:pt>
                <c:pt idx="571">
                  <c:v>4.5656889999999999E-2</c:v>
                </c:pt>
                <c:pt idx="572">
                  <c:v>4.6930619999999999E-2</c:v>
                </c:pt>
                <c:pt idx="573">
                  <c:v>5.7671300000000002E-2</c:v>
                </c:pt>
                <c:pt idx="574">
                  <c:v>6.0396190000000002E-2</c:v>
                </c:pt>
                <c:pt idx="575">
                  <c:v>5.4530250000000002E-2</c:v>
                </c:pt>
                <c:pt idx="576">
                  <c:v>4.4955759999999997E-2</c:v>
                </c:pt>
                <c:pt idx="577">
                  <c:v>4.333886E-2</c:v>
                </c:pt>
                <c:pt idx="578">
                  <c:v>5.1152530000000002E-2</c:v>
                </c:pt>
                <c:pt idx="579">
                  <c:v>5.8682690000000003E-2</c:v>
                </c:pt>
                <c:pt idx="580">
                  <c:v>5.3137209999999997E-2</c:v>
                </c:pt>
                <c:pt idx="581">
                  <c:v>4.6922329999999998E-2</c:v>
                </c:pt>
                <c:pt idx="582">
                  <c:v>4.9243990000000001E-2</c:v>
                </c:pt>
                <c:pt idx="583">
                  <c:v>5.4392629999999997E-2</c:v>
                </c:pt>
                <c:pt idx="584">
                  <c:v>5.1638820000000002E-2</c:v>
                </c:pt>
                <c:pt idx="585">
                  <c:v>4.3380099999999998E-2</c:v>
                </c:pt>
                <c:pt idx="586">
                  <c:v>5.0289970000000003E-2</c:v>
                </c:pt>
                <c:pt idx="587">
                  <c:v>5.89458E-2</c:v>
                </c:pt>
                <c:pt idx="588">
                  <c:v>4.6117360000000003E-2</c:v>
                </c:pt>
                <c:pt idx="589">
                  <c:v>3.9498699999999998E-2</c:v>
                </c:pt>
                <c:pt idx="590">
                  <c:v>4.213244E-2</c:v>
                </c:pt>
                <c:pt idx="591">
                  <c:v>4.5408740000000003E-2</c:v>
                </c:pt>
                <c:pt idx="592">
                  <c:v>4.5426759999999997E-2</c:v>
                </c:pt>
                <c:pt idx="593">
                  <c:v>4.5360570000000003E-2</c:v>
                </c:pt>
                <c:pt idx="594">
                  <c:v>5.1850649999999998E-2</c:v>
                </c:pt>
                <c:pt idx="595">
                  <c:v>4.8097979999999999E-2</c:v>
                </c:pt>
                <c:pt idx="596">
                  <c:v>3.8185589999999998E-2</c:v>
                </c:pt>
                <c:pt idx="597">
                  <c:v>4.5612840000000002E-2</c:v>
                </c:pt>
                <c:pt idx="598">
                  <c:v>4.4212929999999998E-2</c:v>
                </c:pt>
                <c:pt idx="599">
                  <c:v>4.6226610000000001E-2</c:v>
                </c:pt>
                <c:pt idx="600">
                  <c:v>5.3265189999999997E-2</c:v>
                </c:pt>
                <c:pt idx="601">
                  <c:v>4.4267349999999997E-2</c:v>
                </c:pt>
                <c:pt idx="602">
                  <c:v>3.5116719999999997E-2</c:v>
                </c:pt>
                <c:pt idx="603">
                  <c:v>4.5656370000000002E-2</c:v>
                </c:pt>
                <c:pt idx="604">
                  <c:v>5.7102569999999998E-2</c:v>
                </c:pt>
                <c:pt idx="605">
                  <c:v>4.6250489999999998E-2</c:v>
                </c:pt>
                <c:pt idx="606">
                  <c:v>3.6434849999999998E-2</c:v>
                </c:pt>
                <c:pt idx="607">
                  <c:v>4.3198350000000003E-2</c:v>
                </c:pt>
                <c:pt idx="608">
                  <c:v>4.2128609999999997E-2</c:v>
                </c:pt>
                <c:pt idx="609">
                  <c:v>4.5394419999999998E-2</c:v>
                </c:pt>
                <c:pt idx="610">
                  <c:v>4.7450909999999999E-2</c:v>
                </c:pt>
                <c:pt idx="611">
                  <c:v>4.660566E-2</c:v>
                </c:pt>
                <c:pt idx="612">
                  <c:v>4.3690149999999997E-2</c:v>
                </c:pt>
                <c:pt idx="613">
                  <c:v>4.27721E-2</c:v>
                </c:pt>
                <c:pt idx="614">
                  <c:v>3.9838140000000001E-2</c:v>
                </c:pt>
                <c:pt idx="615">
                  <c:v>3.6256139999999999E-2</c:v>
                </c:pt>
                <c:pt idx="616">
                  <c:v>3.9952719999999997E-2</c:v>
                </c:pt>
                <c:pt idx="617">
                  <c:v>4.83344E-2</c:v>
                </c:pt>
                <c:pt idx="618">
                  <c:v>4.3771780000000003E-2</c:v>
                </c:pt>
                <c:pt idx="619">
                  <c:v>4.2582750000000003E-2</c:v>
                </c:pt>
                <c:pt idx="620">
                  <c:v>4.4561219999999999E-2</c:v>
                </c:pt>
                <c:pt idx="621">
                  <c:v>4.1783479999999998E-2</c:v>
                </c:pt>
                <c:pt idx="622">
                  <c:v>5.2377409999999999E-2</c:v>
                </c:pt>
                <c:pt idx="623">
                  <c:v>5.0254979999999998E-2</c:v>
                </c:pt>
                <c:pt idx="624">
                  <c:v>4.085623E-2</c:v>
                </c:pt>
                <c:pt idx="625">
                  <c:v>4.3604919999999998E-2</c:v>
                </c:pt>
                <c:pt idx="626">
                  <c:v>4.4688829999999999E-2</c:v>
                </c:pt>
                <c:pt idx="627">
                  <c:v>4.386665E-2</c:v>
                </c:pt>
                <c:pt idx="628">
                  <c:v>4.8974579999999997E-2</c:v>
                </c:pt>
                <c:pt idx="629">
                  <c:v>4.9299919999999997E-2</c:v>
                </c:pt>
                <c:pt idx="630">
                  <c:v>4.0910130000000003E-2</c:v>
                </c:pt>
                <c:pt idx="631">
                  <c:v>4.7078549999999997E-2</c:v>
                </c:pt>
                <c:pt idx="632">
                  <c:v>4.866463E-2</c:v>
                </c:pt>
                <c:pt idx="633">
                  <c:v>4.0411030000000001E-2</c:v>
                </c:pt>
                <c:pt idx="634">
                  <c:v>3.6608920000000003E-2</c:v>
                </c:pt>
                <c:pt idx="635">
                  <c:v>3.4286459999999998E-2</c:v>
                </c:pt>
                <c:pt idx="636">
                  <c:v>3.8837780000000002E-2</c:v>
                </c:pt>
                <c:pt idx="637">
                  <c:v>3.8716050000000002E-2</c:v>
                </c:pt>
                <c:pt idx="638">
                  <c:v>3.8516450000000001E-2</c:v>
                </c:pt>
                <c:pt idx="639">
                  <c:v>3.3786139999999999E-2</c:v>
                </c:pt>
                <c:pt idx="640">
                  <c:v>3.2740279999999997E-2</c:v>
                </c:pt>
                <c:pt idx="641">
                  <c:v>3.8705330000000003E-2</c:v>
                </c:pt>
                <c:pt idx="642">
                  <c:v>3.6280189999999997E-2</c:v>
                </c:pt>
                <c:pt idx="643">
                  <c:v>3.3699939999999998E-2</c:v>
                </c:pt>
                <c:pt idx="644">
                  <c:v>4.4313390000000001E-2</c:v>
                </c:pt>
                <c:pt idx="645">
                  <c:v>3.0037990000000001E-2</c:v>
                </c:pt>
                <c:pt idx="646">
                  <c:v>3.2280099999999999E-2</c:v>
                </c:pt>
                <c:pt idx="647">
                  <c:v>4.7480359999999999E-2</c:v>
                </c:pt>
                <c:pt idx="648">
                  <c:v>5.195719E-2</c:v>
                </c:pt>
                <c:pt idx="649">
                  <c:v>4.0522860000000001E-2</c:v>
                </c:pt>
                <c:pt idx="650">
                  <c:v>3.1181360000000002E-2</c:v>
                </c:pt>
                <c:pt idx="651">
                  <c:v>2.7824979999999999E-2</c:v>
                </c:pt>
                <c:pt idx="652">
                  <c:v>3.4164849999999997E-2</c:v>
                </c:pt>
                <c:pt idx="653">
                  <c:v>4.1884669999999999E-2</c:v>
                </c:pt>
                <c:pt idx="654">
                  <c:v>4.3991769999999999E-2</c:v>
                </c:pt>
                <c:pt idx="655">
                  <c:v>4.3921149999999999E-2</c:v>
                </c:pt>
                <c:pt idx="656">
                  <c:v>4.2328640000000001E-2</c:v>
                </c:pt>
                <c:pt idx="657">
                  <c:v>3.2909599999999997E-2</c:v>
                </c:pt>
                <c:pt idx="658">
                  <c:v>2.997615E-2</c:v>
                </c:pt>
                <c:pt idx="659">
                  <c:v>3.5966869999999998E-2</c:v>
                </c:pt>
                <c:pt idx="660">
                  <c:v>3.4441220000000002E-2</c:v>
                </c:pt>
                <c:pt idx="661">
                  <c:v>3.5184350000000003E-2</c:v>
                </c:pt>
                <c:pt idx="662">
                  <c:v>3.6102960000000003E-2</c:v>
                </c:pt>
                <c:pt idx="663">
                  <c:v>3.5783799999999998E-2</c:v>
                </c:pt>
                <c:pt idx="664">
                  <c:v>3.6356699999999999E-2</c:v>
                </c:pt>
                <c:pt idx="665">
                  <c:v>3.2184909999999997E-2</c:v>
                </c:pt>
                <c:pt idx="666">
                  <c:v>3.0400759999999999E-2</c:v>
                </c:pt>
                <c:pt idx="667">
                  <c:v>3.8901730000000002E-2</c:v>
                </c:pt>
                <c:pt idx="668">
                  <c:v>3.9705999999999998E-2</c:v>
                </c:pt>
                <c:pt idx="669">
                  <c:v>2.602542E-2</c:v>
                </c:pt>
                <c:pt idx="670">
                  <c:v>3.0828129999999999E-2</c:v>
                </c:pt>
                <c:pt idx="671">
                  <c:v>4.3772800000000001E-2</c:v>
                </c:pt>
                <c:pt idx="672">
                  <c:v>3.9191789999999997E-2</c:v>
                </c:pt>
                <c:pt idx="673">
                  <c:v>2.9764740000000001E-2</c:v>
                </c:pt>
                <c:pt idx="674">
                  <c:v>3.198409E-2</c:v>
                </c:pt>
                <c:pt idx="675">
                  <c:v>3.6371489999999999E-2</c:v>
                </c:pt>
                <c:pt idx="676">
                  <c:v>4.0839930000000003E-2</c:v>
                </c:pt>
                <c:pt idx="677">
                  <c:v>4.275255E-2</c:v>
                </c:pt>
                <c:pt idx="678">
                  <c:v>4.106419E-2</c:v>
                </c:pt>
                <c:pt idx="679">
                  <c:v>4.0025159999999997E-2</c:v>
                </c:pt>
                <c:pt idx="680">
                  <c:v>3.94867E-2</c:v>
                </c:pt>
                <c:pt idx="681">
                  <c:v>3.2513220000000002E-2</c:v>
                </c:pt>
                <c:pt idx="682">
                  <c:v>2.5309829999999998E-2</c:v>
                </c:pt>
                <c:pt idx="683">
                  <c:v>2.564723E-2</c:v>
                </c:pt>
                <c:pt idx="684">
                  <c:v>3.6361579999999998E-2</c:v>
                </c:pt>
                <c:pt idx="685">
                  <c:v>4.1578490000000003E-2</c:v>
                </c:pt>
                <c:pt idx="686">
                  <c:v>4.4311150000000001E-2</c:v>
                </c:pt>
                <c:pt idx="687">
                  <c:v>3.8842649999999999E-2</c:v>
                </c:pt>
                <c:pt idx="688">
                  <c:v>2.3347139999999999E-2</c:v>
                </c:pt>
                <c:pt idx="689">
                  <c:v>2.7115219999999999E-2</c:v>
                </c:pt>
                <c:pt idx="690">
                  <c:v>3.0807040000000001E-2</c:v>
                </c:pt>
                <c:pt idx="693">
                  <c:v>3.415779E-2</c:v>
                </c:pt>
                <c:pt idx="694">
                  <c:v>3.1598469999999997E-2</c:v>
                </c:pt>
                <c:pt idx="695">
                  <c:v>2.9070410000000001E-2</c:v>
                </c:pt>
                <c:pt idx="696">
                  <c:v>3.2315389999999999E-2</c:v>
                </c:pt>
                <c:pt idx="697">
                  <c:v>3.6608340000000003E-2</c:v>
                </c:pt>
                <c:pt idx="698">
                  <c:v>2.7463370000000001E-2</c:v>
                </c:pt>
                <c:pt idx="699">
                  <c:v>3.2264979999999999E-2</c:v>
                </c:pt>
                <c:pt idx="700">
                  <c:v>4.4406180000000003E-2</c:v>
                </c:pt>
                <c:pt idx="701">
                  <c:v>4.4394250000000003E-2</c:v>
                </c:pt>
                <c:pt idx="702">
                  <c:v>3.1017019999999999E-2</c:v>
                </c:pt>
                <c:pt idx="703">
                  <c:v>2.390424E-2</c:v>
                </c:pt>
                <c:pt idx="704">
                  <c:v>3.5240100000000003E-2</c:v>
                </c:pt>
                <c:pt idx="705">
                  <c:v>3.449178E-2</c:v>
                </c:pt>
                <c:pt idx="706">
                  <c:v>2.9690569999999999E-2</c:v>
                </c:pt>
                <c:pt idx="707">
                  <c:v>3.6364239999999999E-2</c:v>
                </c:pt>
                <c:pt idx="708">
                  <c:v>3.003776E-2</c:v>
                </c:pt>
                <c:pt idx="709">
                  <c:v>2.8680890000000001E-2</c:v>
                </c:pt>
                <c:pt idx="710">
                  <c:v>3.6188449999999997E-2</c:v>
                </c:pt>
                <c:pt idx="711">
                  <c:v>3.037919E-2</c:v>
                </c:pt>
                <c:pt idx="712">
                  <c:v>2.841602E-2</c:v>
                </c:pt>
                <c:pt idx="713">
                  <c:v>3.689651E-2</c:v>
                </c:pt>
                <c:pt idx="714">
                  <c:v>3.1352600000000001E-2</c:v>
                </c:pt>
                <c:pt idx="715">
                  <c:v>1.8498609999999999E-2</c:v>
                </c:pt>
                <c:pt idx="716">
                  <c:v>2.1349920000000001E-2</c:v>
                </c:pt>
                <c:pt idx="717">
                  <c:v>2.6110609999999999E-2</c:v>
                </c:pt>
                <c:pt idx="718">
                  <c:v>3.0631740000000001E-2</c:v>
                </c:pt>
                <c:pt idx="719">
                  <c:v>3.4658509999999997E-2</c:v>
                </c:pt>
                <c:pt idx="720">
                  <c:v>2.8335050000000001E-2</c:v>
                </c:pt>
                <c:pt idx="721">
                  <c:v>2.947965E-2</c:v>
                </c:pt>
                <c:pt idx="722">
                  <c:v>2.336125E-2</c:v>
                </c:pt>
                <c:pt idx="723">
                  <c:v>3.193733E-2</c:v>
                </c:pt>
                <c:pt idx="724">
                  <c:v>3.6542400000000003E-2</c:v>
                </c:pt>
                <c:pt idx="725">
                  <c:v>1.2438370000000001E-2</c:v>
                </c:pt>
                <c:pt idx="726">
                  <c:v>2.1392129999999999E-2</c:v>
                </c:pt>
                <c:pt idx="727">
                  <c:v>2.458538E-2</c:v>
                </c:pt>
                <c:pt idx="728">
                  <c:v>2.4350400000000001E-2</c:v>
                </c:pt>
                <c:pt idx="729">
                  <c:v>2.6302869999999999E-2</c:v>
                </c:pt>
                <c:pt idx="730">
                  <c:v>3.9562489999999999E-2</c:v>
                </c:pt>
                <c:pt idx="731">
                  <c:v>3.2558620000000003E-2</c:v>
                </c:pt>
                <c:pt idx="732">
                  <c:v>1.2192720000000001E-2</c:v>
                </c:pt>
                <c:pt idx="733">
                  <c:v>2.164549E-2</c:v>
                </c:pt>
                <c:pt idx="734">
                  <c:v>3.7263169999999998E-2</c:v>
                </c:pt>
                <c:pt idx="735">
                  <c:v>3.0962920000000001E-2</c:v>
                </c:pt>
                <c:pt idx="736">
                  <c:v>2.4308380000000001E-2</c:v>
                </c:pt>
                <c:pt idx="737">
                  <c:v>1.8937329999999999E-2</c:v>
                </c:pt>
                <c:pt idx="738">
                  <c:v>1.5569599999999999E-2</c:v>
                </c:pt>
                <c:pt idx="739">
                  <c:v>2.4578869999999999E-2</c:v>
                </c:pt>
                <c:pt idx="740">
                  <c:v>2.445015E-2</c:v>
                </c:pt>
                <c:pt idx="741">
                  <c:v>3.3737999999999997E-2</c:v>
                </c:pt>
                <c:pt idx="742">
                  <c:v>3.6120970000000002E-2</c:v>
                </c:pt>
                <c:pt idx="743">
                  <c:v>3.1874569999999998E-2</c:v>
                </c:pt>
                <c:pt idx="744">
                  <c:v>1.891994E-2</c:v>
                </c:pt>
                <c:pt idx="745">
                  <c:v>2.4188029999999999E-2</c:v>
                </c:pt>
                <c:pt idx="746">
                  <c:v>2.3472050000000001E-2</c:v>
                </c:pt>
                <c:pt idx="747">
                  <c:v>2.2903960000000001E-2</c:v>
                </c:pt>
                <c:pt idx="748">
                  <c:v>2.4498240000000001E-2</c:v>
                </c:pt>
                <c:pt idx="749">
                  <c:v>2.4611919999999999E-2</c:v>
                </c:pt>
                <c:pt idx="750">
                  <c:v>2.1826350000000001E-2</c:v>
                </c:pt>
                <c:pt idx="751">
                  <c:v>2.6875489999999998E-2</c:v>
                </c:pt>
                <c:pt idx="752">
                  <c:v>2.6829950000000002E-2</c:v>
                </c:pt>
                <c:pt idx="753">
                  <c:v>1.9916449999999999E-2</c:v>
                </c:pt>
                <c:pt idx="754">
                  <c:v>1.7181189999999999E-2</c:v>
                </c:pt>
                <c:pt idx="755">
                  <c:v>1.227515E-2</c:v>
                </c:pt>
                <c:pt idx="756">
                  <c:v>2.3120519999999999E-2</c:v>
                </c:pt>
                <c:pt idx="757">
                  <c:v>3.6501609999999997E-2</c:v>
                </c:pt>
                <c:pt idx="758">
                  <c:v>2.6365889999999999E-2</c:v>
                </c:pt>
                <c:pt idx="759">
                  <c:v>1.8128419999999999E-2</c:v>
                </c:pt>
                <c:pt idx="760">
                  <c:v>1.562064E-2</c:v>
                </c:pt>
                <c:pt idx="761">
                  <c:v>2.190775E-2</c:v>
                </c:pt>
                <c:pt idx="762">
                  <c:v>2.6188360000000001E-2</c:v>
                </c:pt>
                <c:pt idx="763">
                  <c:v>3.0991879999999999E-2</c:v>
                </c:pt>
                <c:pt idx="764">
                  <c:v>2.7004199999999999E-2</c:v>
                </c:pt>
                <c:pt idx="765">
                  <c:v>1.710528E-2</c:v>
                </c:pt>
                <c:pt idx="766">
                  <c:v>1.3252689999999999E-2</c:v>
                </c:pt>
                <c:pt idx="767">
                  <c:v>1.7907989999999999E-2</c:v>
                </c:pt>
                <c:pt idx="768">
                  <c:v>2.6761630000000002E-2</c:v>
                </c:pt>
                <c:pt idx="769">
                  <c:v>2.6029259999999999E-2</c:v>
                </c:pt>
                <c:pt idx="770">
                  <c:v>1.7529309999999999E-2</c:v>
                </c:pt>
                <c:pt idx="771">
                  <c:v>1.8463489999999999E-2</c:v>
                </c:pt>
                <c:pt idx="772">
                  <c:v>1.4975769999999999E-2</c:v>
                </c:pt>
                <c:pt idx="773">
                  <c:v>1.8772400000000002E-2</c:v>
                </c:pt>
                <c:pt idx="774">
                  <c:v>3.4295640000000002E-2</c:v>
                </c:pt>
                <c:pt idx="775">
                  <c:v>2.3657020000000001E-2</c:v>
                </c:pt>
                <c:pt idx="776">
                  <c:v>2.5341720000000002E-2</c:v>
                </c:pt>
                <c:pt idx="777">
                  <c:v>2.7507239999999999E-2</c:v>
                </c:pt>
                <c:pt idx="778">
                  <c:v>2.1944229999999999E-2</c:v>
                </c:pt>
                <c:pt idx="779">
                  <c:v>1.9804220000000001E-2</c:v>
                </c:pt>
                <c:pt idx="780">
                  <c:v>2.8580029999999999E-2</c:v>
                </c:pt>
                <c:pt idx="781">
                  <c:v>2.2739659999999998E-2</c:v>
                </c:pt>
                <c:pt idx="782">
                  <c:v>1.63249E-2</c:v>
                </c:pt>
                <c:pt idx="783">
                  <c:v>2.0587370000000001E-2</c:v>
                </c:pt>
                <c:pt idx="784">
                  <c:v>2.328684E-2</c:v>
                </c:pt>
                <c:pt idx="785">
                  <c:v>1.0183859999999999E-2</c:v>
                </c:pt>
                <c:pt idx="786">
                  <c:v>6.698051E-3</c:v>
                </c:pt>
                <c:pt idx="787">
                  <c:v>1.3782320000000001E-2</c:v>
                </c:pt>
                <c:pt idx="788">
                  <c:v>2.0503750000000001E-2</c:v>
                </c:pt>
                <c:pt idx="789">
                  <c:v>3.2802440000000002E-2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0B-48A2-826C-76BFD8AC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14576"/>
        <c:axId val="1827653152"/>
      </c:scatterChart>
      <c:valAx>
        <c:axId val="7177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7653152"/>
        <c:crosses val="autoZero"/>
        <c:crossBetween val="midCat"/>
      </c:valAx>
      <c:valAx>
        <c:axId val="18276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v(t)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771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65</xdr:row>
      <xdr:rowOff>19432</xdr:rowOff>
    </xdr:from>
    <xdr:to>
      <xdr:col>11</xdr:col>
      <xdr:colOff>611883</xdr:colOff>
      <xdr:row>79</xdr:row>
      <xdr:rowOff>164733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3F1235-0083-93D4-8EA0-B2DA035B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25204</xdr:colOff>
      <xdr:row>98</xdr:row>
      <xdr:rowOff>17250</xdr:rowOff>
    </xdr:from>
    <xdr:to>
      <xdr:col>11</xdr:col>
      <xdr:colOff>621742</xdr:colOff>
      <xdr:row>112</xdr:row>
      <xdr:rowOff>167472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0153CA-A122-8A89-F7B7-23C2A207D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3069</xdr:colOff>
      <xdr:row>111</xdr:row>
      <xdr:rowOff>3265</xdr:rowOff>
    </xdr:from>
    <xdr:to>
      <xdr:col>13</xdr:col>
      <xdr:colOff>604554</xdr:colOff>
      <xdr:row>125</xdr:row>
      <xdr:rowOff>153487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3A5A8B-ED72-1DEF-A540-616FB87C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11143</xdr:colOff>
      <xdr:row>92</xdr:row>
      <xdr:rowOff>9639</xdr:rowOff>
    </xdr:from>
    <xdr:to>
      <xdr:col>13</xdr:col>
      <xdr:colOff>634597</xdr:colOff>
      <xdr:row>107</xdr:row>
      <xdr:rowOff>51202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9A9F70-3E1D-6B9B-992D-1C3C63CA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2069</xdr:colOff>
      <xdr:row>298</xdr:row>
      <xdr:rowOff>4389</xdr:rowOff>
    </xdr:from>
    <xdr:to>
      <xdr:col>13</xdr:col>
      <xdr:colOff>622766</xdr:colOff>
      <xdr:row>313</xdr:row>
      <xdr:rowOff>45953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54C941-2394-3591-EB64-A9E1DAE21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3865</xdr:colOff>
      <xdr:row>448</xdr:row>
      <xdr:rowOff>178058</xdr:rowOff>
    </xdr:from>
    <xdr:to>
      <xdr:col>13</xdr:col>
      <xdr:colOff>636031</xdr:colOff>
      <xdr:row>464</xdr:row>
      <xdr:rowOff>57189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86ACA8-DBAB-9292-0D56-E43F262EC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8324</xdr:colOff>
      <xdr:row>797</xdr:row>
      <xdr:rowOff>176092</xdr:rowOff>
    </xdr:from>
    <xdr:to>
      <xdr:col>13</xdr:col>
      <xdr:colOff>607038</xdr:colOff>
      <xdr:row>812</xdr:row>
      <xdr:rowOff>143435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6053C3-64AA-FD0E-C4E9-60AEAB1C7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3FBA-6262-4A3F-8C8F-0D796A969A71}">
  <dimension ref="A1:AH165"/>
  <sheetViews>
    <sheetView topLeftCell="A76" zoomScale="130" zoomScaleNormal="130" workbookViewId="0">
      <selection activeCell="B67" sqref="B67"/>
    </sheetView>
  </sheetViews>
  <sheetFormatPr baseColWidth="10" defaultRowHeight="14.4" x14ac:dyDescent="0.3"/>
  <cols>
    <col min="3" max="3" width="15.109375" bestFit="1" customWidth="1"/>
    <col min="4" max="4" width="12.88671875" bestFit="1" customWidth="1"/>
    <col min="6" max="6" width="12.88671875" bestFit="1" customWidth="1"/>
    <col min="7" max="7" width="15.109375" bestFit="1" customWidth="1"/>
    <col min="8" max="8" width="12.88671875" bestFit="1" customWidth="1"/>
  </cols>
  <sheetData>
    <row r="1" spans="1:34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C1" t="s">
        <v>9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</row>
    <row r="2" spans="1:34" s="1" customFormat="1" x14ac:dyDescent="0.3">
      <c r="A2" s="14">
        <v>1.7000000000000001E-2</v>
      </c>
      <c r="B2" s="14">
        <v>-3.346E-3</v>
      </c>
      <c r="F2" s="6"/>
      <c r="H2" s="1">
        <v>3.3366670000000001E-2</v>
      </c>
      <c r="I2" s="1">
        <v>-4.0148850000000002E-3</v>
      </c>
      <c r="O2" s="1">
        <v>5.0049999999999997E-2</v>
      </c>
      <c r="P2" s="1">
        <v>-7.3606219999999998E-3</v>
      </c>
      <c r="V2" s="1">
        <v>6.6733329999999993E-2</v>
      </c>
      <c r="W2" s="1">
        <v>-1.40521E-2</v>
      </c>
      <c r="AC2" s="1">
        <v>6.6733329999999993E-2</v>
      </c>
      <c r="AD2" s="1">
        <v>-1.40521E-2</v>
      </c>
    </row>
    <row r="3" spans="1:34" s="1" customFormat="1" x14ac:dyDescent="0.3">
      <c r="A3" s="14">
        <v>3.3000000000000002E-2</v>
      </c>
      <c r="B3" s="14">
        <v>-4.0150000000000003E-3</v>
      </c>
      <c r="C3" s="1">
        <v>-0.12</v>
      </c>
      <c r="D3" s="1">
        <v>0.157</v>
      </c>
      <c r="F3" s="6"/>
      <c r="H3" s="1">
        <v>6.6733329999999993E-2</v>
      </c>
      <c r="I3" s="1">
        <v>-1.40521E-2</v>
      </c>
      <c r="J3" s="1">
        <v>-0.39106020000000002</v>
      </c>
      <c r="K3" s="1">
        <v>0.3911887</v>
      </c>
      <c r="O3" s="1">
        <v>0.10009999999999999</v>
      </c>
      <c r="P3" s="1">
        <v>-3.011163E-2</v>
      </c>
      <c r="Q3" s="1">
        <v>-0.28744589999999998</v>
      </c>
      <c r="R3" s="1">
        <v>0.28868690000000002</v>
      </c>
      <c r="S3" s="1">
        <v>-0.26712449999999999</v>
      </c>
      <c r="T3" s="1">
        <v>0.4658099</v>
      </c>
      <c r="V3" s="1">
        <v>0.13346669999999999</v>
      </c>
      <c r="W3" s="1">
        <v>-4.2825439999999999E-2</v>
      </c>
      <c r="X3" s="1">
        <v>-0.44620969999999999</v>
      </c>
      <c r="Y3" s="1">
        <v>0.44758769999999998</v>
      </c>
      <c r="AC3" s="1">
        <v>0.13346669999999999</v>
      </c>
      <c r="AD3" s="1">
        <v>-4.2825439999999999E-2</v>
      </c>
      <c r="AE3" s="1">
        <v>-0.44620969999999999</v>
      </c>
      <c r="AF3" s="1">
        <v>0.44758769999999998</v>
      </c>
    </row>
    <row r="4" spans="1:34" s="1" customFormat="1" x14ac:dyDescent="0.3">
      <c r="A4" s="14">
        <v>0.05</v>
      </c>
      <c r="B4" s="14">
        <v>-7.3610000000000004E-3</v>
      </c>
      <c r="C4" s="1">
        <v>-0.30099999999999999</v>
      </c>
      <c r="D4" s="1">
        <v>0.311</v>
      </c>
      <c r="E4" s="1">
        <v>-9.2729999999999997</v>
      </c>
      <c r="F4" s="6">
        <v>9.8889999999999993</v>
      </c>
      <c r="H4" s="1">
        <v>0.10009999999999999</v>
      </c>
      <c r="I4" s="1">
        <v>-3.011163E-2</v>
      </c>
      <c r="J4" s="1">
        <v>-0.43116890000000002</v>
      </c>
      <c r="K4" s="1">
        <v>0.43303039999999998</v>
      </c>
      <c r="L4" s="1">
        <v>-0.60102999999999995</v>
      </c>
      <c r="M4" s="1">
        <v>1.0480719999999999</v>
      </c>
      <c r="O4" s="1">
        <v>0.15015000000000001</v>
      </c>
      <c r="P4" s="1">
        <v>-4.6171169999999997E-2</v>
      </c>
      <c r="V4" s="1">
        <v>0.20019999999999999</v>
      </c>
      <c r="W4" s="1">
        <v>-7.360622E-2</v>
      </c>
      <c r="X4" s="1">
        <v>-0.50637279999999996</v>
      </c>
      <c r="Y4" s="1">
        <v>0.5063976</v>
      </c>
      <c r="Z4" s="1">
        <v>-0.7512875</v>
      </c>
      <c r="AA4" s="1">
        <v>0.85484959999999999</v>
      </c>
      <c r="AC4" s="1">
        <v>0.20019999999999999</v>
      </c>
      <c r="AD4" s="1">
        <v>-7.360622E-2</v>
      </c>
      <c r="AE4" s="1">
        <v>-0.50637279999999996</v>
      </c>
      <c r="AF4" s="1">
        <v>0.5063976</v>
      </c>
      <c r="AG4" s="1">
        <v>-0.7512875</v>
      </c>
      <c r="AH4" s="1">
        <v>0.85484959999999999</v>
      </c>
    </row>
    <row r="5" spans="1:34" s="1" customFormat="1" x14ac:dyDescent="0.3">
      <c r="A5" s="14">
        <v>6.7000000000000004E-2</v>
      </c>
      <c r="B5" s="14">
        <v>-1.405E-2</v>
      </c>
      <c r="C5" s="1">
        <v>-0.441</v>
      </c>
      <c r="D5" s="1">
        <v>0.442</v>
      </c>
      <c r="E5" s="1">
        <v>-5.4950000000000001</v>
      </c>
      <c r="F5" s="6">
        <v>6.6689999999999996</v>
      </c>
      <c r="H5" s="1">
        <v>0.13346669999999999</v>
      </c>
      <c r="I5" s="1">
        <v>-4.2825439999999999E-2</v>
      </c>
      <c r="J5" s="1">
        <v>-0.40108739999999998</v>
      </c>
      <c r="K5" s="1">
        <v>0.40221380000000001</v>
      </c>
      <c r="L5" s="1">
        <v>-0.34344570000000002</v>
      </c>
      <c r="M5" s="1">
        <v>0.4293072</v>
      </c>
      <c r="O5" s="1">
        <v>0.20019999999999999</v>
      </c>
      <c r="P5" s="1">
        <v>-7.360622E-2</v>
      </c>
      <c r="Q5" s="1">
        <v>-0.35429379999999999</v>
      </c>
      <c r="R5" s="1">
        <v>0.35429379999999999</v>
      </c>
      <c r="S5" s="1">
        <v>-0.57240950000000002</v>
      </c>
      <c r="T5" s="1">
        <v>0.64873080000000005</v>
      </c>
      <c r="V5" s="1">
        <v>0.26693329999999998</v>
      </c>
      <c r="W5" s="1">
        <v>-0.1104093</v>
      </c>
      <c r="X5" s="1">
        <v>-0.55650869999999997</v>
      </c>
      <c r="Y5" s="1">
        <v>0.55707300000000004</v>
      </c>
      <c r="Z5" s="1">
        <v>-0.23611889999999999</v>
      </c>
      <c r="AA5" s="1">
        <v>0.33392260000000001</v>
      </c>
      <c r="AC5" s="1">
        <v>0.26693329999999998</v>
      </c>
      <c r="AD5" s="1">
        <v>-0.1104093</v>
      </c>
      <c r="AE5" s="1">
        <v>-0.55650869999999997</v>
      </c>
      <c r="AF5" s="1">
        <v>0.55707300000000004</v>
      </c>
      <c r="AG5" s="1">
        <v>-0.23611889999999999</v>
      </c>
      <c r="AH5" s="1">
        <v>0.33392260000000001</v>
      </c>
    </row>
    <row r="6" spans="1:34" s="1" customFormat="1" x14ac:dyDescent="0.3">
      <c r="A6" s="14">
        <v>8.3000000000000004E-2</v>
      </c>
      <c r="B6" s="14">
        <v>-2.2079999999999999E-2</v>
      </c>
      <c r="C6" s="1">
        <v>-0.48099999999999998</v>
      </c>
      <c r="D6" s="1">
        <v>0.48499999999999999</v>
      </c>
      <c r="E6" s="1">
        <v>0</v>
      </c>
      <c r="F6" s="6">
        <v>0.34300000000000003</v>
      </c>
      <c r="H6" s="1">
        <v>0.16683329999999999</v>
      </c>
      <c r="I6" s="1">
        <v>-5.6877530000000003E-2</v>
      </c>
      <c r="J6" s="1">
        <v>-0.46125050000000001</v>
      </c>
      <c r="K6" s="1">
        <v>0.46223039999999999</v>
      </c>
      <c r="L6" s="1">
        <v>-1.888951</v>
      </c>
      <c r="M6" s="1">
        <v>1.937122</v>
      </c>
      <c r="O6" s="1">
        <v>0.25024999999999997</v>
      </c>
      <c r="P6" s="1">
        <v>-0.1010413</v>
      </c>
      <c r="V6" s="1">
        <v>0.33366669999999998</v>
      </c>
      <c r="W6" s="1">
        <v>-0.1478816</v>
      </c>
      <c r="X6" s="1">
        <v>-0.5364544</v>
      </c>
      <c r="Y6" s="1">
        <v>0.53703970000000001</v>
      </c>
      <c r="Z6" s="1">
        <v>-0.40784179999999998</v>
      </c>
      <c r="AA6" s="1">
        <v>0.49416959999999999</v>
      </c>
      <c r="AC6" s="1">
        <v>0.33366669999999998</v>
      </c>
      <c r="AD6" s="1">
        <v>-0.1478816</v>
      </c>
      <c r="AE6" s="1">
        <v>-0.5364544</v>
      </c>
      <c r="AF6" s="1">
        <v>0.53703970000000001</v>
      </c>
      <c r="AG6" s="1">
        <v>-0.40784179999999998</v>
      </c>
      <c r="AH6" s="1">
        <v>0.49416959999999999</v>
      </c>
    </row>
    <row r="7" spans="1:34" s="1" customFormat="1" x14ac:dyDescent="0.3">
      <c r="A7" s="14">
        <v>0.1</v>
      </c>
      <c r="B7" s="14">
        <v>-3.0110000000000001E-2</v>
      </c>
      <c r="C7" s="1">
        <v>-0.441</v>
      </c>
      <c r="D7" s="1">
        <v>0.442</v>
      </c>
      <c r="E7" s="1">
        <v>2.7480000000000002</v>
      </c>
      <c r="F7" s="6">
        <v>2.9340000000000002</v>
      </c>
      <c r="H7" s="1">
        <v>0.20019999999999999</v>
      </c>
      <c r="I7" s="1">
        <v>-7.360622E-2</v>
      </c>
      <c r="J7" s="1">
        <v>-0.53144080000000005</v>
      </c>
      <c r="K7" s="1">
        <v>0.53144080000000005</v>
      </c>
      <c r="L7" s="1">
        <v>-1.2879210000000001</v>
      </c>
      <c r="M7" s="1">
        <v>1.4596439999999999</v>
      </c>
      <c r="O7" s="1">
        <v>0.30030000000000001</v>
      </c>
      <c r="P7" s="1">
        <v>-0.12513060000000001</v>
      </c>
      <c r="Q7" s="1">
        <v>-0.37434820000000002</v>
      </c>
      <c r="R7" s="1">
        <v>0.37488500000000002</v>
      </c>
      <c r="S7" s="1">
        <v>-0.38160640000000001</v>
      </c>
      <c r="T7" s="1">
        <v>0.38350960000000001</v>
      </c>
      <c r="V7" s="1">
        <v>0.40039999999999998</v>
      </c>
      <c r="W7" s="1">
        <v>-0.18200810000000001</v>
      </c>
      <c r="X7" s="1">
        <v>-0.59160389999999996</v>
      </c>
      <c r="Y7" s="1">
        <v>0.59168880000000001</v>
      </c>
      <c r="Z7" s="1">
        <v>-0.30051499999999998</v>
      </c>
      <c r="AA7" s="1">
        <v>0.3461185</v>
      </c>
      <c r="AC7" s="1">
        <v>0.40039999999999998</v>
      </c>
      <c r="AD7" s="1">
        <v>-0.18200810000000001</v>
      </c>
      <c r="AE7" s="1">
        <v>-0.59160389999999996</v>
      </c>
      <c r="AF7" s="1">
        <v>0.59168880000000001</v>
      </c>
      <c r="AG7" s="1">
        <v>-0.30051499999999998</v>
      </c>
      <c r="AH7" s="1">
        <v>0.3461185</v>
      </c>
    </row>
    <row r="8" spans="1:34" s="1" customFormat="1" x14ac:dyDescent="0.3">
      <c r="A8" s="14">
        <v>0.11700000000000001</v>
      </c>
      <c r="B8" s="14">
        <v>-3.6799999999999999E-2</v>
      </c>
      <c r="C8" s="1">
        <v>-0.38100000000000001</v>
      </c>
      <c r="D8" s="1">
        <v>0.38200000000000001</v>
      </c>
      <c r="E8" s="1">
        <v>5.1520000000000001</v>
      </c>
      <c r="F8" s="6">
        <v>5.2539999999999996</v>
      </c>
      <c r="H8" s="1">
        <v>0.23356669999999999</v>
      </c>
      <c r="I8" s="1">
        <v>-9.2342339999999995E-2</v>
      </c>
      <c r="J8" s="1">
        <v>-0.55149510000000002</v>
      </c>
      <c r="K8" s="1">
        <v>0.55185960000000001</v>
      </c>
      <c r="L8" s="1">
        <v>0.60102999999999995</v>
      </c>
      <c r="M8" s="1">
        <v>0.62508070000000004</v>
      </c>
      <c r="O8" s="1">
        <v>0.35034999999999999</v>
      </c>
      <c r="P8" s="1">
        <v>-0.1559113</v>
      </c>
      <c r="V8" s="1">
        <v>0.46713329999999997</v>
      </c>
      <c r="W8" s="1">
        <v>-0.22684099999999999</v>
      </c>
      <c r="X8" s="1">
        <v>-0.61165820000000004</v>
      </c>
      <c r="Y8" s="1">
        <v>0.61174039999999996</v>
      </c>
      <c r="Z8" s="1">
        <v>4.2930719999999999E-2</v>
      </c>
      <c r="AA8" s="1">
        <v>6.0713200000000002E-2</v>
      </c>
      <c r="AC8" s="1">
        <v>0.46713329999999997</v>
      </c>
      <c r="AD8" s="1">
        <v>-0.22684099999999999</v>
      </c>
      <c r="AE8" s="1">
        <v>-0.61165820000000004</v>
      </c>
      <c r="AF8" s="1">
        <v>0.61174039999999996</v>
      </c>
      <c r="AG8" s="1">
        <v>4.2930719999999999E-2</v>
      </c>
      <c r="AH8" s="1">
        <v>6.0713200000000002E-2</v>
      </c>
    </row>
    <row r="9" spans="1:34" s="1" customFormat="1" x14ac:dyDescent="0.3">
      <c r="A9" s="14">
        <v>0.13300000000000001</v>
      </c>
      <c r="B9" s="14">
        <v>-4.283E-2</v>
      </c>
      <c r="C9" s="1">
        <v>-0.28100000000000003</v>
      </c>
      <c r="D9" s="1">
        <v>0.28699999999999998</v>
      </c>
      <c r="E9" s="1">
        <v>-2.7480000000000002</v>
      </c>
      <c r="F9" s="6">
        <v>2.7690000000000001</v>
      </c>
      <c r="H9" s="1">
        <v>0.26693329999999998</v>
      </c>
      <c r="I9" s="1">
        <v>-0.1104093</v>
      </c>
      <c r="J9" s="1">
        <v>-0.49133199999999999</v>
      </c>
      <c r="K9" s="1">
        <v>0.49143429999999999</v>
      </c>
      <c r="L9" s="1">
        <v>-0.60102999999999995</v>
      </c>
      <c r="M9" s="1">
        <v>0.65390119999999996</v>
      </c>
      <c r="O9" s="1">
        <v>0.40039999999999998</v>
      </c>
      <c r="P9" s="1">
        <v>-0.18200810000000001</v>
      </c>
      <c r="Q9" s="1">
        <v>-0.39440259999999999</v>
      </c>
      <c r="R9" s="1">
        <v>0.39530799999999999</v>
      </c>
      <c r="S9" s="1">
        <v>-0.87769459999999999</v>
      </c>
      <c r="T9" s="1">
        <v>0.89086900000000002</v>
      </c>
      <c r="V9" s="1">
        <v>0.53386670000000003</v>
      </c>
      <c r="W9" s="1">
        <v>-0.26364409999999999</v>
      </c>
      <c r="X9" s="1">
        <v>-0.55650869999999997</v>
      </c>
      <c r="Y9" s="1">
        <v>0.55650869999999997</v>
      </c>
      <c r="Z9" s="1">
        <v>0.3219804</v>
      </c>
      <c r="AA9" s="1">
        <v>0.34678350000000002</v>
      </c>
      <c r="AC9" s="1">
        <v>0.53386670000000003</v>
      </c>
      <c r="AD9" s="1">
        <v>-0.26364409999999999</v>
      </c>
      <c r="AE9" s="1">
        <v>-0.55650869999999997</v>
      </c>
      <c r="AF9" s="1">
        <v>0.55650869999999997</v>
      </c>
      <c r="AG9" s="1">
        <v>0.3219804</v>
      </c>
      <c r="AH9" s="1">
        <v>0.34678350000000002</v>
      </c>
    </row>
    <row r="10" spans="1:34" s="1" customFormat="1" x14ac:dyDescent="0.3">
      <c r="A10" s="14">
        <v>0.15</v>
      </c>
      <c r="B10" s="14">
        <v>-4.6170000000000003E-2</v>
      </c>
      <c r="C10" s="1">
        <v>-0.42099999999999999</v>
      </c>
      <c r="D10" s="1">
        <v>0.42299999999999999</v>
      </c>
      <c r="E10" s="1">
        <v>-6.5250000000000004</v>
      </c>
      <c r="F10" s="6">
        <v>6.5250000000000004</v>
      </c>
      <c r="H10" s="1">
        <v>0.30030000000000001</v>
      </c>
      <c r="I10" s="1">
        <v>-0.12513060000000001</v>
      </c>
      <c r="J10" s="1">
        <v>-0.56152230000000003</v>
      </c>
      <c r="K10" s="1">
        <v>0.56232749999999998</v>
      </c>
      <c r="L10" s="1">
        <v>-0.85861430000000005</v>
      </c>
      <c r="M10" s="1">
        <v>0.86289669999999996</v>
      </c>
      <c r="O10" s="1">
        <v>0.45045000000000002</v>
      </c>
      <c r="P10" s="1">
        <v>-0.2174729</v>
      </c>
      <c r="V10" s="1">
        <v>0.60060000000000002</v>
      </c>
      <c r="W10" s="1">
        <v>-0.3011163</v>
      </c>
      <c r="X10" s="1">
        <v>-0.5765631</v>
      </c>
      <c r="Y10" s="1">
        <v>0.57658489999999996</v>
      </c>
      <c r="Z10" s="1">
        <v>-0.23611889999999999</v>
      </c>
      <c r="AA10" s="1">
        <v>0.27987400000000001</v>
      </c>
      <c r="AC10" s="1">
        <v>0.60060000000000002</v>
      </c>
      <c r="AD10" s="1">
        <v>-0.3011163</v>
      </c>
      <c r="AE10" s="1">
        <v>-0.5765631</v>
      </c>
      <c r="AF10" s="1">
        <v>0.57658489999999996</v>
      </c>
      <c r="AG10" s="1">
        <v>-0.23611889999999999</v>
      </c>
      <c r="AH10" s="1">
        <v>0.27987400000000001</v>
      </c>
    </row>
    <row r="11" spans="1:34" s="1" customFormat="1" x14ac:dyDescent="0.3">
      <c r="A11" s="14">
        <v>0.16700000000000001</v>
      </c>
      <c r="B11" s="14">
        <v>-5.688E-2</v>
      </c>
      <c r="C11" s="1">
        <v>-0.58199999999999996</v>
      </c>
      <c r="D11" s="1">
        <v>0.58299999999999996</v>
      </c>
      <c r="E11" s="1">
        <v>-3.778</v>
      </c>
      <c r="F11" s="6">
        <v>4.0199999999999996</v>
      </c>
      <c r="H11" s="1">
        <v>0.33366669999999998</v>
      </c>
      <c r="I11" s="1">
        <v>-0.1478816</v>
      </c>
      <c r="J11" s="1">
        <v>-0.60163109999999997</v>
      </c>
      <c r="K11" s="1">
        <v>0.60238259999999999</v>
      </c>
      <c r="L11" s="1">
        <v>0.17172290000000001</v>
      </c>
      <c r="M11" s="1">
        <v>0.191992</v>
      </c>
      <c r="O11" s="1">
        <v>0.50049999999999994</v>
      </c>
      <c r="P11" s="1">
        <v>-0.24423880000000001</v>
      </c>
      <c r="Q11" s="1">
        <v>-0.36766339999999997</v>
      </c>
      <c r="R11" s="1">
        <v>0.36790640000000002</v>
      </c>
      <c r="S11" s="1">
        <v>0.26712449999999999</v>
      </c>
      <c r="T11" s="1">
        <v>0.4658099</v>
      </c>
      <c r="V11" s="1">
        <v>0.66733330000000002</v>
      </c>
      <c r="W11" s="1">
        <v>-0.34059600000000001</v>
      </c>
      <c r="X11" s="1">
        <v>-0.59160389999999996</v>
      </c>
      <c r="Y11" s="1">
        <v>0.59168880000000001</v>
      </c>
      <c r="Z11" s="1">
        <v>-0.38637640000000001</v>
      </c>
      <c r="AA11" s="1">
        <v>0.39580159999999998</v>
      </c>
      <c r="AC11" s="1">
        <v>0.66733330000000002</v>
      </c>
      <c r="AD11" s="1">
        <v>-0.34059600000000001</v>
      </c>
      <c r="AE11" s="1">
        <v>-0.59160389999999996</v>
      </c>
      <c r="AF11" s="1">
        <v>0.59168880000000001</v>
      </c>
      <c r="AG11" s="1">
        <v>-0.38637640000000001</v>
      </c>
      <c r="AH11" s="1">
        <v>0.39580159999999998</v>
      </c>
    </row>
    <row r="12" spans="1:34" s="1" customFormat="1" x14ac:dyDescent="0.3">
      <c r="A12" s="14">
        <v>0.184</v>
      </c>
      <c r="B12" s="14">
        <v>-6.5579999999999999E-2</v>
      </c>
      <c r="C12" s="1">
        <v>-0.501</v>
      </c>
      <c r="D12" s="1">
        <v>0.502</v>
      </c>
      <c r="E12" s="1">
        <v>1.7170000000000001</v>
      </c>
      <c r="F12" s="6">
        <v>2.0030000000000001</v>
      </c>
      <c r="H12" s="1">
        <v>0.36703330000000001</v>
      </c>
      <c r="I12" s="1">
        <v>-0.16527939999999999</v>
      </c>
      <c r="J12" s="1">
        <v>-0.51138640000000002</v>
      </c>
      <c r="K12" s="1">
        <v>0.51177950000000005</v>
      </c>
      <c r="L12" s="1">
        <v>8.5861430000000002E-2</v>
      </c>
      <c r="M12" s="1">
        <v>1.376463</v>
      </c>
      <c r="O12" s="1">
        <v>0.55054999999999998</v>
      </c>
      <c r="P12" s="1">
        <v>-0.27501959999999998</v>
      </c>
      <c r="V12" s="1">
        <v>0.73406669999999996</v>
      </c>
      <c r="W12" s="1">
        <v>-0.38007570000000002</v>
      </c>
      <c r="X12" s="1">
        <v>-0.62168540000000005</v>
      </c>
      <c r="Y12" s="1">
        <v>0.62219060000000004</v>
      </c>
      <c r="Z12" s="1">
        <v>-0.12879209999999999</v>
      </c>
      <c r="AA12" s="1">
        <v>0.30733719999999998</v>
      </c>
      <c r="AC12" s="1">
        <v>0.73406669999999996</v>
      </c>
      <c r="AD12" s="1">
        <v>-0.38007570000000002</v>
      </c>
      <c r="AE12" s="1">
        <v>-0.62168540000000005</v>
      </c>
      <c r="AF12" s="1">
        <v>0.62219060000000004</v>
      </c>
      <c r="AG12" s="1">
        <v>-0.12879209999999999</v>
      </c>
      <c r="AH12" s="1">
        <v>0.30733719999999998</v>
      </c>
    </row>
    <row r="13" spans="1:34" s="1" customFormat="1" x14ac:dyDescent="0.3">
      <c r="A13" s="14">
        <v>0.2</v>
      </c>
      <c r="B13" s="14">
        <v>-7.3609999999999995E-2</v>
      </c>
      <c r="C13" s="1">
        <v>-0.52100000000000002</v>
      </c>
      <c r="D13" s="1">
        <v>0.52200000000000002</v>
      </c>
      <c r="E13" s="1">
        <v>-1.3740000000000001</v>
      </c>
      <c r="F13" s="6">
        <v>2.1989999999999998</v>
      </c>
      <c r="H13" s="1">
        <v>0.40039999999999998</v>
      </c>
      <c r="I13" s="1">
        <v>-0.18200810000000001</v>
      </c>
      <c r="J13" s="1">
        <v>-0.59160389999999996</v>
      </c>
      <c r="K13" s="1">
        <v>0.59296190000000004</v>
      </c>
      <c r="L13" s="1">
        <v>-1.9748129999999999</v>
      </c>
      <c r="M13" s="1">
        <v>2.0044550000000001</v>
      </c>
      <c r="O13" s="1">
        <v>0.60060000000000002</v>
      </c>
      <c r="P13" s="1">
        <v>-0.3011163</v>
      </c>
      <c r="Q13" s="1">
        <v>-0.39440259999999999</v>
      </c>
      <c r="R13" s="1">
        <v>0.39440259999999999</v>
      </c>
      <c r="S13" s="1">
        <v>-0.1144819</v>
      </c>
      <c r="T13" s="1">
        <v>0.25598929999999998</v>
      </c>
      <c r="V13" s="1">
        <v>0.80079999999999996</v>
      </c>
      <c r="W13" s="1">
        <v>-0.42357030000000001</v>
      </c>
      <c r="X13" s="1">
        <v>-0.62168540000000005</v>
      </c>
      <c r="Y13" s="1">
        <v>0.62219060000000004</v>
      </c>
      <c r="Z13" s="1">
        <v>-4.2930719999999999E-2</v>
      </c>
      <c r="AA13" s="1">
        <v>0.23999000000000001</v>
      </c>
      <c r="AC13" s="1">
        <v>0.80079999999999996</v>
      </c>
      <c r="AD13" s="1">
        <v>-0.42357030000000001</v>
      </c>
      <c r="AE13" s="1">
        <v>-0.62168540000000005</v>
      </c>
      <c r="AF13" s="1">
        <v>0.62219060000000004</v>
      </c>
      <c r="AG13" s="1">
        <v>-4.2930719999999999E-2</v>
      </c>
      <c r="AH13" s="1">
        <v>0.23999000000000001</v>
      </c>
    </row>
    <row r="14" spans="1:34" s="1" customFormat="1" x14ac:dyDescent="0.3">
      <c r="A14" s="14">
        <v>0.217</v>
      </c>
      <c r="B14" s="14">
        <v>-8.2970000000000002E-2</v>
      </c>
      <c r="C14" s="1">
        <v>-0.56200000000000006</v>
      </c>
      <c r="D14" s="1">
        <v>0.56200000000000006</v>
      </c>
      <c r="E14" s="1">
        <v>-0.68700000000000006</v>
      </c>
      <c r="F14" s="6">
        <v>0.76800000000000002</v>
      </c>
      <c r="H14" s="1">
        <v>0.43376670000000001</v>
      </c>
      <c r="I14" s="1">
        <v>-0.2047591</v>
      </c>
      <c r="J14" s="1">
        <v>-0.67182129999999995</v>
      </c>
      <c r="K14" s="1">
        <v>0.67301759999999999</v>
      </c>
      <c r="L14" s="1">
        <v>-8.5861430000000002E-2</v>
      </c>
      <c r="M14" s="1">
        <v>0.69223699999999999</v>
      </c>
      <c r="O14" s="1">
        <v>0.65064999999999995</v>
      </c>
      <c r="P14" s="1">
        <v>-0.3318971</v>
      </c>
      <c r="V14" s="1">
        <v>0.86753329999999995</v>
      </c>
      <c r="W14" s="1">
        <v>-0.46305000000000002</v>
      </c>
      <c r="X14" s="1">
        <v>-0.61165820000000004</v>
      </c>
      <c r="Y14" s="1">
        <v>0.61217169999999999</v>
      </c>
      <c r="Z14" s="1">
        <v>-4.2930719999999999E-2</v>
      </c>
      <c r="AA14" s="1">
        <v>0.1562702</v>
      </c>
      <c r="AC14" s="1">
        <v>0.86753329999999995</v>
      </c>
      <c r="AD14" s="1">
        <v>-0.46305000000000002</v>
      </c>
      <c r="AE14" s="1">
        <v>-0.61165820000000004</v>
      </c>
      <c r="AF14" s="1">
        <v>0.61217169999999999</v>
      </c>
      <c r="AG14" s="1">
        <v>-4.2930719999999999E-2</v>
      </c>
      <c r="AH14" s="1">
        <v>0.1562702</v>
      </c>
    </row>
    <row r="15" spans="1:34" s="1" customFormat="1" x14ac:dyDescent="0.3">
      <c r="A15" s="14">
        <v>0.23400000000000001</v>
      </c>
      <c r="B15" s="14">
        <v>-9.2340000000000005E-2</v>
      </c>
      <c r="C15" s="1">
        <v>-0.54100000000000004</v>
      </c>
      <c r="D15" s="1">
        <v>0.54200000000000004</v>
      </c>
      <c r="E15" s="1">
        <v>0.34300000000000003</v>
      </c>
      <c r="F15" s="6">
        <v>0.48599999999999999</v>
      </c>
      <c r="H15" s="1">
        <v>0.46713329999999997</v>
      </c>
      <c r="I15" s="1">
        <v>-0.22684099999999999</v>
      </c>
      <c r="J15" s="1">
        <v>-0.59160389999999996</v>
      </c>
      <c r="K15" s="1">
        <v>0.59296190000000004</v>
      </c>
      <c r="L15" s="1">
        <v>1.4596439999999999</v>
      </c>
      <c r="M15" s="1">
        <v>1.7866610000000001</v>
      </c>
      <c r="O15" s="1">
        <v>0.70069999999999999</v>
      </c>
      <c r="P15" s="1">
        <v>-0.36000130000000002</v>
      </c>
      <c r="Q15" s="1">
        <v>-0.39440259999999999</v>
      </c>
      <c r="R15" s="1">
        <v>0.39491209999999999</v>
      </c>
      <c r="S15" s="1">
        <v>-0.419767</v>
      </c>
      <c r="T15" s="1">
        <v>0.49755379999999999</v>
      </c>
      <c r="V15" s="1">
        <v>0.93426670000000001</v>
      </c>
      <c r="W15" s="1">
        <v>-0.5052063</v>
      </c>
      <c r="X15" s="1">
        <v>-0.63672620000000002</v>
      </c>
      <c r="Y15" s="1">
        <v>0.63690380000000002</v>
      </c>
      <c r="Z15" s="1">
        <v>6.439607E-2</v>
      </c>
      <c r="AA15" s="1">
        <v>0.20363829999999999</v>
      </c>
      <c r="AC15" s="1">
        <v>0.93426670000000001</v>
      </c>
      <c r="AD15" s="1">
        <v>-0.5052063</v>
      </c>
      <c r="AE15" s="1">
        <v>-0.63672620000000002</v>
      </c>
      <c r="AF15" s="1">
        <v>0.63690380000000002</v>
      </c>
      <c r="AG15" s="1">
        <v>6.439607E-2</v>
      </c>
      <c r="AH15" s="1">
        <v>0.20363829999999999</v>
      </c>
    </row>
    <row r="16" spans="1:34" s="1" customFormat="1" x14ac:dyDescent="0.3">
      <c r="A16" s="14">
        <v>0.25</v>
      </c>
      <c r="B16" s="14">
        <v>-0.10100000000000001</v>
      </c>
      <c r="C16" s="1">
        <v>-0.54100000000000004</v>
      </c>
      <c r="D16" s="1">
        <v>0.54200000000000004</v>
      </c>
      <c r="E16" s="1">
        <v>1.03</v>
      </c>
      <c r="F16" s="6">
        <v>1.0860000000000001</v>
      </c>
      <c r="H16" s="1">
        <v>0.50049999999999994</v>
      </c>
      <c r="I16" s="1">
        <v>-0.24423880000000001</v>
      </c>
      <c r="J16" s="1">
        <v>-0.55149510000000002</v>
      </c>
      <c r="K16" s="1">
        <v>0.55185960000000001</v>
      </c>
      <c r="L16" s="1">
        <v>0.60102999999999995</v>
      </c>
      <c r="M16" s="1">
        <v>1.0480719999999999</v>
      </c>
      <c r="O16" s="1">
        <v>0.75075000000000003</v>
      </c>
      <c r="P16" s="1">
        <v>-0.3914512</v>
      </c>
      <c r="V16" s="1">
        <v>1.0009999999999999</v>
      </c>
      <c r="W16" s="1">
        <v>-0.54803170000000001</v>
      </c>
      <c r="X16" s="1">
        <v>-0.60664459999999998</v>
      </c>
      <c r="Y16" s="1">
        <v>0.60666540000000002</v>
      </c>
      <c r="Z16" s="1">
        <v>6.439607E-2</v>
      </c>
      <c r="AA16" s="1">
        <v>9.1069800000000006E-2</v>
      </c>
      <c r="AC16" s="1">
        <v>1.0009999999999999</v>
      </c>
      <c r="AD16" s="1">
        <v>-0.54803170000000001</v>
      </c>
      <c r="AE16" s="1">
        <v>-0.60664459999999998</v>
      </c>
      <c r="AF16" s="1">
        <v>0.60666540000000002</v>
      </c>
      <c r="AG16" s="1">
        <v>6.439607E-2</v>
      </c>
      <c r="AH16" s="1">
        <v>9.1069800000000006E-2</v>
      </c>
    </row>
    <row r="17" spans="1:34" s="1" customFormat="1" x14ac:dyDescent="0.3">
      <c r="A17" s="14">
        <v>0.26700000000000002</v>
      </c>
      <c r="B17" s="14">
        <v>-0.11</v>
      </c>
      <c r="C17" s="1">
        <v>-0.52100000000000002</v>
      </c>
      <c r="D17" s="1">
        <v>0.52200000000000002</v>
      </c>
      <c r="E17" s="1">
        <v>2.7480000000000002</v>
      </c>
      <c r="F17" s="6">
        <v>2.7690000000000001</v>
      </c>
      <c r="H17" s="1">
        <v>0.53386670000000003</v>
      </c>
      <c r="I17" s="1">
        <v>-0.26364409999999999</v>
      </c>
      <c r="J17" s="1">
        <v>-0.57154950000000004</v>
      </c>
      <c r="K17" s="1">
        <v>0.5719012</v>
      </c>
      <c r="L17" s="1">
        <v>-0.25758429999999999</v>
      </c>
      <c r="M17" s="1">
        <v>0.57597600000000004</v>
      </c>
      <c r="O17" s="1">
        <v>0.80079999999999996</v>
      </c>
      <c r="P17" s="1">
        <v>-0.42357030000000001</v>
      </c>
      <c r="Q17" s="1">
        <v>-0.40777219999999997</v>
      </c>
      <c r="R17" s="1">
        <v>0.4079913</v>
      </c>
      <c r="S17" s="1">
        <v>0.34344570000000002</v>
      </c>
      <c r="T17" s="1">
        <v>0.51339889999999999</v>
      </c>
      <c r="V17" s="1">
        <v>1.067733</v>
      </c>
      <c r="W17" s="1">
        <v>-0.5861731</v>
      </c>
      <c r="X17" s="1">
        <v>-0.61165820000000004</v>
      </c>
      <c r="Y17" s="1">
        <v>0.61165820000000004</v>
      </c>
      <c r="Z17" s="1">
        <v>0.2146536</v>
      </c>
      <c r="AA17" s="1">
        <v>0.2189046</v>
      </c>
      <c r="AC17" s="1">
        <v>1.067733</v>
      </c>
      <c r="AD17" s="1">
        <v>-0.5861731</v>
      </c>
      <c r="AE17" s="1">
        <v>-0.61165820000000004</v>
      </c>
      <c r="AF17" s="1">
        <v>0.61165820000000004</v>
      </c>
      <c r="AG17" s="1">
        <v>0.2146536</v>
      </c>
      <c r="AH17" s="1">
        <v>0.2189046</v>
      </c>
    </row>
    <row r="18" spans="1:34" s="1" customFormat="1" x14ac:dyDescent="0.3">
      <c r="A18" s="14">
        <v>0.28399999999999997</v>
      </c>
      <c r="B18" s="14">
        <v>-0.11799999999999999</v>
      </c>
      <c r="C18" s="1">
        <v>-0.441</v>
      </c>
      <c r="D18" s="1">
        <v>0.441</v>
      </c>
      <c r="E18" s="1">
        <v>-2.7480000000000002</v>
      </c>
      <c r="F18" s="6">
        <v>2.8319999999999999</v>
      </c>
      <c r="H18" s="1">
        <v>0.56723330000000005</v>
      </c>
      <c r="I18" s="1">
        <v>-0.28238020000000003</v>
      </c>
      <c r="J18" s="1">
        <v>-0.56152230000000003</v>
      </c>
      <c r="K18" s="1">
        <v>0.5618803</v>
      </c>
      <c r="L18" s="1">
        <v>-0.34344570000000002</v>
      </c>
      <c r="M18" s="1">
        <v>0.38398399999999999</v>
      </c>
      <c r="O18" s="1">
        <v>0.85085</v>
      </c>
      <c r="P18" s="1">
        <v>-0.45033620000000002</v>
      </c>
      <c r="V18" s="1">
        <v>1.1344669999999999</v>
      </c>
      <c r="W18" s="1">
        <v>-0.62966770000000005</v>
      </c>
      <c r="X18" s="1">
        <v>-0.60163109999999997</v>
      </c>
      <c r="Y18" s="1">
        <v>0.60171459999999999</v>
      </c>
      <c r="Z18" s="1">
        <v>-0.64396070000000005</v>
      </c>
      <c r="AA18" s="1">
        <v>0.64539020000000002</v>
      </c>
      <c r="AC18" s="1">
        <v>1.1344669999999999</v>
      </c>
      <c r="AD18" s="1">
        <v>-0.62966770000000005</v>
      </c>
      <c r="AE18" s="1">
        <v>-0.60163109999999997</v>
      </c>
      <c r="AF18" s="1">
        <v>0.60171459999999999</v>
      </c>
      <c r="AG18" s="1">
        <v>-0.64396070000000005</v>
      </c>
      <c r="AH18" s="1">
        <v>0.64539020000000002</v>
      </c>
    </row>
    <row r="19" spans="1:34" s="1" customFormat="1" x14ac:dyDescent="0.3">
      <c r="A19" s="14">
        <v>0.3</v>
      </c>
      <c r="B19" s="14">
        <v>-0.125</v>
      </c>
      <c r="C19" s="1">
        <v>-0.58199999999999996</v>
      </c>
      <c r="D19" s="1">
        <v>0.58299999999999996</v>
      </c>
      <c r="E19" s="1">
        <v>-5.1520000000000001</v>
      </c>
      <c r="F19" s="6">
        <v>5.3319999999999999</v>
      </c>
      <c r="H19" s="1">
        <v>0.60060000000000002</v>
      </c>
      <c r="I19" s="1">
        <v>-0.3011163</v>
      </c>
      <c r="J19" s="1">
        <v>-0.59160389999999996</v>
      </c>
      <c r="K19" s="1">
        <v>0.59160389999999996</v>
      </c>
      <c r="L19" s="1">
        <v>-0.25758429999999999</v>
      </c>
      <c r="M19" s="1">
        <v>0.57597600000000004</v>
      </c>
      <c r="O19" s="1">
        <v>0.90090000000000003</v>
      </c>
      <c r="P19" s="1">
        <v>-0.4851319</v>
      </c>
      <c r="Q19" s="1">
        <v>-0.42114170000000001</v>
      </c>
      <c r="R19" s="1">
        <v>0.4213539</v>
      </c>
      <c r="S19" s="1">
        <v>-3.8160640000000003E-2</v>
      </c>
      <c r="T19" s="1">
        <v>0.15734029999999999</v>
      </c>
      <c r="V19" s="1">
        <v>1.2012</v>
      </c>
      <c r="W19" s="1">
        <v>-0.66647080000000003</v>
      </c>
      <c r="X19" s="1">
        <v>-0.6617942</v>
      </c>
      <c r="Y19" s="1">
        <v>0.6617942</v>
      </c>
      <c r="AC19" s="1">
        <v>1.2012</v>
      </c>
      <c r="AD19" s="1">
        <v>-0.66647080000000003</v>
      </c>
      <c r="AE19" s="1">
        <v>-0.6617942</v>
      </c>
      <c r="AF19" s="1">
        <v>0.6617942</v>
      </c>
    </row>
    <row r="20" spans="1:34" s="1" customFormat="1" x14ac:dyDescent="0.3">
      <c r="A20" s="14">
        <v>0.317</v>
      </c>
      <c r="B20" s="14">
        <v>-0.13800000000000001</v>
      </c>
      <c r="C20" s="1">
        <v>-0.68200000000000005</v>
      </c>
      <c r="D20" s="1">
        <v>0.68400000000000005</v>
      </c>
      <c r="E20" s="1">
        <v>0</v>
      </c>
      <c r="F20" s="6">
        <v>0.34300000000000003</v>
      </c>
      <c r="H20" s="1">
        <v>0.63396669999999999</v>
      </c>
      <c r="I20" s="1">
        <v>-0.32185989999999998</v>
      </c>
      <c r="J20" s="1">
        <v>-0.59160389999999996</v>
      </c>
      <c r="K20" s="1">
        <v>0.59168880000000001</v>
      </c>
      <c r="L20" s="1">
        <v>8.5861430000000002E-2</v>
      </c>
      <c r="M20" s="1">
        <v>0.77750830000000004</v>
      </c>
      <c r="O20" s="1">
        <v>0.95094999999999996</v>
      </c>
      <c r="P20" s="1">
        <v>-0.51524349999999997</v>
      </c>
      <c r="V20" s="1">
        <v>1.267933</v>
      </c>
      <c r="W20" s="1">
        <v>-0.71799519999999994</v>
      </c>
      <c r="AC20" s="1">
        <v>1.267933</v>
      </c>
      <c r="AD20" s="1">
        <v>-0.71799519999999994</v>
      </c>
    </row>
    <row r="21" spans="1:34" s="1" customFormat="1" x14ac:dyDescent="0.3">
      <c r="A21" s="14">
        <v>0.33400000000000002</v>
      </c>
      <c r="B21" s="14">
        <v>-0.14799999999999999</v>
      </c>
      <c r="C21" s="1">
        <v>-0.54100000000000004</v>
      </c>
      <c r="D21" s="1">
        <v>0.54300000000000004</v>
      </c>
      <c r="E21" s="1">
        <v>4.4649999999999999</v>
      </c>
      <c r="F21" s="6">
        <v>4.9169999999999998</v>
      </c>
      <c r="H21" s="1">
        <v>0.66733330000000002</v>
      </c>
      <c r="I21" s="1">
        <v>-0.34059600000000001</v>
      </c>
      <c r="J21" s="1">
        <v>-0.57154950000000004</v>
      </c>
      <c r="K21" s="1">
        <v>0.57295510000000005</v>
      </c>
      <c r="L21" s="1">
        <v>8.5861430000000002E-2</v>
      </c>
      <c r="M21" s="1">
        <v>0.191992</v>
      </c>
      <c r="O21" s="1">
        <v>1.0009999999999999</v>
      </c>
      <c r="P21" s="1">
        <v>-0.54803170000000001</v>
      </c>
      <c r="Q21" s="1">
        <v>-0.39440259999999999</v>
      </c>
      <c r="R21" s="1">
        <v>0.39445920000000001</v>
      </c>
      <c r="S21" s="1">
        <v>0.34344570000000002</v>
      </c>
      <c r="T21" s="1">
        <v>0.3620236</v>
      </c>
    </row>
    <row r="22" spans="1:34" s="1" customFormat="1" x14ac:dyDescent="0.3">
      <c r="A22" s="14">
        <v>0.35</v>
      </c>
      <c r="B22" s="14">
        <v>-0.156</v>
      </c>
      <c r="C22" s="1">
        <v>-0.52100000000000002</v>
      </c>
      <c r="D22" s="1">
        <v>0.52100000000000002</v>
      </c>
      <c r="E22" s="1">
        <v>0</v>
      </c>
      <c r="F22" s="6">
        <v>2.0609999999999999</v>
      </c>
      <c r="H22" s="1">
        <v>0.70069999999999999</v>
      </c>
      <c r="I22" s="1">
        <v>-0.36000130000000002</v>
      </c>
      <c r="J22" s="1">
        <v>-0.59160389999999996</v>
      </c>
      <c r="K22" s="1">
        <v>0.59236820000000001</v>
      </c>
      <c r="L22" s="1">
        <v>-0.94447570000000003</v>
      </c>
      <c r="M22" s="1">
        <v>1.119496</v>
      </c>
      <c r="O22" s="1">
        <v>1.05105</v>
      </c>
      <c r="P22" s="1">
        <v>-0.57814339999999997</v>
      </c>
    </row>
    <row r="23" spans="1:34" s="1" customFormat="1" x14ac:dyDescent="0.3">
      <c r="A23" s="15">
        <v>0.36699999999999999</v>
      </c>
      <c r="B23" s="15">
        <v>-0.16500000000000001</v>
      </c>
      <c r="C23" s="1">
        <v>-0.56200000000000006</v>
      </c>
      <c r="D23" s="1">
        <v>0.56299999999999994</v>
      </c>
      <c r="E23" s="1">
        <v>0.68700000000000006</v>
      </c>
      <c r="F23" s="6">
        <v>1.536</v>
      </c>
      <c r="H23" s="1">
        <v>0.73406669999999996</v>
      </c>
      <c r="I23" s="1">
        <v>-0.38007570000000002</v>
      </c>
      <c r="J23" s="1">
        <v>-0.63171259999999996</v>
      </c>
      <c r="K23" s="1">
        <v>0.6324284</v>
      </c>
      <c r="L23" s="1">
        <v>-0.77275289999999996</v>
      </c>
      <c r="M23" s="1">
        <v>0.81455310000000003</v>
      </c>
      <c r="O23" s="1">
        <v>1.1011</v>
      </c>
      <c r="P23" s="1">
        <v>-0.60557839999999996</v>
      </c>
      <c r="Q23" s="1">
        <v>-0.43451129999999999</v>
      </c>
      <c r="R23" s="1">
        <v>0.43471700000000002</v>
      </c>
      <c r="S23" s="1">
        <v>-0.34344570000000002</v>
      </c>
      <c r="T23" s="1">
        <v>0.35182370000000002</v>
      </c>
    </row>
    <row r="24" spans="1:34" s="1" customFormat="1" x14ac:dyDescent="0.3">
      <c r="A24" s="15">
        <v>0.38400000000000001</v>
      </c>
      <c r="B24" s="15">
        <v>-0.17499999999999999</v>
      </c>
      <c r="C24" s="1">
        <v>-0.501</v>
      </c>
      <c r="D24" s="1">
        <v>0.503</v>
      </c>
      <c r="E24" s="1">
        <v>1.7170000000000001</v>
      </c>
      <c r="F24" s="6">
        <v>2.6819999999999999</v>
      </c>
      <c r="H24" s="1">
        <v>0.76743329999999998</v>
      </c>
      <c r="I24" s="1">
        <v>-0.4021576</v>
      </c>
      <c r="J24" s="1">
        <v>-0.65176699999999999</v>
      </c>
      <c r="K24" s="1">
        <v>0.65207539999999997</v>
      </c>
      <c r="L24" s="1">
        <v>0.25758429999999999</v>
      </c>
      <c r="M24" s="1">
        <v>0.30957780000000001</v>
      </c>
      <c r="O24" s="1">
        <v>1.1511499999999999</v>
      </c>
      <c r="P24" s="1">
        <v>-0.63970490000000002</v>
      </c>
    </row>
    <row r="25" spans="1:34" s="1" customFormat="1" x14ac:dyDescent="0.3">
      <c r="A25" s="15">
        <v>0.4</v>
      </c>
      <c r="B25" s="15">
        <v>-0.182</v>
      </c>
      <c r="C25" s="1">
        <v>-0.48099999999999998</v>
      </c>
      <c r="D25" s="1">
        <v>0.48499999999999999</v>
      </c>
      <c r="E25" s="1">
        <v>-5.4950000000000001</v>
      </c>
      <c r="F25" s="6">
        <v>7.08</v>
      </c>
      <c r="H25" s="1">
        <v>0.80079999999999996</v>
      </c>
      <c r="I25" s="1">
        <v>-0.42357030000000001</v>
      </c>
      <c r="J25" s="1">
        <v>-0.61165820000000004</v>
      </c>
      <c r="K25" s="1">
        <v>0.6119869</v>
      </c>
      <c r="L25" s="1">
        <v>0.77275289999999996</v>
      </c>
      <c r="M25" s="1">
        <v>1.1551469999999999</v>
      </c>
      <c r="O25" s="1">
        <v>1.2012</v>
      </c>
      <c r="P25" s="1">
        <v>-0.66647080000000003</v>
      </c>
      <c r="Q25" s="1">
        <v>-0.42114170000000001</v>
      </c>
      <c r="R25" s="1">
        <v>0.42114170000000001</v>
      </c>
      <c r="S25" s="1">
        <v>-1.1066579999999999</v>
      </c>
      <c r="T25" s="1">
        <v>1.1066579999999999</v>
      </c>
    </row>
    <row r="26" spans="1:34" s="1" customFormat="1" x14ac:dyDescent="0.3">
      <c r="A26" s="15">
        <v>0.41699999999999998</v>
      </c>
      <c r="B26" s="15">
        <v>-0.191</v>
      </c>
      <c r="C26" s="1">
        <v>-0.68200000000000005</v>
      </c>
      <c r="D26" s="1">
        <v>0.69199999999999995</v>
      </c>
      <c r="E26" s="1">
        <v>-8.2430000000000003</v>
      </c>
      <c r="F26" s="6">
        <v>8.6890000000000001</v>
      </c>
      <c r="H26" s="1">
        <v>0.83416670000000004</v>
      </c>
      <c r="I26" s="1">
        <v>-0.44297560000000002</v>
      </c>
      <c r="J26" s="1">
        <v>-0.59160389999999996</v>
      </c>
      <c r="K26" s="1">
        <v>0.59575310000000004</v>
      </c>
      <c r="L26" s="1">
        <v>-0.25758429999999999</v>
      </c>
      <c r="M26" s="1">
        <v>0.27151769999999997</v>
      </c>
      <c r="O26" s="1">
        <v>1.25125</v>
      </c>
      <c r="P26" s="1">
        <v>-0.70728880000000005</v>
      </c>
    </row>
    <row r="27" spans="1:34" s="1" customFormat="1" x14ac:dyDescent="0.3">
      <c r="A27" s="15">
        <v>0.434</v>
      </c>
      <c r="B27" s="15">
        <v>-0.20499999999999999</v>
      </c>
      <c r="C27" s="1">
        <v>-0.80200000000000005</v>
      </c>
      <c r="D27" s="1">
        <v>0.80600000000000005</v>
      </c>
      <c r="E27" s="1">
        <v>0</v>
      </c>
      <c r="F27" s="6">
        <v>2.7480000000000002</v>
      </c>
      <c r="H27" s="1">
        <v>0.86753329999999995</v>
      </c>
      <c r="I27" s="1">
        <v>-0.46305000000000002</v>
      </c>
      <c r="J27" s="1">
        <v>-0.63171259999999996</v>
      </c>
      <c r="K27" s="1">
        <v>0.63179220000000003</v>
      </c>
      <c r="L27" s="1">
        <v>-0.4293072</v>
      </c>
      <c r="M27" s="1">
        <v>1.357588</v>
      </c>
      <c r="O27" s="1">
        <v>1.3012999999999999</v>
      </c>
      <c r="P27" s="1">
        <v>-0.7360622</v>
      </c>
    </row>
    <row r="28" spans="1:34" s="1" customFormat="1" x14ac:dyDescent="0.3">
      <c r="A28" s="15">
        <v>0.45</v>
      </c>
      <c r="B28" s="15">
        <v>-0.217</v>
      </c>
      <c r="C28" s="1">
        <v>-0.66200000000000003</v>
      </c>
      <c r="D28" s="1">
        <v>0.66300000000000003</v>
      </c>
      <c r="E28" s="1">
        <v>7.899</v>
      </c>
      <c r="F28" s="6">
        <v>8.6140000000000008</v>
      </c>
      <c r="H28" s="1">
        <v>0.90090000000000003</v>
      </c>
      <c r="I28" s="1">
        <v>-0.4851319</v>
      </c>
      <c r="J28" s="1">
        <v>-0.63171259999999996</v>
      </c>
      <c r="K28" s="1">
        <v>0.6320308</v>
      </c>
      <c r="L28" s="1">
        <v>-8.5861430000000002E-2</v>
      </c>
      <c r="M28" s="1">
        <v>0.35401579999999999</v>
      </c>
    </row>
    <row r="29" spans="1:34" s="1" customFormat="1" x14ac:dyDescent="0.3">
      <c r="A29" s="15">
        <v>0.46700000000000003</v>
      </c>
      <c r="B29" s="15">
        <v>-0.22700000000000001</v>
      </c>
      <c r="C29" s="1">
        <v>-0.52100000000000002</v>
      </c>
      <c r="D29" s="1">
        <v>0.52100000000000002</v>
      </c>
      <c r="E29" s="1">
        <v>4.1210000000000004</v>
      </c>
      <c r="F29" s="6">
        <v>4.1210000000000004</v>
      </c>
      <c r="H29" s="1">
        <v>0.93426670000000001</v>
      </c>
      <c r="I29" s="1">
        <v>-0.5052063</v>
      </c>
      <c r="J29" s="1">
        <v>-0.62168540000000005</v>
      </c>
      <c r="K29" s="1">
        <v>0.62176629999999999</v>
      </c>
      <c r="L29" s="1">
        <v>4.8273320000000001E-14</v>
      </c>
      <c r="M29" s="1">
        <v>8.5861430000000002E-2</v>
      </c>
    </row>
    <row r="30" spans="1:34" s="1" customFormat="1" x14ac:dyDescent="0.3">
      <c r="A30" s="15">
        <v>0.48399999999999999</v>
      </c>
      <c r="B30" s="15">
        <v>-0.23499999999999999</v>
      </c>
      <c r="C30" s="1">
        <v>-0.52100000000000002</v>
      </c>
      <c r="D30" s="1">
        <v>0.52300000000000002</v>
      </c>
      <c r="E30" s="1">
        <v>0.68700000000000006</v>
      </c>
      <c r="F30" s="6">
        <v>1.536</v>
      </c>
      <c r="H30" s="1">
        <v>0.96763330000000003</v>
      </c>
      <c r="I30" s="1">
        <v>-0.52661899999999995</v>
      </c>
      <c r="J30" s="1">
        <v>-0.64173979999999997</v>
      </c>
      <c r="K30" s="1">
        <v>0.64181809999999995</v>
      </c>
      <c r="L30" s="1">
        <v>0.51516859999999998</v>
      </c>
      <c r="M30" s="1">
        <v>0.67059919999999995</v>
      </c>
    </row>
    <row r="31" spans="1:34" s="1" customFormat="1" x14ac:dyDescent="0.3">
      <c r="A31" s="15">
        <v>0.5</v>
      </c>
      <c r="B31" s="15">
        <v>-0.24399999999999999</v>
      </c>
      <c r="C31" s="1">
        <v>-0.52100000000000002</v>
      </c>
      <c r="D31" s="1">
        <v>0.52500000000000002</v>
      </c>
      <c r="E31" s="1">
        <v>-2.7480000000000002</v>
      </c>
      <c r="F31" s="6">
        <v>2.9340000000000002</v>
      </c>
      <c r="H31" s="1">
        <v>1.0009999999999999</v>
      </c>
      <c r="I31" s="1">
        <v>-0.54803170000000001</v>
      </c>
      <c r="J31" s="1">
        <v>-0.59160389999999996</v>
      </c>
      <c r="K31" s="1">
        <v>0.59168880000000001</v>
      </c>
      <c r="L31" s="1">
        <v>0.77275289999999996</v>
      </c>
      <c r="M31" s="1">
        <v>0.81455310000000003</v>
      </c>
    </row>
    <row r="32" spans="1:34" s="1" customFormat="1" x14ac:dyDescent="0.3">
      <c r="A32" s="15">
        <v>0.51700000000000002</v>
      </c>
      <c r="B32" s="15">
        <v>-0.252</v>
      </c>
      <c r="C32" s="1">
        <v>-0.58199999999999996</v>
      </c>
      <c r="D32" s="1">
        <v>0.58199999999999996</v>
      </c>
      <c r="E32" s="1">
        <v>-3.778</v>
      </c>
      <c r="F32" s="6">
        <v>4.3029999999999999</v>
      </c>
      <c r="H32" s="1">
        <v>1.034367</v>
      </c>
      <c r="I32" s="1">
        <v>-0.56609869999999995</v>
      </c>
      <c r="J32" s="1">
        <v>-0.57154950000000004</v>
      </c>
      <c r="K32" s="1">
        <v>0.5719012</v>
      </c>
      <c r="L32" s="1">
        <v>0.25758429999999999</v>
      </c>
      <c r="M32" s="1">
        <v>0.25758429999999999</v>
      </c>
    </row>
    <row r="33" spans="1:13" s="1" customFormat="1" x14ac:dyDescent="0.3">
      <c r="A33" s="15">
        <v>0.53400000000000003</v>
      </c>
      <c r="B33" s="15">
        <v>-0.26400000000000001</v>
      </c>
      <c r="C33" s="1">
        <v>-0.68200000000000005</v>
      </c>
      <c r="D33" s="1">
        <v>0.68200000000000005</v>
      </c>
      <c r="E33" s="1">
        <v>0.68700000000000006</v>
      </c>
      <c r="F33" s="6">
        <v>1.85</v>
      </c>
      <c r="H33" s="1">
        <v>1.067733</v>
      </c>
      <c r="I33" s="1">
        <v>-0.5861731</v>
      </c>
      <c r="J33" s="1">
        <v>-0.59160389999999996</v>
      </c>
      <c r="K33" s="1">
        <v>0.59160389999999996</v>
      </c>
      <c r="L33" s="1">
        <v>-1.4596439999999999</v>
      </c>
      <c r="M33" s="1">
        <v>1.6131899999999999</v>
      </c>
    </row>
    <row r="34" spans="1:13" s="1" customFormat="1" x14ac:dyDescent="0.3">
      <c r="A34" s="15">
        <v>0.55100000000000005</v>
      </c>
      <c r="B34" s="15">
        <v>-0.27500000000000002</v>
      </c>
      <c r="C34" s="1">
        <v>-0.56200000000000006</v>
      </c>
      <c r="D34" s="1">
        <v>0.56299999999999994</v>
      </c>
      <c r="E34" s="1">
        <v>4.1210000000000004</v>
      </c>
      <c r="F34" s="6">
        <v>4.1210000000000004</v>
      </c>
      <c r="H34" s="1">
        <v>1.1011</v>
      </c>
      <c r="I34" s="1">
        <v>-0.60557839999999996</v>
      </c>
      <c r="J34" s="1">
        <v>-0.65176699999999999</v>
      </c>
      <c r="K34" s="1">
        <v>0.65207539999999997</v>
      </c>
      <c r="L34" s="1">
        <v>-0.77275289999999996</v>
      </c>
      <c r="M34" s="1">
        <v>0.79160330000000001</v>
      </c>
    </row>
    <row r="35" spans="1:13" s="1" customFormat="1" x14ac:dyDescent="0.3">
      <c r="A35" s="15">
        <v>0.56699999999999995</v>
      </c>
      <c r="B35" s="15">
        <v>-0.28199999999999997</v>
      </c>
      <c r="C35" s="1">
        <v>-0.501</v>
      </c>
      <c r="D35" s="1">
        <v>0.503</v>
      </c>
      <c r="E35" s="1">
        <v>1.03</v>
      </c>
      <c r="F35" s="6">
        <v>1.238</v>
      </c>
      <c r="H35" s="1">
        <v>1.1344669999999999</v>
      </c>
      <c r="I35" s="1">
        <v>-0.62966770000000005</v>
      </c>
      <c r="J35" s="1">
        <v>-0.67182129999999995</v>
      </c>
      <c r="K35" s="1">
        <v>0.67212059999999996</v>
      </c>
      <c r="L35" s="1">
        <v>1.2879210000000001</v>
      </c>
      <c r="M35" s="1">
        <v>1.2993189999999999</v>
      </c>
    </row>
    <row r="36" spans="1:13" s="1" customFormat="1" x14ac:dyDescent="0.3">
      <c r="A36" s="15">
        <v>0.58399999999999996</v>
      </c>
      <c r="B36" s="15">
        <v>-0.29199999999999998</v>
      </c>
      <c r="C36" s="1">
        <v>-0.56200000000000006</v>
      </c>
      <c r="D36" s="1">
        <v>0.56200000000000006</v>
      </c>
      <c r="E36" s="1">
        <v>0</v>
      </c>
      <c r="F36" s="6">
        <v>1.3740000000000001</v>
      </c>
      <c r="H36" s="1">
        <v>1.1678329999999999</v>
      </c>
      <c r="I36" s="1">
        <v>-0.65041130000000003</v>
      </c>
      <c r="J36" s="1">
        <v>-0.55149510000000002</v>
      </c>
      <c r="K36" s="1">
        <v>0.55149510000000002</v>
      </c>
      <c r="L36" s="1">
        <v>8.5861430000000002E-2</v>
      </c>
      <c r="M36" s="1">
        <v>0.35401579999999999</v>
      </c>
    </row>
    <row r="37" spans="1:13" s="1" customFormat="1" x14ac:dyDescent="0.3">
      <c r="A37" s="15">
        <v>0.60099999999999998</v>
      </c>
      <c r="B37" s="15">
        <v>-0.30099999999999999</v>
      </c>
      <c r="C37" s="1">
        <v>-0.501</v>
      </c>
      <c r="D37" s="1">
        <v>0.501</v>
      </c>
      <c r="E37" s="1">
        <v>-3.0910000000000002</v>
      </c>
      <c r="F37" s="6">
        <v>3.0910000000000002</v>
      </c>
      <c r="H37" s="1">
        <v>1.2012</v>
      </c>
      <c r="I37" s="1">
        <v>-0.66647080000000003</v>
      </c>
      <c r="J37" s="1">
        <v>-0.63171259999999996</v>
      </c>
      <c r="K37" s="1">
        <v>0.63171259999999996</v>
      </c>
      <c r="L37" s="1">
        <v>-2.4899819999999999</v>
      </c>
      <c r="M37" s="1">
        <v>2.4899819999999999</v>
      </c>
    </row>
    <row r="38" spans="1:13" s="1" customFormat="1" x14ac:dyDescent="0.3">
      <c r="A38" s="16">
        <v>0.61699999999999999</v>
      </c>
      <c r="B38" s="16">
        <v>-0.308</v>
      </c>
      <c r="C38" s="1">
        <v>-0.622</v>
      </c>
      <c r="D38" s="1">
        <v>0.622</v>
      </c>
      <c r="E38" s="1">
        <v>-3.778</v>
      </c>
      <c r="F38" s="6">
        <v>3.778</v>
      </c>
      <c r="H38" s="1">
        <v>1.234567</v>
      </c>
      <c r="I38" s="1">
        <v>-0.69256759999999995</v>
      </c>
      <c r="J38" s="1">
        <v>-0.77209320000000004</v>
      </c>
      <c r="K38" s="1">
        <v>0.77209320000000004</v>
      </c>
      <c r="L38" s="1">
        <v>-0.4293072</v>
      </c>
      <c r="M38" s="1">
        <v>0.4293072</v>
      </c>
    </row>
    <row r="39" spans="1:13" s="1" customFormat="1" x14ac:dyDescent="0.3">
      <c r="A39" s="16">
        <v>0.63400000000000001</v>
      </c>
      <c r="B39" s="16">
        <v>-0.32200000000000001</v>
      </c>
      <c r="C39" s="1">
        <v>-0.70199999999999996</v>
      </c>
      <c r="D39" s="1">
        <v>0.70199999999999996</v>
      </c>
      <c r="E39" s="1">
        <v>0.34300000000000003</v>
      </c>
      <c r="F39" s="6">
        <v>0.76800000000000002</v>
      </c>
      <c r="H39" s="1">
        <v>1.267933</v>
      </c>
      <c r="I39" s="1">
        <v>-0.71799519999999994</v>
      </c>
      <c r="J39" s="1">
        <v>-0.65176699999999999</v>
      </c>
      <c r="K39" s="1">
        <v>0.65176699999999999</v>
      </c>
    </row>
    <row r="40" spans="1:13" s="1" customFormat="1" x14ac:dyDescent="0.3">
      <c r="A40" s="16">
        <v>0.65100000000000002</v>
      </c>
      <c r="B40" s="16">
        <v>-0.33200000000000002</v>
      </c>
      <c r="C40" s="1">
        <v>-0.56200000000000006</v>
      </c>
      <c r="D40" s="1">
        <v>0.56200000000000006</v>
      </c>
      <c r="E40" s="1">
        <v>0.68700000000000006</v>
      </c>
      <c r="F40" s="6">
        <v>0.76800000000000002</v>
      </c>
      <c r="H40" s="1">
        <v>1.3012999999999999</v>
      </c>
      <c r="I40" s="1">
        <v>-0.7360622</v>
      </c>
    </row>
    <row r="41" spans="1:13" s="1" customFormat="1" x14ac:dyDescent="0.3">
      <c r="A41" s="16">
        <v>0.66700000000000004</v>
      </c>
      <c r="B41" s="16">
        <v>-0.34100000000000003</v>
      </c>
      <c r="C41" s="1">
        <v>-0.66200000000000003</v>
      </c>
      <c r="D41" s="1">
        <v>0.66200000000000003</v>
      </c>
      <c r="E41" s="1">
        <v>1.7170000000000001</v>
      </c>
      <c r="F41" s="6">
        <v>3.84</v>
      </c>
    </row>
    <row r="42" spans="1:13" s="1" customFormat="1" x14ac:dyDescent="0.3">
      <c r="A42" s="16">
        <v>0.68400000000000005</v>
      </c>
      <c r="B42" s="16">
        <v>-0.35399999999999998</v>
      </c>
      <c r="C42" s="1">
        <v>-0.58199999999999996</v>
      </c>
      <c r="D42" s="1">
        <v>0.59</v>
      </c>
      <c r="E42" s="1">
        <v>1.7170000000000001</v>
      </c>
      <c r="F42" s="6">
        <v>1.7509999999999999</v>
      </c>
    </row>
    <row r="43" spans="1:13" s="1" customFormat="1" x14ac:dyDescent="0.3">
      <c r="A43" s="16">
        <v>0.70099999999999996</v>
      </c>
      <c r="B43" s="16">
        <v>-0.36</v>
      </c>
      <c r="C43" s="1">
        <v>-0.501</v>
      </c>
      <c r="D43" s="1">
        <v>0.503</v>
      </c>
      <c r="E43" s="1">
        <v>1.7170000000000001</v>
      </c>
      <c r="F43" s="6">
        <v>3.24</v>
      </c>
    </row>
    <row r="44" spans="1:13" s="1" customFormat="1" x14ac:dyDescent="0.3">
      <c r="A44" s="16">
        <v>0.71699999999999997</v>
      </c>
      <c r="B44" s="16">
        <v>-0.371</v>
      </c>
      <c r="C44" s="1">
        <v>-0.60199999999999998</v>
      </c>
      <c r="D44" s="1">
        <v>0.60299999999999998</v>
      </c>
      <c r="E44" s="1">
        <v>-4.8079999999999998</v>
      </c>
      <c r="F44" s="6">
        <v>5.5380000000000003</v>
      </c>
    </row>
    <row r="45" spans="1:13" s="1" customFormat="1" x14ac:dyDescent="0.3">
      <c r="A45" s="16">
        <v>0.73399999999999999</v>
      </c>
      <c r="B45" s="16">
        <v>-0.38</v>
      </c>
      <c r="C45" s="1">
        <v>-0.622</v>
      </c>
      <c r="D45" s="1">
        <v>0.622</v>
      </c>
      <c r="E45" s="1">
        <v>-1.03</v>
      </c>
      <c r="F45" s="6">
        <v>1.4570000000000001</v>
      </c>
    </row>
    <row r="46" spans="1:13" s="1" customFormat="1" x14ac:dyDescent="0.3">
      <c r="A46" s="16">
        <v>0.751</v>
      </c>
      <c r="B46" s="16">
        <v>-0.39100000000000001</v>
      </c>
      <c r="C46" s="1">
        <v>-0.66200000000000003</v>
      </c>
      <c r="D46" s="1">
        <v>0.66200000000000003</v>
      </c>
      <c r="E46" s="1">
        <v>-1.03</v>
      </c>
      <c r="F46" s="6">
        <v>1.0860000000000001</v>
      </c>
    </row>
    <row r="47" spans="1:13" s="1" customFormat="1" x14ac:dyDescent="0.3">
      <c r="A47" s="16">
        <v>0.76700000000000002</v>
      </c>
      <c r="B47" s="16">
        <v>-0.40200000000000002</v>
      </c>
      <c r="C47" s="1">
        <v>-0.64200000000000002</v>
      </c>
      <c r="D47" s="1">
        <v>0.64200000000000002</v>
      </c>
      <c r="E47" s="1">
        <v>0.68700000000000006</v>
      </c>
      <c r="F47" s="6">
        <v>2.8319999999999999</v>
      </c>
    </row>
    <row r="48" spans="1:13" s="1" customFormat="1" x14ac:dyDescent="0.3">
      <c r="A48" s="16">
        <v>0.78400000000000003</v>
      </c>
      <c r="B48" s="16">
        <v>-0.41299999999999998</v>
      </c>
      <c r="C48" s="1">
        <v>-0.64200000000000002</v>
      </c>
      <c r="D48" s="1">
        <v>0.64500000000000002</v>
      </c>
      <c r="E48" s="1">
        <v>-2.0609999999999999</v>
      </c>
      <c r="F48" s="6">
        <v>3.1659999999999999</v>
      </c>
    </row>
    <row r="49" spans="1:6" s="1" customFormat="1" x14ac:dyDescent="0.3">
      <c r="A49" s="16">
        <v>0.80100000000000005</v>
      </c>
      <c r="B49" s="16">
        <v>-0.42399999999999999</v>
      </c>
      <c r="C49" s="1">
        <v>-0.70199999999999996</v>
      </c>
      <c r="D49" s="1">
        <v>0.70299999999999996</v>
      </c>
      <c r="E49" s="1">
        <v>3.0910000000000002</v>
      </c>
      <c r="F49" s="6">
        <v>4.1360000000000001</v>
      </c>
    </row>
    <row r="50" spans="1:6" s="1" customFormat="1" x14ac:dyDescent="0.3">
      <c r="A50" s="16">
        <v>0.81699999999999995</v>
      </c>
      <c r="B50" s="16">
        <v>-0.436</v>
      </c>
      <c r="C50" s="1">
        <v>-0.58199999999999996</v>
      </c>
      <c r="D50" s="1">
        <v>0.59</v>
      </c>
      <c r="E50" s="1">
        <v>6.5250000000000004</v>
      </c>
      <c r="F50" s="6">
        <v>6.5350000000000001</v>
      </c>
    </row>
    <row r="51" spans="1:6" s="1" customFormat="1" x14ac:dyDescent="0.3">
      <c r="A51" s="16">
        <v>0.83399999999999996</v>
      </c>
      <c r="B51" s="16">
        <v>-0.443</v>
      </c>
      <c r="C51" s="1">
        <v>-0.42099999999999999</v>
      </c>
      <c r="D51" s="1">
        <v>0.42099999999999999</v>
      </c>
      <c r="E51" s="1">
        <v>-0.34300000000000003</v>
      </c>
      <c r="F51" s="6">
        <v>2.089</v>
      </c>
    </row>
    <row r="52" spans="1:6" s="1" customFormat="1" x14ac:dyDescent="0.3">
      <c r="A52" s="16">
        <v>0.85099999999999998</v>
      </c>
      <c r="B52" s="16">
        <v>-0.45</v>
      </c>
      <c r="C52" s="1">
        <v>-0.60199999999999998</v>
      </c>
      <c r="D52" s="1">
        <v>0.60299999999999998</v>
      </c>
      <c r="E52" s="1">
        <v>-7.556</v>
      </c>
      <c r="F52" s="6">
        <v>7.556</v>
      </c>
    </row>
    <row r="53" spans="1:6" s="1" customFormat="1" x14ac:dyDescent="0.3">
      <c r="A53" s="17">
        <v>0.86799999999999999</v>
      </c>
      <c r="B53" s="17">
        <v>-0.46300000000000002</v>
      </c>
      <c r="C53" s="1">
        <v>-0.72199999999999998</v>
      </c>
      <c r="D53" s="1">
        <v>0.72199999999999998</v>
      </c>
      <c r="E53" s="1">
        <v>-2.7480000000000002</v>
      </c>
      <c r="F53" s="6">
        <v>2.9340000000000002</v>
      </c>
    </row>
    <row r="54" spans="1:6" s="1" customFormat="1" x14ac:dyDescent="0.3">
      <c r="A54" s="17">
        <v>0.88400000000000001</v>
      </c>
      <c r="B54" s="17">
        <v>-0.47399999999999998</v>
      </c>
      <c r="C54" s="1">
        <v>-0.66200000000000003</v>
      </c>
      <c r="D54" s="1">
        <v>0.66200000000000003</v>
      </c>
      <c r="E54" s="1">
        <v>3.778</v>
      </c>
      <c r="F54" s="6">
        <v>4.1500000000000004</v>
      </c>
    </row>
    <row r="55" spans="1:6" s="1" customFormat="1" x14ac:dyDescent="0.3">
      <c r="A55" s="17">
        <v>0.90100000000000002</v>
      </c>
      <c r="B55" s="17">
        <v>-0.48499999999999999</v>
      </c>
      <c r="C55" s="1">
        <v>-0.60199999999999998</v>
      </c>
      <c r="D55" s="1">
        <v>0.60199999999999998</v>
      </c>
      <c r="E55" s="1">
        <v>1.3740000000000001</v>
      </c>
      <c r="F55" s="6">
        <v>1.4159999999999999</v>
      </c>
    </row>
    <row r="56" spans="1:6" s="1" customFormat="1" x14ac:dyDescent="0.3">
      <c r="A56" s="17">
        <v>0.91800000000000004</v>
      </c>
      <c r="B56" s="17">
        <v>-0.49399999999999999</v>
      </c>
      <c r="C56" s="1">
        <v>-0.60199999999999998</v>
      </c>
      <c r="D56" s="1">
        <v>0.60199999999999998</v>
      </c>
      <c r="E56" s="1">
        <v>0</v>
      </c>
      <c r="F56" s="6">
        <v>0.34300000000000003</v>
      </c>
    </row>
    <row r="57" spans="1:6" s="1" customFormat="1" x14ac:dyDescent="0.3">
      <c r="A57" s="17">
        <v>0.93400000000000005</v>
      </c>
      <c r="B57" s="17">
        <v>-0.505</v>
      </c>
      <c r="C57" s="1">
        <v>-0.622</v>
      </c>
      <c r="D57" s="1">
        <v>0.622</v>
      </c>
      <c r="E57" s="1">
        <v>-1.7170000000000001</v>
      </c>
      <c r="F57" s="6">
        <v>1.85</v>
      </c>
    </row>
    <row r="58" spans="1:6" s="1" customFormat="1" x14ac:dyDescent="0.3">
      <c r="A58" s="17">
        <v>0.95099999999999996</v>
      </c>
      <c r="B58" s="17">
        <v>-0.51500000000000001</v>
      </c>
      <c r="C58" s="1">
        <v>-0.64200000000000002</v>
      </c>
      <c r="D58" s="1">
        <v>0.64200000000000002</v>
      </c>
      <c r="E58" s="1">
        <v>0</v>
      </c>
      <c r="F58" s="6">
        <v>0</v>
      </c>
    </row>
    <row r="59" spans="1:6" s="1" customFormat="1" x14ac:dyDescent="0.3">
      <c r="A59" s="17">
        <v>0.96799999999999997</v>
      </c>
      <c r="B59" s="17">
        <v>-0.52700000000000002</v>
      </c>
      <c r="C59" s="1">
        <v>-0.64200000000000002</v>
      </c>
      <c r="D59" s="1">
        <v>0.64200000000000002</v>
      </c>
      <c r="E59" s="1">
        <v>-0.68700000000000006</v>
      </c>
      <c r="F59" s="6">
        <v>0.97099999999999997</v>
      </c>
    </row>
    <row r="60" spans="1:6" s="1" customFormat="1" x14ac:dyDescent="0.3">
      <c r="A60" s="17">
        <v>0.98399999999999999</v>
      </c>
      <c r="B60" s="17">
        <v>-0.53700000000000003</v>
      </c>
      <c r="C60" s="1">
        <v>-0.64200000000000002</v>
      </c>
      <c r="D60" s="1">
        <v>0.64200000000000002</v>
      </c>
      <c r="E60" s="1">
        <v>4.1210000000000004</v>
      </c>
      <c r="F60" s="6">
        <v>4.2480000000000002</v>
      </c>
    </row>
    <row r="61" spans="1:6" s="1" customFormat="1" x14ac:dyDescent="0.3">
      <c r="A61" s="17">
        <v>1.0009999999999999</v>
      </c>
      <c r="B61" s="17">
        <v>-0.54800000000000004</v>
      </c>
      <c r="C61" s="1">
        <v>-0.54100000000000004</v>
      </c>
      <c r="D61" s="1">
        <v>0.54200000000000004</v>
      </c>
      <c r="E61" s="1">
        <v>1.03</v>
      </c>
      <c r="F61" s="6">
        <v>1.4570000000000001</v>
      </c>
    </row>
    <row r="62" spans="1:6" s="1" customFormat="1" x14ac:dyDescent="0.3">
      <c r="A62" s="17">
        <v>1.018</v>
      </c>
      <c r="B62" s="17">
        <v>-0.55500000000000005</v>
      </c>
      <c r="C62" s="1">
        <v>-0.54100000000000004</v>
      </c>
      <c r="D62" s="1">
        <v>0.54300000000000004</v>
      </c>
      <c r="E62" s="1">
        <v>-3.0910000000000002</v>
      </c>
      <c r="F62" s="6">
        <v>3.0910000000000002</v>
      </c>
    </row>
    <row r="63" spans="1:6" s="1" customFormat="1" x14ac:dyDescent="0.3">
      <c r="A63" s="17">
        <v>1.034</v>
      </c>
      <c r="B63" s="17">
        <v>-0.56599999999999995</v>
      </c>
      <c r="C63" s="1">
        <v>-0.70199999999999996</v>
      </c>
      <c r="D63" s="1">
        <v>0.70199999999999996</v>
      </c>
      <c r="E63" s="1">
        <v>-1.7170000000000001</v>
      </c>
      <c r="F63" s="6">
        <v>2.1989999999999998</v>
      </c>
    </row>
    <row r="64" spans="1:6" s="1" customFormat="1" x14ac:dyDescent="0.3">
      <c r="A64" s="17">
        <v>1.0509999999999999</v>
      </c>
      <c r="B64" s="17">
        <v>-0.57799999999999996</v>
      </c>
      <c r="C64" s="1">
        <v>-0.60199999999999998</v>
      </c>
      <c r="D64" s="1">
        <v>0.60199999999999998</v>
      </c>
      <c r="E64" s="1">
        <v>2.7480000000000002</v>
      </c>
      <c r="F64" s="6">
        <v>2.7480000000000002</v>
      </c>
    </row>
    <row r="65" spans="1:6" s="1" customFormat="1" x14ac:dyDescent="0.3">
      <c r="A65" s="17">
        <v>1.0680000000000001</v>
      </c>
      <c r="B65" s="17">
        <v>-0.58599999999999997</v>
      </c>
      <c r="C65" s="1">
        <v>-0.56200000000000006</v>
      </c>
      <c r="D65" s="1">
        <v>0.56200000000000006</v>
      </c>
      <c r="E65" s="1">
        <v>2.0609999999999999</v>
      </c>
      <c r="F65" s="6">
        <v>2.0609999999999999</v>
      </c>
    </row>
    <row r="66" spans="1:6" s="1" customFormat="1" x14ac:dyDescent="0.3">
      <c r="A66" s="17">
        <v>1.0840000000000001</v>
      </c>
      <c r="B66" s="17">
        <v>-0.59699999999999998</v>
      </c>
      <c r="C66" s="1">
        <v>-0.58199999999999996</v>
      </c>
      <c r="D66" s="1">
        <v>0.58199999999999996</v>
      </c>
      <c r="E66" s="1">
        <v>-7.2119999999999997</v>
      </c>
      <c r="F66" s="6">
        <v>7.2450000000000001</v>
      </c>
    </row>
    <row r="67" spans="1:6" s="1" customFormat="1" x14ac:dyDescent="0.3">
      <c r="A67" s="17">
        <v>1.101</v>
      </c>
      <c r="B67" s="17">
        <v>-0.60599999999999998</v>
      </c>
      <c r="C67" s="1">
        <v>-0.74199999999999999</v>
      </c>
      <c r="D67" s="1">
        <v>0.74199999999999999</v>
      </c>
      <c r="E67" s="1">
        <v>-1.03</v>
      </c>
      <c r="F67" s="6">
        <v>1.4570000000000001</v>
      </c>
    </row>
    <row r="68" spans="1:6" s="1" customFormat="1" x14ac:dyDescent="0.3">
      <c r="A68" s="18">
        <v>1.1180000000000001</v>
      </c>
      <c r="B68" s="18">
        <v>-0.622</v>
      </c>
      <c r="C68" s="1">
        <v>-0.72199999999999998</v>
      </c>
      <c r="D68" s="1">
        <v>0.72299999999999998</v>
      </c>
      <c r="E68" s="1">
        <v>2.7480000000000002</v>
      </c>
      <c r="F68" s="6">
        <v>2.7480000000000002</v>
      </c>
    </row>
    <row r="69" spans="1:6" s="1" customFormat="1" x14ac:dyDescent="0.3">
      <c r="A69" s="18">
        <v>1.1339999999999999</v>
      </c>
      <c r="B69" s="18">
        <v>-0.63</v>
      </c>
      <c r="C69" s="1">
        <v>-0.54100000000000004</v>
      </c>
      <c r="D69" s="1">
        <v>0.54200000000000004</v>
      </c>
      <c r="E69" s="1">
        <v>4.4649999999999999</v>
      </c>
      <c r="F69" s="6">
        <v>4.5819999999999999</v>
      </c>
    </row>
    <row r="70" spans="1:6" s="1" customFormat="1" x14ac:dyDescent="0.3">
      <c r="A70" s="18">
        <v>1.151</v>
      </c>
      <c r="B70" s="18">
        <v>-0.64</v>
      </c>
      <c r="C70" s="1">
        <v>-0.622</v>
      </c>
      <c r="D70" s="1">
        <v>0.622</v>
      </c>
      <c r="E70" s="1">
        <v>-1.7170000000000001</v>
      </c>
      <c r="F70" s="6">
        <v>1.85</v>
      </c>
    </row>
    <row r="71" spans="1:6" s="1" customFormat="1" x14ac:dyDescent="0.3">
      <c r="A71" s="18">
        <v>1.1679999999999999</v>
      </c>
      <c r="B71" s="18">
        <v>-0.65</v>
      </c>
      <c r="C71" s="1">
        <v>-0.60199999999999998</v>
      </c>
      <c r="D71" s="1">
        <v>0.60199999999999998</v>
      </c>
      <c r="E71" s="1">
        <v>4.1210000000000004</v>
      </c>
      <c r="F71" s="6">
        <v>4.1210000000000004</v>
      </c>
    </row>
    <row r="72" spans="1:6" s="1" customFormat="1" x14ac:dyDescent="0.3">
      <c r="A72" s="18">
        <v>1.1850000000000001</v>
      </c>
      <c r="B72" s="18">
        <v>-0.66</v>
      </c>
      <c r="C72" s="1">
        <v>-0.48099999999999998</v>
      </c>
      <c r="D72" s="1">
        <v>0.48099999999999998</v>
      </c>
      <c r="E72" s="1">
        <v>-2.7480000000000002</v>
      </c>
      <c r="F72" s="6">
        <v>2.7480000000000002</v>
      </c>
    </row>
    <row r="73" spans="1:6" s="1" customFormat="1" x14ac:dyDescent="0.3">
      <c r="A73" s="18">
        <v>1.2010000000000001</v>
      </c>
      <c r="B73" s="18">
        <v>-0.66600000000000004</v>
      </c>
      <c r="C73" s="1">
        <v>-0.64200000000000002</v>
      </c>
      <c r="D73" s="1">
        <v>0.64200000000000002</v>
      </c>
      <c r="E73" s="1">
        <v>-6.1820000000000004</v>
      </c>
      <c r="F73" s="6">
        <v>6.1820000000000004</v>
      </c>
    </row>
    <row r="74" spans="1:6" s="1" customFormat="1" x14ac:dyDescent="0.3">
      <c r="A74" s="18">
        <v>1.218</v>
      </c>
      <c r="B74" s="18">
        <v>-0.68100000000000005</v>
      </c>
      <c r="C74" s="1">
        <v>-0.78200000000000003</v>
      </c>
      <c r="D74" s="1">
        <v>0.78200000000000003</v>
      </c>
      <c r="E74" s="1">
        <v>-6.5250000000000004</v>
      </c>
      <c r="F74" s="6">
        <v>6.5250000000000004</v>
      </c>
    </row>
    <row r="75" spans="1:6" s="1" customFormat="1" x14ac:dyDescent="0.3">
      <c r="A75" s="18">
        <v>1.2350000000000001</v>
      </c>
      <c r="B75" s="18">
        <v>-0.69299999999999995</v>
      </c>
      <c r="C75" s="1">
        <v>-0.78200000000000003</v>
      </c>
      <c r="D75" s="1">
        <v>0.78200000000000003</v>
      </c>
      <c r="E75" s="1">
        <v>2.4039999999999999</v>
      </c>
      <c r="F75" s="6">
        <v>2.4039999999999999</v>
      </c>
    </row>
    <row r="76" spans="1:6" s="1" customFormat="1" x14ac:dyDescent="0.3">
      <c r="A76" s="18">
        <v>1.2509999999999999</v>
      </c>
      <c r="B76" s="18">
        <v>-0.70699999999999996</v>
      </c>
      <c r="C76" s="1">
        <v>-0.76200000000000001</v>
      </c>
      <c r="D76" s="1">
        <v>0.76200000000000001</v>
      </c>
      <c r="E76" s="1">
        <v>6.8689999999999998</v>
      </c>
      <c r="F76" s="6">
        <v>6.8689999999999998</v>
      </c>
    </row>
    <row r="77" spans="1:6" s="1" customFormat="1" x14ac:dyDescent="0.3">
      <c r="A77" s="18">
        <v>1.268</v>
      </c>
      <c r="B77" s="18">
        <v>-0.71799999999999997</v>
      </c>
      <c r="C77" s="1">
        <v>-0.52100000000000002</v>
      </c>
      <c r="D77" s="1">
        <v>0.52100000000000002</v>
      </c>
      <c r="E77" s="1">
        <v>5.4950000000000001</v>
      </c>
      <c r="F77" s="6">
        <v>5.4950000000000001</v>
      </c>
    </row>
    <row r="78" spans="1:6" s="1" customFormat="1" x14ac:dyDescent="0.3">
      <c r="A78" s="18">
        <v>1.2849999999999999</v>
      </c>
      <c r="B78" s="18">
        <v>-0.72499999999999998</v>
      </c>
      <c r="C78" s="1">
        <v>-0.54100000000000004</v>
      </c>
      <c r="D78" s="1">
        <v>0.54100000000000004</v>
      </c>
      <c r="E78" s="1">
        <v>-7.2119999999999997</v>
      </c>
      <c r="F78" s="6">
        <v>7.2450000000000001</v>
      </c>
    </row>
    <row r="79" spans="1:6" s="1" customFormat="1" x14ac:dyDescent="0.3">
      <c r="A79" s="18">
        <v>1.3009999999999999</v>
      </c>
      <c r="B79" s="18">
        <v>-0.73599999999999999</v>
      </c>
      <c r="C79" s="1">
        <v>-0.80200000000000005</v>
      </c>
      <c r="D79" s="1">
        <v>0.80200000000000005</v>
      </c>
      <c r="F79" s="6"/>
    </row>
    <row r="80" spans="1:6" s="1" customFormat="1" x14ac:dyDescent="0.3">
      <c r="A80" s="18">
        <v>1.3180000000000001</v>
      </c>
      <c r="B80" s="18">
        <v>-0.751</v>
      </c>
      <c r="F80" s="7"/>
    </row>
    <row r="81" spans="1:8" x14ac:dyDescent="0.3">
      <c r="A81" s="2">
        <f>SUM(A2:A80)</f>
        <v>52.719000000000001</v>
      </c>
      <c r="B81" s="2">
        <f>SUM(B2:B80)</f>
        <v>-27.623142000000005</v>
      </c>
      <c r="C81" s="2"/>
      <c r="D81" s="2">
        <f>SUM(D2:D79)</f>
        <v>44.494999999999997</v>
      </c>
      <c r="E81" s="2"/>
      <c r="F81" s="2"/>
      <c r="G81" s="3" t="s">
        <v>11</v>
      </c>
    </row>
    <row r="82" spans="1:8" x14ac:dyDescent="0.3">
      <c r="A82" s="1">
        <f>AVERAGE(A2:A80)</f>
        <v>0.6673291139240507</v>
      </c>
      <c r="B82" s="1">
        <f>AVERAGE(B2:B80)</f>
        <v>-0.34966002531645574</v>
      </c>
      <c r="C82" s="1"/>
      <c r="D82" s="1">
        <f>AVERAGE(D2:D80)</f>
        <v>0.57785714285714285</v>
      </c>
      <c r="E82" s="1"/>
      <c r="F82" s="1"/>
      <c r="G82" s="4" t="s">
        <v>10</v>
      </c>
    </row>
    <row r="83" spans="1:8" x14ac:dyDescent="0.3">
      <c r="A83" s="1">
        <f>SUMSQ(A2:A80)</f>
        <v>46.615431000000008</v>
      </c>
      <c r="B83" s="1">
        <f>SUMSQ(B2:B80)</f>
        <v>13.635459558461998</v>
      </c>
      <c r="C83" s="1"/>
      <c r="D83" s="1">
        <f>SUMSQ(D2:D80)</f>
        <v>26.709791000000003</v>
      </c>
      <c r="E83" s="1"/>
      <c r="F83" s="1"/>
      <c r="G83" s="4" t="s">
        <v>12</v>
      </c>
    </row>
    <row r="84" spans="1:8" x14ac:dyDescent="0.3">
      <c r="A84" s="10" t="s">
        <v>18</v>
      </c>
      <c r="B84" s="1">
        <f>SUMPRODUCT(A2:A80,B2:B80)</f>
        <v>-25.171072637000005</v>
      </c>
      <c r="C84" s="10" t="s">
        <v>19</v>
      </c>
      <c r="D84" s="1">
        <f>SUMPRODUCT(A2:A80,D2:D80)</f>
        <v>31.552092999999989</v>
      </c>
      <c r="E84" s="1"/>
      <c r="F84" s="1"/>
      <c r="G84" s="4" t="s">
        <v>13</v>
      </c>
    </row>
    <row r="85" spans="1:8" x14ac:dyDescent="0.3">
      <c r="F85">
        <f>COUNT(A2:A80)</f>
        <v>79</v>
      </c>
      <c r="G85" s="4" t="s">
        <v>22</v>
      </c>
    </row>
    <row r="86" spans="1:8" x14ac:dyDescent="0.3">
      <c r="A86" s="36" t="s">
        <v>16</v>
      </c>
      <c r="B86" s="36"/>
      <c r="E86" s="36" t="s">
        <v>17</v>
      </c>
      <c r="F86" s="36"/>
    </row>
    <row r="87" spans="1:8" x14ac:dyDescent="0.3">
      <c r="A87" s="1">
        <f>(B2+0.58797*A2-0.04296)^2</f>
        <v>1.3184531364600998E-3</v>
      </c>
      <c r="B87" s="1">
        <f>(A2-0.66733)^2</f>
        <v>0.42292910889999996</v>
      </c>
      <c r="C87" s="9" t="s">
        <v>14</v>
      </c>
      <c r="D87" s="9" t="s">
        <v>15</v>
      </c>
      <c r="E87" s="1">
        <f t="shared" ref="E87:E118" si="0">(D2-0.1756*A2-0.4607)^2</f>
        <v>0.21500396469904001</v>
      </c>
      <c r="F87" s="1">
        <f>(A2-0.66733)^2</f>
        <v>0.42292910889999996</v>
      </c>
      <c r="G87" s="9" t="s">
        <v>14</v>
      </c>
      <c r="H87" s="9" t="s">
        <v>15</v>
      </c>
    </row>
    <row r="88" spans="1:8" x14ac:dyDescent="0.3">
      <c r="A88" s="1">
        <f t="shared" ref="A88:A151" si="1">(B3+0.58797*A3-0.04296)^2</f>
        <v>7.6021463256009984E-4</v>
      </c>
      <c r="B88" s="1">
        <f t="shared" ref="B88:B151" si="2">(A3-0.66733)^2</f>
        <v>0.40237454889999996</v>
      </c>
      <c r="C88" s="1">
        <f>SUM(A87:A165)</f>
        <v>7.0505522148278949E-3</v>
      </c>
      <c r="D88" s="1">
        <f>SUM(B87:B165)</f>
        <v>11.434507443099999</v>
      </c>
      <c r="E88" s="1">
        <f t="shared" si="0"/>
        <v>9.5787031227039979E-2</v>
      </c>
      <c r="F88" s="1">
        <f t="shared" ref="F88:F151" si="3">(A3-0.66733)^2</f>
        <v>0.40237454889999996</v>
      </c>
      <c r="G88" s="1">
        <f>SUM(E87:E165)</f>
        <v>1.3655415718001602</v>
      </c>
      <c r="H88" s="1">
        <f>SUM(F87:F165)</f>
        <v>11.434507443099999</v>
      </c>
    </row>
    <row r="89" spans="1:8" x14ac:dyDescent="0.3">
      <c r="A89" s="1">
        <f t="shared" si="1"/>
        <v>4.3775100624999987E-4</v>
      </c>
      <c r="B89" s="1">
        <f t="shared" si="2"/>
        <v>0.38109632889999989</v>
      </c>
      <c r="C89" s="1"/>
      <c r="D89" s="1"/>
      <c r="E89" s="1">
        <f t="shared" si="0"/>
        <v>2.5115910400000004E-2</v>
      </c>
      <c r="F89" s="1">
        <f t="shared" si="3"/>
        <v>0.38109632889999989</v>
      </c>
      <c r="G89" s="1"/>
      <c r="H89" s="1"/>
    </row>
    <row r="90" spans="1:8" x14ac:dyDescent="0.3">
      <c r="A90" s="1">
        <f t="shared" si="1"/>
        <v>3.1032380832009981E-4</v>
      </c>
      <c r="B90" s="1">
        <f t="shared" si="2"/>
        <v>0.36039610890000001</v>
      </c>
      <c r="C90" s="12" t="s">
        <v>20</v>
      </c>
      <c r="D90">
        <f>SQRT((C88)/((79-2)*D88))</f>
        <v>2.8298112790710278E-3</v>
      </c>
      <c r="E90" s="1">
        <f t="shared" si="0"/>
        <v>9.2812841103999822E-4</v>
      </c>
      <c r="F90" s="1">
        <f t="shared" si="3"/>
        <v>0.36039610890000001</v>
      </c>
      <c r="G90" s="12" t="s">
        <v>20</v>
      </c>
      <c r="H90">
        <f>SQRT((G88)/((79-2)*H88))</f>
        <v>3.9382054576886115E-2</v>
      </c>
    </row>
    <row r="91" spans="1:8" x14ac:dyDescent="0.3">
      <c r="A91" s="1">
        <f t="shared" si="1"/>
        <v>2.6368855748009994E-4</v>
      </c>
      <c r="B91" s="1">
        <f t="shared" si="2"/>
        <v>0.3414415489</v>
      </c>
      <c r="C91" s="13" t="s">
        <v>21</v>
      </c>
      <c r="D91">
        <f>SQRT(((1/79)+(0.66733^2/D88))*(C88/(79-2)))</f>
        <v>2.1737480970862818E-3</v>
      </c>
      <c r="E91" s="1">
        <f t="shared" si="0"/>
        <v>9.4579515039999788E-5</v>
      </c>
      <c r="F91" s="1">
        <f t="shared" si="3"/>
        <v>0.3414415489</v>
      </c>
      <c r="G91" s="13" t="s">
        <v>21</v>
      </c>
      <c r="H91">
        <f>SQRT(((1/79)+(0.66733^2/H88))*(G88/(79-2)))</f>
        <v>3.0251722731120537E-2</v>
      </c>
    </row>
    <row r="92" spans="1:8" x14ac:dyDescent="0.3">
      <c r="A92" s="1">
        <f t="shared" si="1"/>
        <v>2.0371852899999992E-4</v>
      </c>
      <c r="B92" s="1">
        <f t="shared" si="2"/>
        <v>0.32186332890000002</v>
      </c>
      <c r="C92" s="1"/>
      <c r="D92" s="1"/>
      <c r="E92" s="1">
        <f t="shared" si="0"/>
        <v>1.3147876000000011E-3</v>
      </c>
      <c r="F92" s="1">
        <f t="shared" si="3"/>
        <v>0.32186332890000002</v>
      </c>
      <c r="G92" s="1"/>
      <c r="H92" s="1"/>
    </row>
    <row r="93" spans="1:8" x14ac:dyDescent="0.3">
      <c r="A93" s="1">
        <f t="shared" si="1"/>
        <v>1.202862756001E-4</v>
      </c>
      <c r="B93" s="1">
        <f t="shared" si="2"/>
        <v>0.30286310890000001</v>
      </c>
      <c r="C93" s="1"/>
      <c r="D93" s="1"/>
      <c r="E93" s="1">
        <f t="shared" si="0"/>
        <v>9.8496097230399964E-3</v>
      </c>
      <c r="F93" s="1">
        <f t="shared" si="3"/>
        <v>0.30286310890000001</v>
      </c>
      <c r="G93" s="10" t="s">
        <v>23</v>
      </c>
      <c r="H93" s="1">
        <f>B80/A80</f>
        <v>-0.56980273141122906</v>
      </c>
    </row>
    <row r="94" spans="1:8" x14ac:dyDescent="0.3">
      <c r="A94" s="1">
        <f t="shared" si="1"/>
        <v>5.7607948200099966E-5</v>
      </c>
      <c r="B94" s="1">
        <f t="shared" si="2"/>
        <v>0.28550854889999999</v>
      </c>
      <c r="C94" s="1"/>
      <c r="D94" s="1"/>
      <c r="E94" s="1">
        <f t="shared" si="0"/>
        <v>3.8830594203040011E-2</v>
      </c>
      <c r="F94" s="1">
        <f t="shared" si="3"/>
        <v>0.28550854889999999</v>
      </c>
      <c r="G94" s="1"/>
      <c r="H94" s="1"/>
    </row>
    <row r="95" spans="1:8" x14ac:dyDescent="0.3">
      <c r="A95" s="1">
        <f t="shared" si="1"/>
        <v>8.7329025000000896E-7</v>
      </c>
      <c r="B95" s="1">
        <f t="shared" si="2"/>
        <v>0.26763032889999994</v>
      </c>
      <c r="C95" s="1"/>
      <c r="D95" s="1"/>
      <c r="E95" s="1">
        <f t="shared" si="0"/>
        <v>4.1011215999999986E-3</v>
      </c>
      <c r="F95" s="1">
        <f t="shared" si="3"/>
        <v>0.26763032889999994</v>
      </c>
      <c r="G95" s="1"/>
      <c r="H95" s="1"/>
    </row>
    <row r="96" spans="1:8" x14ac:dyDescent="0.3">
      <c r="A96" s="1">
        <f t="shared" si="1"/>
        <v>2.719233980099975E-6</v>
      </c>
      <c r="B96" s="1">
        <f t="shared" si="2"/>
        <v>0.25033010889999996</v>
      </c>
      <c r="C96" s="1"/>
      <c r="D96" s="1"/>
      <c r="E96" s="1">
        <f t="shared" si="0"/>
        <v>8.6443134350399839E-3</v>
      </c>
      <c r="F96" s="1">
        <f t="shared" si="3"/>
        <v>0.25033010889999996</v>
      </c>
      <c r="G96" s="1"/>
      <c r="H96" s="1"/>
    </row>
    <row r="97" spans="1:8" x14ac:dyDescent="0.3">
      <c r="A97" s="1">
        <f t="shared" si="1"/>
        <v>1.2497639039999721E-7</v>
      </c>
      <c r="B97" s="1">
        <f t="shared" si="2"/>
        <v>0.23360788889999998</v>
      </c>
      <c r="C97" s="1"/>
      <c r="D97" s="1"/>
      <c r="E97" s="1">
        <f t="shared" si="0"/>
        <v>8.0812908159999755E-5</v>
      </c>
      <c r="F97" s="1">
        <f t="shared" si="3"/>
        <v>0.23360788889999998</v>
      </c>
      <c r="G97" s="1"/>
      <c r="H97" s="1"/>
    </row>
    <row r="98" spans="1:8" x14ac:dyDescent="0.3">
      <c r="A98" s="1">
        <f t="shared" si="1"/>
        <v>1.0485760000000226E-6</v>
      </c>
      <c r="B98" s="1">
        <f t="shared" si="2"/>
        <v>0.21839732889999997</v>
      </c>
      <c r="C98" s="1"/>
      <c r="D98" s="1"/>
      <c r="E98" s="1">
        <f t="shared" si="0"/>
        <v>6.8539240000000193E-4</v>
      </c>
      <c r="F98" s="1">
        <f t="shared" si="3"/>
        <v>0.21839732889999997</v>
      </c>
      <c r="G98" s="1"/>
      <c r="H98" s="1"/>
    </row>
    <row r="99" spans="1:8" x14ac:dyDescent="0.3">
      <c r="A99" s="1">
        <f t="shared" si="1"/>
        <v>2.7539070600999988E-6</v>
      </c>
      <c r="B99" s="1">
        <f t="shared" si="2"/>
        <v>0.20279710889999999</v>
      </c>
      <c r="C99" s="1"/>
      <c r="D99" s="1"/>
      <c r="E99" s="1">
        <f t="shared" si="0"/>
        <v>3.993582747040013E-3</v>
      </c>
      <c r="F99" s="1">
        <f t="shared" si="3"/>
        <v>0.20279710889999999</v>
      </c>
      <c r="G99" s="1"/>
      <c r="H99" s="1"/>
    </row>
    <row r="100" spans="1:8" x14ac:dyDescent="0.3">
      <c r="A100" s="1">
        <f t="shared" si="1"/>
        <v>5.2211336003999637E-6</v>
      </c>
      <c r="B100" s="1">
        <f t="shared" si="2"/>
        <v>0.18777488889999999</v>
      </c>
      <c r="C100" s="1"/>
      <c r="D100" s="1"/>
      <c r="E100" s="1">
        <f t="shared" si="0"/>
        <v>1.6168119321600053E-3</v>
      </c>
      <c r="F100" s="1">
        <f t="shared" si="3"/>
        <v>0.18777488889999999</v>
      </c>
      <c r="G100" s="1"/>
      <c r="H100" s="1"/>
    </row>
    <row r="101" spans="1:8" x14ac:dyDescent="0.3">
      <c r="A101" s="1">
        <f t="shared" si="1"/>
        <v>9.1960562499999613E-6</v>
      </c>
      <c r="B101" s="1">
        <f t="shared" si="2"/>
        <v>0.17416432889999997</v>
      </c>
      <c r="C101" s="1"/>
      <c r="D101" s="1"/>
      <c r="E101" s="1">
        <f t="shared" si="0"/>
        <v>1.3987600000000032E-3</v>
      </c>
      <c r="F101" s="1">
        <f t="shared" si="3"/>
        <v>0.17416432889999997</v>
      </c>
      <c r="G101" s="1"/>
      <c r="H101" s="1"/>
    </row>
    <row r="102" spans="1:8" x14ac:dyDescent="0.3">
      <c r="A102" s="1">
        <f t="shared" si="1"/>
        <v>1.6224703440099961E-5</v>
      </c>
      <c r="B102" s="1">
        <f t="shared" si="2"/>
        <v>0.16026410889999998</v>
      </c>
      <c r="C102" s="1"/>
      <c r="D102" s="1"/>
      <c r="E102" s="1">
        <f t="shared" si="0"/>
        <v>2.0778645904000016E-4</v>
      </c>
      <c r="F102" s="1">
        <f t="shared" si="3"/>
        <v>0.16026410889999998</v>
      </c>
      <c r="G102" s="1"/>
      <c r="H102" s="1"/>
    </row>
    <row r="103" spans="1:8" x14ac:dyDescent="0.3">
      <c r="A103" s="1">
        <f t="shared" si="1"/>
        <v>3.6282311310399974E-5</v>
      </c>
      <c r="B103" s="1">
        <f t="shared" si="2"/>
        <v>0.14694188890000001</v>
      </c>
      <c r="C103" s="1"/>
      <c r="D103" s="1"/>
      <c r="E103" s="1">
        <f t="shared" si="0"/>
        <v>4.8400405561599968E-3</v>
      </c>
      <c r="F103" s="1">
        <f t="shared" si="3"/>
        <v>0.14694188890000001</v>
      </c>
      <c r="G103" s="1"/>
      <c r="H103" s="1"/>
    </row>
    <row r="104" spans="1:8" x14ac:dyDescent="0.3">
      <c r="A104" s="1">
        <f t="shared" si="1"/>
        <v>7.1081760999999906E-5</v>
      </c>
      <c r="B104" s="1">
        <f t="shared" si="2"/>
        <v>0.13493132889999998</v>
      </c>
      <c r="C104" s="1"/>
      <c r="D104" s="1"/>
      <c r="E104" s="1">
        <f t="shared" si="0"/>
        <v>4.8469444000000025E-3</v>
      </c>
      <c r="F104" s="1">
        <f t="shared" si="3"/>
        <v>0.13493132889999998</v>
      </c>
      <c r="G104" s="1"/>
      <c r="H104" s="1"/>
    </row>
    <row r="105" spans="1:8" x14ac:dyDescent="0.3">
      <c r="A105" s="1">
        <f t="shared" si="1"/>
        <v>2.9446793720099763E-5</v>
      </c>
      <c r="B105" s="1">
        <f t="shared" si="2"/>
        <v>0.12273110889999998</v>
      </c>
      <c r="C105" s="1"/>
      <c r="D105" s="1"/>
      <c r="E105" s="1">
        <f t="shared" si="0"/>
        <v>2.8101426171040028E-2</v>
      </c>
      <c r="F105" s="1">
        <f t="shared" si="3"/>
        <v>0.12273110889999998</v>
      </c>
      <c r="G105" s="1"/>
      <c r="H105" s="1"/>
    </row>
    <row r="106" spans="1:8" x14ac:dyDescent="0.3">
      <c r="A106" s="1">
        <f t="shared" si="1"/>
        <v>2.9397867120400223E-5</v>
      </c>
      <c r="B106" s="1">
        <f t="shared" si="2"/>
        <v>0.11110888889999997</v>
      </c>
      <c r="C106" s="1"/>
      <c r="D106" s="1"/>
      <c r="E106" s="1">
        <f t="shared" si="0"/>
        <v>5.5930358016000232E-4</v>
      </c>
      <c r="F106" s="1">
        <f t="shared" si="3"/>
        <v>0.11110888889999997</v>
      </c>
      <c r="G106" s="1"/>
      <c r="H106" s="1"/>
    </row>
    <row r="107" spans="1:8" x14ac:dyDescent="0.3">
      <c r="A107" s="1">
        <f t="shared" si="1"/>
        <v>4.664207024999984E-5</v>
      </c>
      <c r="B107" s="1">
        <f t="shared" si="2"/>
        <v>0.10069832889999999</v>
      </c>
      <c r="C107" s="1"/>
      <c r="D107" s="1"/>
      <c r="E107" s="1">
        <f t="shared" si="0"/>
        <v>1.345599999999987E-6</v>
      </c>
      <c r="F107" s="1">
        <f t="shared" si="3"/>
        <v>0.10069832889999999</v>
      </c>
      <c r="G107" s="1"/>
      <c r="H107" s="1"/>
    </row>
    <row r="108" spans="1:8" x14ac:dyDescent="0.3">
      <c r="A108" s="1">
        <f t="shared" si="1"/>
        <v>6.1230468500099631E-5</v>
      </c>
      <c r="B108" s="1">
        <f t="shared" si="2"/>
        <v>9.019810889999999E-2</v>
      </c>
      <c r="C108" s="1"/>
      <c r="D108" s="1"/>
      <c r="E108" s="1">
        <f t="shared" si="0"/>
        <v>1.4329858830399974E-3</v>
      </c>
      <c r="F108" s="1">
        <f t="shared" si="3"/>
        <v>9.019810889999999E-2</v>
      </c>
      <c r="G108" s="1"/>
      <c r="H108" s="1"/>
    </row>
    <row r="109" spans="1:8" x14ac:dyDescent="0.3">
      <c r="A109" s="1">
        <f t="shared" si="1"/>
        <v>6.1159907430400286E-5</v>
      </c>
      <c r="B109" s="1">
        <f t="shared" si="2"/>
        <v>8.0275888899999981E-2</v>
      </c>
      <c r="C109" s="1"/>
      <c r="D109" s="1"/>
      <c r="E109" s="1">
        <f t="shared" si="0"/>
        <v>6.3153700415999987E-4</v>
      </c>
      <c r="F109" s="1">
        <f t="shared" si="3"/>
        <v>8.0275888899999981E-2</v>
      </c>
      <c r="G109" s="1"/>
      <c r="H109" s="1"/>
    </row>
    <row r="110" spans="1:8" x14ac:dyDescent="0.3">
      <c r="A110" s="1">
        <f t="shared" si="1"/>
        <v>1.046119840000003E-4</v>
      </c>
      <c r="B110" s="1">
        <f t="shared" si="2"/>
        <v>7.1465328899999972E-2</v>
      </c>
      <c r="C110" s="1"/>
      <c r="D110" s="1"/>
      <c r="E110" s="1">
        <f t="shared" si="0"/>
        <v>2.1104836000000035E-3</v>
      </c>
      <c r="F110" s="1">
        <f t="shared" si="3"/>
        <v>7.1465328899999972E-2</v>
      </c>
      <c r="G110" s="1"/>
      <c r="H110" s="1"/>
    </row>
    <row r="111" spans="1:8" x14ac:dyDescent="0.3">
      <c r="A111" s="1">
        <f t="shared" si="1"/>
        <v>1.2596672778009943E-4</v>
      </c>
      <c r="B111" s="1">
        <f t="shared" si="2"/>
        <v>6.2665108900000002E-2</v>
      </c>
      <c r="C111" s="1"/>
      <c r="D111" s="1"/>
      <c r="E111" s="1">
        <f t="shared" si="0"/>
        <v>2.4987642395039988E-2</v>
      </c>
      <c r="F111" s="1">
        <f t="shared" si="3"/>
        <v>6.2665108900000002E-2</v>
      </c>
      <c r="G111" s="1"/>
      <c r="H111" s="1"/>
    </row>
    <row r="112" spans="1:8" x14ac:dyDescent="0.3">
      <c r="A112" s="1">
        <f t="shared" si="1"/>
        <v>5.2113672240400201E-5</v>
      </c>
      <c r="B112" s="1">
        <f t="shared" si="2"/>
        <v>5.4442888899999993E-2</v>
      </c>
      <c r="C112" s="1"/>
      <c r="D112" s="1"/>
      <c r="E112" s="1">
        <f t="shared" si="0"/>
        <v>7.2409212828160027E-2</v>
      </c>
      <c r="F112" s="1">
        <f t="shared" si="3"/>
        <v>5.4442888899999993E-2</v>
      </c>
      <c r="G112" s="1"/>
      <c r="H112" s="1"/>
    </row>
    <row r="113" spans="1:8" x14ac:dyDescent="0.3">
      <c r="A113" s="1">
        <f t="shared" si="1"/>
        <v>2.1404502250000053E-5</v>
      </c>
      <c r="B113" s="1">
        <f t="shared" si="2"/>
        <v>4.7232328899999988E-2</v>
      </c>
      <c r="C113" s="1"/>
      <c r="D113" s="1"/>
      <c r="E113" s="1">
        <f t="shared" si="0"/>
        <v>1.5197958400000013E-2</v>
      </c>
      <c r="F113" s="1">
        <f t="shared" si="3"/>
        <v>4.7232328899999988E-2</v>
      </c>
      <c r="G113" s="1"/>
      <c r="H113" s="1"/>
    </row>
    <row r="114" spans="1:8" x14ac:dyDescent="0.3">
      <c r="A114" s="1">
        <f t="shared" si="1"/>
        <v>2.136279156009993E-5</v>
      </c>
      <c r="B114" s="1">
        <f t="shared" si="2"/>
        <v>4.0132108899999984E-2</v>
      </c>
      <c r="C114" s="1"/>
      <c r="D114" s="1"/>
      <c r="E114" s="1">
        <f t="shared" si="0"/>
        <v>4.7111570703999912E-4</v>
      </c>
      <c r="F114" s="1">
        <f t="shared" si="3"/>
        <v>4.0132108899999984E-2</v>
      </c>
      <c r="G114" s="1"/>
      <c r="H114" s="1"/>
    </row>
    <row r="115" spans="1:8" x14ac:dyDescent="0.3">
      <c r="A115" s="1">
        <f t="shared" si="1"/>
        <v>4.3791041550400119E-5</v>
      </c>
      <c r="B115" s="1">
        <f t="shared" si="2"/>
        <v>3.3609888899999996E-2</v>
      </c>
      <c r="C115" s="1"/>
      <c r="D115" s="1"/>
      <c r="E115" s="1">
        <f t="shared" si="0"/>
        <v>5.1485425215999994E-4</v>
      </c>
      <c r="F115" s="1">
        <f t="shared" si="3"/>
        <v>3.3609888899999996E-2</v>
      </c>
      <c r="G115" s="1"/>
      <c r="H115" s="1"/>
    </row>
    <row r="116" spans="1:8" x14ac:dyDescent="0.3">
      <c r="A116" s="1">
        <f t="shared" si="1"/>
        <v>4.9350625000000051E-5</v>
      </c>
      <c r="B116" s="1">
        <f t="shared" si="2"/>
        <v>2.7999328899999992E-2</v>
      </c>
      <c r="C116" s="1"/>
      <c r="D116" s="1"/>
      <c r="E116" s="1">
        <f t="shared" si="0"/>
        <v>5.5224999999999838E-4</v>
      </c>
      <c r="F116" s="1">
        <f t="shared" si="3"/>
        <v>2.7999328899999992E-2</v>
      </c>
      <c r="G116" s="1"/>
      <c r="H116" s="1"/>
    </row>
    <row r="117" spans="1:8" x14ac:dyDescent="0.3">
      <c r="A117" s="1">
        <f t="shared" si="1"/>
        <v>8.1369239840099861E-5</v>
      </c>
      <c r="B117" s="1">
        <f t="shared" si="2"/>
        <v>2.2599108899999987E-2</v>
      </c>
      <c r="C117" s="1"/>
      <c r="D117" s="1"/>
      <c r="E117" s="1">
        <f t="shared" si="0"/>
        <v>9.3115301903999711E-4</v>
      </c>
      <c r="F117" s="1">
        <f t="shared" si="3"/>
        <v>2.2599108899999987E-2</v>
      </c>
      <c r="G117" s="1"/>
      <c r="H117" s="1"/>
    </row>
    <row r="118" spans="1:8" x14ac:dyDescent="0.3">
      <c r="A118" s="1">
        <f t="shared" si="1"/>
        <v>4.9223975360399678E-5</v>
      </c>
      <c r="B118" s="1">
        <f t="shared" si="2"/>
        <v>1.7776888899999985E-2</v>
      </c>
      <c r="C118" s="1"/>
      <c r="D118" s="1"/>
      <c r="E118" s="1">
        <f t="shared" si="0"/>
        <v>1.6263798876160005E-2</v>
      </c>
      <c r="F118" s="1">
        <f t="shared" si="3"/>
        <v>1.7776888899999985E-2</v>
      </c>
      <c r="G118" s="1"/>
      <c r="H118" s="1"/>
    </row>
    <row r="119" spans="1:8" x14ac:dyDescent="0.3">
      <c r="A119" s="1">
        <f t="shared" si="1"/>
        <v>3.6137771560900222E-5</v>
      </c>
      <c r="B119" s="1">
        <f t="shared" si="2"/>
        <v>1.3532668899999984E-2</v>
      </c>
      <c r="C119" s="1"/>
      <c r="D119" s="1"/>
      <c r="E119" s="1">
        <f t="shared" ref="E119:E150" si="4">(D34-0.1756*A34-0.4607)^2</f>
        <v>3.074037135999944E-5</v>
      </c>
      <c r="F119" s="1">
        <f t="shared" si="3"/>
        <v>1.3532668899999984E-2</v>
      </c>
      <c r="G119" s="1"/>
      <c r="H119" s="1"/>
    </row>
    <row r="120" spans="1:8" x14ac:dyDescent="0.3">
      <c r="A120" s="1">
        <f t="shared" si="1"/>
        <v>7.087939262010026E-5</v>
      </c>
      <c r="B120" s="1">
        <f t="shared" si="2"/>
        <v>1.0066108900000006E-2</v>
      </c>
      <c r="C120" s="1"/>
      <c r="D120" s="1"/>
      <c r="E120" s="1">
        <f t="shared" si="4"/>
        <v>3.2793031310400017E-3</v>
      </c>
      <c r="F120" s="1">
        <f t="shared" si="3"/>
        <v>1.0066108900000006E-2</v>
      </c>
      <c r="G120" s="1"/>
      <c r="H120" s="1"/>
    </row>
    <row r="121" spans="1:8" x14ac:dyDescent="0.3">
      <c r="A121" s="1">
        <f t="shared" si="1"/>
        <v>7.0803473670400028E-5</v>
      </c>
      <c r="B121" s="1">
        <f t="shared" si="2"/>
        <v>6.9438889000000021E-3</v>
      </c>
      <c r="C121" s="1"/>
      <c r="D121" s="1"/>
      <c r="E121" s="1">
        <f t="shared" si="4"/>
        <v>1.5635001599998233E-6</v>
      </c>
      <c r="F121" s="1">
        <f t="shared" si="3"/>
        <v>6.9438889000000021E-3</v>
      </c>
      <c r="G121" s="1"/>
      <c r="H121" s="1"/>
    </row>
    <row r="122" spans="1:8" x14ac:dyDescent="0.3">
      <c r="A122" s="1">
        <f t="shared" si="1"/>
        <v>8.8547535400899808E-5</v>
      </c>
      <c r="B122" s="1">
        <f t="shared" si="2"/>
        <v>4.3996688999999997E-3</v>
      </c>
      <c r="C122" s="1"/>
      <c r="D122" s="1"/>
      <c r="E122" s="1">
        <f t="shared" si="4"/>
        <v>4.2556835073600009E-3</v>
      </c>
      <c r="F122" s="1">
        <f t="shared" si="3"/>
        <v>4.3996688999999997E-3</v>
      </c>
      <c r="G122" s="1"/>
      <c r="H122" s="1"/>
    </row>
    <row r="123" spans="1:8" x14ac:dyDescent="0.3">
      <c r="A123" s="1">
        <f t="shared" si="1"/>
        <v>1.3965306990009968E-4</v>
      </c>
      <c r="B123" s="1">
        <f t="shared" si="2"/>
        <v>2.5331088999999986E-3</v>
      </c>
      <c r="C123" s="1"/>
      <c r="D123" s="1"/>
      <c r="E123" s="1">
        <f t="shared" si="4"/>
        <v>2.8042108430399969E-3</v>
      </c>
      <c r="F123" s="1">
        <f t="shared" si="3"/>
        <v>2.5331088999999986E-3</v>
      </c>
      <c r="G123" s="1"/>
      <c r="H123" s="1"/>
    </row>
    <row r="124" spans="1:8" x14ac:dyDescent="0.3">
      <c r="A124" s="1">
        <f t="shared" si="1"/>
        <v>6.1042656480399517E-5</v>
      </c>
      <c r="B124" s="1">
        <f t="shared" si="2"/>
        <v>1.1108888999999981E-3</v>
      </c>
      <c r="C124" s="1"/>
      <c r="D124" s="1"/>
      <c r="E124" s="1">
        <f t="shared" si="4"/>
        <v>1.6892096924159977E-2</v>
      </c>
      <c r="F124" s="1">
        <f t="shared" si="3"/>
        <v>1.1108888999999981E-3</v>
      </c>
      <c r="G124" s="1"/>
      <c r="H124" s="1"/>
    </row>
    <row r="125" spans="1:8" x14ac:dyDescent="0.3">
      <c r="A125" s="1">
        <f t="shared" si="1"/>
        <v>6.0972203740900187E-5</v>
      </c>
      <c r="B125" s="1">
        <f t="shared" si="2"/>
        <v>2.6666889999999853E-4</v>
      </c>
      <c r="C125" s="1"/>
      <c r="D125" s="1"/>
      <c r="E125" s="1">
        <f t="shared" si="4"/>
        <v>1.6940584335999896E-4</v>
      </c>
      <c r="F125" s="1">
        <f t="shared" si="3"/>
        <v>2.6666889999999853E-4</v>
      </c>
      <c r="G125" s="1"/>
      <c r="H125" s="1"/>
    </row>
    <row r="126" spans="1:8" x14ac:dyDescent="0.3">
      <c r="A126" s="1">
        <f t="shared" si="1"/>
        <v>6.7502491680100109E-5</v>
      </c>
      <c r="B126" s="1">
        <f t="shared" si="2"/>
        <v>1.0889999999996136E-7</v>
      </c>
      <c r="C126" s="1"/>
      <c r="D126" s="1"/>
      <c r="E126" s="1">
        <f t="shared" si="4"/>
        <v>7.0853969550399992E-3</v>
      </c>
      <c r="F126" s="1">
        <f t="shared" si="3"/>
        <v>1.0889999999996136E-7</v>
      </c>
      <c r="G126" s="1"/>
      <c r="H126" s="1"/>
    </row>
    <row r="127" spans="1:8" x14ac:dyDescent="0.3">
      <c r="A127" s="1">
        <f t="shared" si="1"/>
        <v>2.715952379040048E-5</v>
      </c>
      <c r="B127" s="1">
        <f t="shared" si="2"/>
        <v>2.7788890000000248E-4</v>
      </c>
      <c r="C127" s="1"/>
      <c r="D127" s="1"/>
      <c r="E127" s="1">
        <f t="shared" si="4"/>
        <v>8.4448748159999341E-5</v>
      </c>
      <c r="F127" s="1">
        <f t="shared" si="3"/>
        <v>2.7788890000000248E-4</v>
      </c>
      <c r="G127" s="1"/>
      <c r="H127" s="1"/>
    </row>
    <row r="128" spans="1:8" x14ac:dyDescent="0.3">
      <c r="A128" s="1">
        <f t="shared" si="1"/>
        <v>8.4768296580899649E-5</v>
      </c>
      <c r="B128" s="1">
        <f t="shared" si="2"/>
        <v>1.1336688999999986E-3</v>
      </c>
      <c r="C128" s="1"/>
      <c r="D128" s="1"/>
      <c r="E128" s="1">
        <f t="shared" si="4"/>
        <v>6.5279289793599947E-3</v>
      </c>
      <c r="F128" s="1">
        <f t="shared" si="3"/>
        <v>1.1336688999999986E-3</v>
      </c>
      <c r="G128" s="1"/>
      <c r="H128" s="1"/>
    </row>
    <row r="129" spans="1:8" x14ac:dyDescent="0.3">
      <c r="A129" s="1">
        <f t="shared" si="1"/>
        <v>5.7980457960099602E-5</v>
      </c>
      <c r="B129" s="1">
        <f t="shared" si="2"/>
        <v>2.4671088999999994E-3</v>
      </c>
      <c r="C129" s="1"/>
      <c r="D129" s="1"/>
      <c r="E129" s="1">
        <f t="shared" si="4"/>
        <v>2.6878946703999957E-4</v>
      </c>
      <c r="F129" s="1">
        <f t="shared" si="3"/>
        <v>2.4671088999999994E-3</v>
      </c>
      <c r="G129" s="1"/>
      <c r="H129" s="1"/>
    </row>
    <row r="130" spans="1:8" x14ac:dyDescent="0.3">
      <c r="A130" s="1">
        <f t="shared" si="1"/>
        <v>7.4131755600399332E-5</v>
      </c>
      <c r="B130" s="1">
        <f t="shared" si="2"/>
        <v>4.4448889000000009E-3</v>
      </c>
      <c r="C130" s="1"/>
      <c r="D130" s="1"/>
      <c r="E130" s="1">
        <f t="shared" si="4"/>
        <v>1.0503821721600025E-3</v>
      </c>
      <c r="F130" s="1">
        <f t="shared" si="3"/>
        <v>4.4448889000000009E-3</v>
      </c>
      <c r="G130" s="1"/>
      <c r="H130" s="1"/>
    </row>
    <row r="131" spans="1:8" x14ac:dyDescent="0.3">
      <c r="A131" s="1">
        <f t="shared" si="1"/>
        <v>5.7843173920900049E-5</v>
      </c>
      <c r="B131" s="1">
        <f t="shared" si="2"/>
        <v>7.000668900000004E-3</v>
      </c>
      <c r="C131" s="1"/>
      <c r="D131" s="1"/>
      <c r="E131" s="1">
        <f t="shared" si="4"/>
        <v>4.8197473153600073E-3</v>
      </c>
      <c r="F131" s="1">
        <f t="shared" si="3"/>
        <v>7.000668900000004E-3</v>
      </c>
      <c r="G131" s="1"/>
      <c r="H131" s="1"/>
    </row>
    <row r="132" spans="1:8" x14ac:dyDescent="0.3">
      <c r="A132" s="1">
        <f t="shared" si="1"/>
        <v>3.6156048740099953E-5</v>
      </c>
      <c r="B132" s="1">
        <f t="shared" si="2"/>
        <v>9.9341089000000073E-3</v>
      </c>
      <c r="C132" s="1"/>
      <c r="D132" s="1"/>
      <c r="E132" s="1">
        <f t="shared" si="4"/>
        <v>2.1729395790400061E-3</v>
      </c>
      <c r="F132" s="1">
        <f t="shared" si="3"/>
        <v>9.9341089000000073E-3</v>
      </c>
      <c r="G132" s="1"/>
      <c r="H132" s="1"/>
    </row>
    <row r="133" spans="1:8" x14ac:dyDescent="0.3">
      <c r="A133" s="1">
        <f t="shared" si="1"/>
        <v>2.5084871910400375E-5</v>
      </c>
      <c r="B133" s="1">
        <f t="shared" si="2"/>
        <v>1.3611888900000013E-2</v>
      </c>
      <c r="C133" s="1"/>
      <c r="D133" s="1"/>
      <c r="E133" s="1">
        <f t="shared" si="4"/>
        <v>2.1743195961600047E-3</v>
      </c>
      <c r="F133" s="1">
        <f t="shared" si="3"/>
        <v>1.3611888900000013E-2</v>
      </c>
      <c r="G133" s="1"/>
      <c r="H133" s="1"/>
    </row>
    <row r="134" spans="1:8" x14ac:dyDescent="0.3">
      <c r="A134" s="1">
        <f t="shared" si="1"/>
        <v>1.6031775760900186E-5</v>
      </c>
      <c r="B134" s="1">
        <f t="shared" si="2"/>
        <v>1.7867668900000019E-2</v>
      </c>
      <c r="C134" s="1"/>
      <c r="D134" s="1"/>
      <c r="E134" s="1">
        <f t="shared" si="4"/>
        <v>1.0331584051359994E-2</v>
      </c>
      <c r="F134" s="1">
        <f t="shared" si="3"/>
        <v>1.7867668900000019E-2</v>
      </c>
      <c r="G134" s="1"/>
      <c r="H134" s="1"/>
    </row>
    <row r="135" spans="1:8" x14ac:dyDescent="0.3">
      <c r="A135" s="1">
        <f t="shared" si="1"/>
        <v>1.9923040200998861E-6</v>
      </c>
      <c r="B135" s="1">
        <f t="shared" si="2"/>
        <v>2.2401108899999991E-2</v>
      </c>
      <c r="C135" s="1"/>
      <c r="D135" s="1"/>
      <c r="E135" s="1">
        <f t="shared" si="4"/>
        <v>2.0065289103999968E-4</v>
      </c>
      <c r="F135" s="1">
        <f t="shared" si="3"/>
        <v>2.2401108899999991E-2</v>
      </c>
      <c r="G135" s="1"/>
      <c r="H135" s="1"/>
    </row>
    <row r="136" spans="1:8" x14ac:dyDescent="0.3">
      <c r="A136" s="1">
        <f t="shared" si="1"/>
        <v>1.9421472720399554E-5</v>
      </c>
      <c r="B136" s="1">
        <f t="shared" si="2"/>
        <v>2.7778888899999996E-2</v>
      </c>
      <c r="C136" s="1"/>
      <c r="D136" s="1"/>
      <c r="E136" s="1">
        <f t="shared" si="4"/>
        <v>3.4651971420160022E-2</v>
      </c>
      <c r="F136" s="1">
        <f t="shared" si="3"/>
        <v>2.7778888899999996E-2</v>
      </c>
      <c r="G136" s="1"/>
      <c r="H136" s="1"/>
    </row>
    <row r="137" spans="1:8" x14ac:dyDescent="0.3">
      <c r="A137" s="1">
        <f t="shared" si="1"/>
        <v>5.4796562100899919E-5</v>
      </c>
      <c r="B137" s="1">
        <f t="shared" si="2"/>
        <v>3.3734668900000001E-2</v>
      </c>
      <c r="C137" s="1"/>
      <c r="D137" s="1"/>
      <c r="E137" s="1">
        <f t="shared" si="4"/>
        <v>5.0916787360000283E-5</v>
      </c>
      <c r="F137" s="1">
        <f t="shared" si="3"/>
        <v>3.3734668900000001E-2</v>
      </c>
      <c r="G137" s="1"/>
      <c r="H137" s="1"/>
    </row>
    <row r="138" spans="1:8" x14ac:dyDescent="0.3">
      <c r="A138" s="1">
        <f t="shared" si="1"/>
        <v>1.934205216159981E-5</v>
      </c>
      <c r="B138" s="1">
        <f t="shared" si="2"/>
        <v>4.0268448900000003E-2</v>
      </c>
      <c r="C138" s="1"/>
      <c r="D138" s="1"/>
      <c r="E138" s="1">
        <f t="shared" si="4"/>
        <v>1.185468019263999E-2</v>
      </c>
      <c r="F138" s="1">
        <f t="shared" si="3"/>
        <v>4.0268448900000003E-2</v>
      </c>
      <c r="G138" s="1"/>
      <c r="H138" s="1"/>
    </row>
    <row r="139" spans="1:8" x14ac:dyDescent="0.3">
      <c r="A139" s="1">
        <f t="shared" si="1"/>
        <v>7.8707180304001513E-6</v>
      </c>
      <c r="B139" s="1">
        <f t="shared" si="2"/>
        <v>4.694588890000001E-2</v>
      </c>
      <c r="C139" s="1"/>
      <c r="D139" s="1"/>
      <c r="E139" s="1">
        <f t="shared" si="4"/>
        <v>2.1224080441600039E-3</v>
      </c>
      <c r="F139" s="1">
        <f t="shared" si="3"/>
        <v>4.694588890000001E-2</v>
      </c>
      <c r="G139" s="1"/>
      <c r="H139" s="1"/>
    </row>
    <row r="140" spans="1:8" x14ac:dyDescent="0.3">
      <c r="A140" s="1">
        <f t="shared" si="1"/>
        <v>3.2434929409000464E-6</v>
      </c>
      <c r="B140" s="1">
        <f t="shared" si="2"/>
        <v>5.4601668900000018E-2</v>
      </c>
      <c r="C140" s="1"/>
      <c r="D140" s="1"/>
      <c r="E140" s="1">
        <f t="shared" si="4"/>
        <v>2.8613752336000101E-4</v>
      </c>
      <c r="F140" s="1">
        <f t="shared" si="3"/>
        <v>5.4601668900000018E-2</v>
      </c>
      <c r="G140" s="1"/>
      <c r="H140" s="1"/>
    </row>
    <row r="141" spans="1:8" x14ac:dyDescent="0.3">
      <c r="A141" s="1">
        <f t="shared" si="1"/>
        <v>7.8201885316000027E-6</v>
      </c>
      <c r="B141" s="1">
        <f t="shared" si="2"/>
        <v>6.2835448900000035E-2</v>
      </c>
      <c r="C141" s="1"/>
      <c r="D141" s="1"/>
      <c r="E141" s="1">
        <f t="shared" si="4"/>
        <v>3.9604184064000208E-4</v>
      </c>
      <c r="F141" s="1">
        <f t="shared" si="3"/>
        <v>6.2835448900000035E-2</v>
      </c>
      <c r="G141" s="1"/>
      <c r="H141" s="1"/>
    </row>
    <row r="142" spans="1:8" x14ac:dyDescent="0.3">
      <c r="A142" s="1">
        <f t="shared" si="1"/>
        <v>1.4495678403999841E-6</v>
      </c>
      <c r="B142" s="1">
        <f t="shared" si="2"/>
        <v>7.1112888900000046E-2</v>
      </c>
      <c r="C142" s="1"/>
      <c r="D142" s="1"/>
      <c r="E142" s="1">
        <f t="shared" si="4"/>
        <v>7.3462681600000093E-6</v>
      </c>
      <c r="F142" s="1">
        <f t="shared" si="3"/>
        <v>7.1112888900000046E-2</v>
      </c>
      <c r="G142" s="1"/>
      <c r="H142" s="1"/>
    </row>
    <row r="143" spans="1:8" x14ac:dyDescent="0.3">
      <c r="A143" s="1">
        <f t="shared" si="1"/>
        <v>1.4387282808999526E-6</v>
      </c>
      <c r="B143" s="1">
        <f t="shared" si="2"/>
        <v>8.0468668899999984E-2</v>
      </c>
      <c r="C143" s="1"/>
      <c r="D143" s="1"/>
      <c r="E143" s="1">
        <f t="shared" si="4"/>
        <v>2.0461585935999986E-4</v>
      </c>
      <c r="F143" s="1">
        <f t="shared" si="3"/>
        <v>8.0468668899999984E-2</v>
      </c>
      <c r="G143" s="1"/>
      <c r="H143" s="1"/>
    </row>
    <row r="144" spans="1:8" x14ac:dyDescent="0.3">
      <c r="A144" s="1">
        <f t="shared" si="1"/>
        <v>6.4808940160005569E-7</v>
      </c>
      <c r="B144" s="1">
        <f t="shared" si="2"/>
        <v>9.0402448900000001E-2</v>
      </c>
      <c r="C144" s="1"/>
      <c r="D144" s="1"/>
      <c r="E144" s="1">
        <f t="shared" si="4"/>
        <v>1.2812428864000065E-4</v>
      </c>
      <c r="F144" s="1">
        <f t="shared" si="3"/>
        <v>9.0402448900000001E-2</v>
      </c>
      <c r="G144" s="1"/>
      <c r="H144" s="1"/>
    </row>
    <row r="145" spans="1:8" x14ac:dyDescent="0.3">
      <c r="A145" s="1">
        <f t="shared" si="1"/>
        <v>1.9530621504001143E-6</v>
      </c>
      <c r="B145" s="1">
        <f t="shared" si="2"/>
        <v>0.1002798889</v>
      </c>
      <c r="C145" s="1"/>
      <c r="D145" s="1"/>
      <c r="E145" s="1">
        <f t="shared" si="4"/>
        <v>7.2413292160000104E-5</v>
      </c>
      <c r="F145" s="1">
        <f t="shared" si="3"/>
        <v>0.1002798889</v>
      </c>
      <c r="G145" s="1"/>
      <c r="H145" s="1"/>
    </row>
    <row r="146" spans="1:8" x14ac:dyDescent="0.3">
      <c r="A146" s="1">
        <f t="shared" si="1"/>
        <v>5.7697481209007976E-6</v>
      </c>
      <c r="B146" s="1">
        <f t="shared" si="2"/>
        <v>0.11133566889999993</v>
      </c>
      <c r="C146" s="1"/>
      <c r="D146" s="1"/>
      <c r="E146" s="1">
        <f t="shared" si="4"/>
        <v>8.9256389953599885E-3</v>
      </c>
      <c r="F146" s="1">
        <f t="shared" si="3"/>
        <v>0.11133566889999993</v>
      </c>
      <c r="G146" s="1"/>
      <c r="H146" s="1"/>
    </row>
    <row r="147" spans="1:8" x14ac:dyDescent="0.3">
      <c r="A147" s="1">
        <f t="shared" si="1"/>
        <v>3.5219477159992239E-7</v>
      </c>
      <c r="B147" s="1">
        <f t="shared" si="2"/>
        <v>0.12296944890000003</v>
      </c>
      <c r="C147" s="1"/>
      <c r="D147" s="1"/>
      <c r="E147" s="1">
        <f t="shared" si="4"/>
        <v>9.3046859366399913E-3</v>
      </c>
      <c r="F147" s="1">
        <f t="shared" si="3"/>
        <v>0.12296944890000003</v>
      </c>
      <c r="G147" s="1"/>
      <c r="H147" s="1"/>
    </row>
    <row r="148" spans="1:8" x14ac:dyDescent="0.3">
      <c r="A148" s="1">
        <f t="shared" si="1"/>
        <v>9.9804096039992337E-7</v>
      </c>
      <c r="B148" s="1">
        <f t="shared" si="2"/>
        <v>0.13444688890000003</v>
      </c>
      <c r="C148" s="1"/>
      <c r="D148" s="1"/>
      <c r="E148" s="1">
        <f t="shared" si="4"/>
        <v>3.5676251161599927E-3</v>
      </c>
      <c r="F148" s="1">
        <f t="shared" si="3"/>
        <v>0.13444688890000003</v>
      </c>
      <c r="G148" s="1"/>
      <c r="H148" s="1"/>
    </row>
    <row r="149" spans="1:8" x14ac:dyDescent="0.3">
      <c r="A149" s="1">
        <f t="shared" si="1"/>
        <v>9.0211924608998585E-6</v>
      </c>
      <c r="B149" s="1">
        <f t="shared" si="2"/>
        <v>0.14720266889999997</v>
      </c>
      <c r="C149" s="1"/>
      <c r="D149" s="1"/>
      <c r="E149" s="1">
        <f t="shared" si="4"/>
        <v>1.8710469313600005E-3</v>
      </c>
      <c r="F149" s="1">
        <f t="shared" si="3"/>
        <v>0.14720266889999997</v>
      </c>
      <c r="G149" s="1"/>
      <c r="H149" s="1"/>
    </row>
    <row r="150" spans="1:8" x14ac:dyDescent="0.3">
      <c r="A150" s="1">
        <f t="shared" si="1"/>
        <v>1.0161446415999754E-6</v>
      </c>
      <c r="B150" s="1">
        <f t="shared" si="2"/>
        <v>0.16053644890000007</v>
      </c>
      <c r="C150" s="1"/>
      <c r="D150" s="1"/>
      <c r="E150" s="1">
        <f t="shared" si="4"/>
        <v>7.4374755846399916E-3</v>
      </c>
      <c r="F150" s="1">
        <f t="shared" si="3"/>
        <v>0.16053644890000007</v>
      </c>
      <c r="G150" s="1"/>
      <c r="H150" s="1"/>
    </row>
    <row r="151" spans="1:8" x14ac:dyDescent="0.3">
      <c r="A151" s="1">
        <f t="shared" si="1"/>
        <v>6.7627042703993965E-6</v>
      </c>
      <c r="B151" s="1">
        <f t="shared" si="2"/>
        <v>0.17361388890000007</v>
      </c>
      <c r="C151" s="1"/>
      <c r="D151" s="1"/>
      <c r="E151" s="1">
        <f t="shared" ref="E151:E165" si="5">(D66-0.1756*A66-0.4607)^2</f>
        <v>4.7679577401600094E-3</v>
      </c>
      <c r="F151" s="1">
        <f t="shared" si="3"/>
        <v>0.17361388890000007</v>
      </c>
      <c r="G151" s="1"/>
      <c r="H151" s="1"/>
    </row>
    <row r="152" spans="1:8" x14ac:dyDescent="0.3">
      <c r="A152" s="1">
        <f t="shared" ref="A152:A165" si="6">(B67+0.58797*A67-0.04296)^2</f>
        <v>2.5761213009000233E-6</v>
      </c>
      <c r="B152" s="1">
        <f t="shared" ref="B152:B165" si="7">(A67-0.66733)^2</f>
        <v>0.18806966889999999</v>
      </c>
      <c r="C152" s="1"/>
      <c r="D152" s="1"/>
      <c r="E152" s="1">
        <f t="shared" si="5"/>
        <v>7.7377356673600092E-3</v>
      </c>
      <c r="F152" s="1">
        <f t="shared" ref="F152:F165" si="8">(A67-0.66733)^2</f>
        <v>0.18806966889999999</v>
      </c>
      <c r="G152" s="1"/>
      <c r="H152" s="1"/>
    </row>
    <row r="153" spans="1:8" x14ac:dyDescent="0.3">
      <c r="A153" s="1">
        <f t="shared" si="6"/>
        <v>5.79050990115987E-5</v>
      </c>
      <c r="B153" s="1">
        <f t="shared" si="7"/>
        <v>0.20310344890000012</v>
      </c>
      <c r="C153" s="1"/>
      <c r="D153" s="1"/>
      <c r="E153" s="1">
        <f t="shared" si="5"/>
        <v>4.3532548326400021E-3</v>
      </c>
      <c r="F153" s="1">
        <f t="shared" si="8"/>
        <v>0.20310344890000012</v>
      </c>
      <c r="G153" s="1"/>
      <c r="H153" s="1"/>
    </row>
    <row r="154" spans="1:8" x14ac:dyDescent="0.3">
      <c r="A154" s="1">
        <f t="shared" si="6"/>
        <v>3.8465052080400375E-5</v>
      </c>
      <c r="B154" s="1">
        <f t="shared" si="7"/>
        <v>0.21778088889999991</v>
      </c>
      <c r="C154" s="1"/>
      <c r="D154" s="1"/>
      <c r="E154" s="1">
        <f t="shared" si="5"/>
        <v>1.3884003164159987E-2</v>
      </c>
      <c r="F154" s="1">
        <f t="shared" si="8"/>
        <v>0.21778088889999991</v>
      </c>
      <c r="G154" s="1"/>
      <c r="H154" s="1"/>
    </row>
    <row r="155" spans="1:8" x14ac:dyDescent="0.3">
      <c r="A155" s="1">
        <f t="shared" si="6"/>
        <v>3.8521014640900538E-5</v>
      </c>
      <c r="B155" s="1">
        <f t="shared" si="7"/>
        <v>0.23393666890000003</v>
      </c>
      <c r="C155" s="1"/>
      <c r="D155" s="1"/>
      <c r="E155" s="1">
        <f t="shared" si="5"/>
        <v>1.6659132033600007E-3</v>
      </c>
      <c r="F155" s="1">
        <f t="shared" si="8"/>
        <v>0.23393666890000003</v>
      </c>
      <c r="G155" s="1"/>
      <c r="H155" s="1"/>
    </row>
    <row r="156" spans="1:8" x14ac:dyDescent="0.3">
      <c r="A156" s="1">
        <f t="shared" si="6"/>
        <v>3.8577017881600701E-5</v>
      </c>
      <c r="B156" s="1">
        <f t="shared" si="7"/>
        <v>0.25067044889999995</v>
      </c>
      <c r="C156" s="1"/>
      <c r="D156" s="1"/>
      <c r="E156" s="1">
        <f t="shared" si="5"/>
        <v>4.0705420806399989E-3</v>
      </c>
      <c r="F156" s="1">
        <f t="shared" si="8"/>
        <v>0.25067044889999995</v>
      </c>
      <c r="G156" s="1"/>
      <c r="H156" s="1"/>
    </row>
    <row r="157" spans="1:8" x14ac:dyDescent="0.3">
      <c r="A157" s="1">
        <f t="shared" si="6"/>
        <v>3.8633061802499486E-5</v>
      </c>
      <c r="B157" s="1">
        <f t="shared" si="7"/>
        <v>0.26798222890000006</v>
      </c>
      <c r="C157" s="1"/>
      <c r="D157" s="1"/>
      <c r="E157" s="1">
        <f t="shared" si="5"/>
        <v>3.5263581796000004E-2</v>
      </c>
      <c r="F157" s="1">
        <f t="shared" si="8"/>
        <v>0.26798222890000006</v>
      </c>
      <c r="G157" s="1"/>
      <c r="H157" s="1"/>
    </row>
    <row r="158" spans="1:8" x14ac:dyDescent="0.3">
      <c r="A158" s="1">
        <f t="shared" si="6"/>
        <v>7.8850324808997836E-6</v>
      </c>
      <c r="B158" s="1">
        <f t="shared" si="7"/>
        <v>0.28480366890000008</v>
      </c>
      <c r="C158" s="1"/>
      <c r="D158" s="1"/>
      <c r="E158" s="1">
        <f t="shared" si="5"/>
        <v>8.7589953935999999E-4</v>
      </c>
      <c r="F158" s="1">
        <f t="shared" si="8"/>
        <v>0.28480366890000008</v>
      </c>
      <c r="G158" s="1"/>
      <c r="H158" s="1"/>
    </row>
    <row r="159" spans="1:8" x14ac:dyDescent="0.3">
      <c r="A159" s="1">
        <f t="shared" si="6"/>
        <v>6.1035781251601404E-5</v>
      </c>
      <c r="B159" s="1">
        <f t="shared" si="7"/>
        <v>0.30323744889999998</v>
      </c>
      <c r="C159" s="1"/>
      <c r="D159" s="1"/>
      <c r="E159" s="1">
        <f t="shared" si="5"/>
        <v>1.1538884528640009E-2</v>
      </c>
      <c r="F159" s="1">
        <f t="shared" si="8"/>
        <v>0.30323744889999998</v>
      </c>
      <c r="G159" s="1"/>
      <c r="H159" s="1"/>
    </row>
    <row r="160" spans="1:8" x14ac:dyDescent="0.3">
      <c r="A160" s="1">
        <f t="shared" si="6"/>
        <v>9.63744707024977E-5</v>
      </c>
      <c r="B160" s="1">
        <f t="shared" si="7"/>
        <v>0.32224922890000013</v>
      </c>
      <c r="C160" s="1"/>
      <c r="D160" s="1"/>
      <c r="E160" s="1">
        <f t="shared" si="5"/>
        <v>1.0906460356000005E-2</v>
      </c>
      <c r="F160" s="1">
        <f t="shared" si="8"/>
        <v>0.32224922890000013</v>
      </c>
      <c r="G160" s="1"/>
      <c r="H160" s="1"/>
    </row>
    <row r="161" spans="1:8" x14ac:dyDescent="0.3">
      <c r="A161" s="1">
        <f t="shared" si="6"/>
        <v>2.076345548209001E-4</v>
      </c>
      <c r="B161" s="1">
        <f t="shared" si="7"/>
        <v>0.34067066889999992</v>
      </c>
      <c r="C161" s="1"/>
      <c r="D161" s="1"/>
      <c r="E161" s="1">
        <f t="shared" si="5"/>
        <v>6.6625426753600071E-3</v>
      </c>
      <c r="F161" s="1">
        <f t="shared" si="8"/>
        <v>0.34067066889999992</v>
      </c>
      <c r="G161" s="1"/>
      <c r="H161" s="1"/>
    </row>
    <row r="162" spans="1:8" x14ac:dyDescent="0.3">
      <c r="A162" s="1">
        <f t="shared" si="6"/>
        <v>2.3759262912160056E-4</v>
      </c>
      <c r="B162" s="1">
        <f t="shared" si="7"/>
        <v>0.36080444890000002</v>
      </c>
      <c r="C162" s="1"/>
      <c r="D162" s="1"/>
      <c r="E162" s="1">
        <f t="shared" si="5"/>
        <v>2.6361029376639991E-2</v>
      </c>
      <c r="F162" s="1">
        <f t="shared" si="8"/>
        <v>0.36080444890000002</v>
      </c>
      <c r="G162" s="1"/>
      <c r="H162" s="1"/>
    </row>
    <row r="163" spans="1:8" x14ac:dyDescent="0.3">
      <c r="A163" s="1">
        <f t="shared" si="6"/>
        <v>1.542203841025007E-4</v>
      </c>
      <c r="B163" s="1">
        <f t="shared" si="7"/>
        <v>0.38151622889999992</v>
      </c>
      <c r="C163" s="1"/>
      <c r="D163" s="1"/>
      <c r="E163" s="1">
        <f t="shared" si="5"/>
        <v>2.1125459715999991E-2</v>
      </c>
      <c r="F163" s="1">
        <f t="shared" si="8"/>
        <v>0.38151622889999992</v>
      </c>
      <c r="G163" s="1"/>
      <c r="H163" s="1"/>
    </row>
    <row r="164" spans="1:8" x14ac:dyDescent="0.3">
      <c r="A164" s="1">
        <f t="shared" si="6"/>
        <v>1.9630896166090099E-4</v>
      </c>
      <c r="B164" s="1">
        <f t="shared" si="7"/>
        <v>0.40153766889999992</v>
      </c>
      <c r="C164" s="1"/>
      <c r="D164" s="1"/>
      <c r="E164" s="1">
        <f t="shared" si="5"/>
        <v>1.2733858611360015E-2</v>
      </c>
      <c r="F164" s="1">
        <f t="shared" si="8"/>
        <v>0.40153766889999992</v>
      </c>
      <c r="G164" s="1"/>
      <c r="H164" s="1"/>
    </row>
    <row r="165" spans="1:8" x14ac:dyDescent="0.3">
      <c r="A165" s="1">
        <f t="shared" si="6"/>
        <v>3.6159076149159782E-4</v>
      </c>
      <c r="B165" s="1">
        <f t="shared" si="7"/>
        <v>0.42337144890000011</v>
      </c>
      <c r="C165" s="1"/>
      <c r="D165" s="1"/>
      <c r="E165" s="1">
        <f t="shared" si="5"/>
        <v>0.47905888702464</v>
      </c>
      <c r="F165" s="1">
        <f t="shared" si="8"/>
        <v>0.42337144890000011</v>
      </c>
      <c r="G165" s="1"/>
      <c r="H165" s="1"/>
    </row>
  </sheetData>
  <mergeCells count="2">
    <mergeCell ref="A86:B86"/>
    <mergeCell ref="E86:F8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61AB-DAB0-49C7-B117-6BBE063DD946}">
  <dimension ref="A1:AH231"/>
  <sheetViews>
    <sheetView topLeftCell="A107" zoomScale="130" zoomScaleNormal="130" workbookViewId="0">
      <selection activeCell="A113" sqref="A113"/>
    </sheetView>
  </sheetViews>
  <sheetFormatPr baseColWidth="10" defaultRowHeight="14.4" x14ac:dyDescent="0.3"/>
  <cols>
    <col min="3" max="3" width="14.5546875" bestFit="1" customWidth="1"/>
    <col min="4" max="4" width="12.33203125" bestFit="1" customWidth="1"/>
    <col min="7" max="7" width="14.5546875" bestFit="1" customWidth="1"/>
    <col min="8" max="8" width="12.33203125" bestFit="1" customWidth="1"/>
  </cols>
  <sheetData>
    <row r="1" spans="1:34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C1" t="s">
        <v>9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</row>
    <row r="2" spans="1:34" s="1" customFormat="1" x14ac:dyDescent="0.3">
      <c r="A2" s="1">
        <v>0</v>
      </c>
      <c r="B2" s="1">
        <v>2.8117460000000001E-6</v>
      </c>
      <c r="F2" s="6"/>
      <c r="H2" s="1">
        <v>0</v>
      </c>
      <c r="I2" s="1">
        <v>2.8117460000000001E-6</v>
      </c>
      <c r="O2" s="1">
        <v>0</v>
      </c>
      <c r="P2" s="1">
        <v>2.8117460000000001E-6</v>
      </c>
      <c r="V2" s="1">
        <v>0</v>
      </c>
      <c r="W2" s="1">
        <v>2.8117460000000001E-6</v>
      </c>
      <c r="AC2" s="1">
        <v>0</v>
      </c>
      <c r="AD2" s="1">
        <v>2.8117460000000001E-6</v>
      </c>
    </row>
    <row r="3" spans="1:34" s="1" customFormat="1" x14ac:dyDescent="0.3">
      <c r="A3" s="1">
        <v>1.668333E-2</v>
      </c>
      <c r="B3" s="1">
        <v>2.8117460000000001E-6</v>
      </c>
      <c r="C3" s="1">
        <v>-0.3487381</v>
      </c>
      <c r="D3" s="1">
        <v>0.34881050000000002</v>
      </c>
      <c r="F3" s="6"/>
      <c r="H3" s="1">
        <v>3.3366670000000001E-2</v>
      </c>
      <c r="I3" s="1">
        <v>-1.163342E-2</v>
      </c>
      <c r="J3" s="1">
        <v>-0.45889269999999999</v>
      </c>
      <c r="K3" s="1">
        <v>0.458895</v>
      </c>
      <c r="O3" s="1">
        <v>5.0049999999999997E-2</v>
      </c>
      <c r="P3" s="1">
        <v>-2.1912729999999998E-2</v>
      </c>
      <c r="Q3" s="1">
        <v>-0.48265839999999999</v>
      </c>
      <c r="R3" s="1">
        <v>0.48265839999999999</v>
      </c>
      <c r="V3" s="1">
        <v>6.6733329999999993E-2</v>
      </c>
      <c r="W3" s="1">
        <v>-3.0620629999999999E-2</v>
      </c>
      <c r="X3" s="1">
        <v>-0.49672660000000002</v>
      </c>
      <c r="Y3" s="1">
        <v>0.49781530000000002</v>
      </c>
      <c r="AC3" s="1">
        <v>8.3416669999999998E-2</v>
      </c>
      <c r="AD3" s="1">
        <v>-3.7842979999999998E-2</v>
      </c>
    </row>
    <row r="4" spans="1:34" s="1" customFormat="1" x14ac:dyDescent="0.3">
      <c r="A4" s="1">
        <v>3.3366670000000001E-2</v>
      </c>
      <c r="B4" s="1">
        <v>-1.163342E-2</v>
      </c>
      <c r="C4" s="1">
        <v>-0.65680930000000004</v>
      </c>
      <c r="D4" s="1">
        <v>0.65705259999999999</v>
      </c>
      <c r="E4" s="1">
        <v>-8.2423629999999992</v>
      </c>
      <c r="F4" s="6">
        <v>8.2439289999999996</v>
      </c>
      <c r="H4" s="1">
        <v>6.6733329999999993E-2</v>
      </c>
      <c r="I4" s="1">
        <v>-3.0620629999999999E-2</v>
      </c>
      <c r="J4" s="1">
        <v>-0.54961859999999996</v>
      </c>
      <c r="K4" s="1">
        <v>0.54963130000000004</v>
      </c>
      <c r="L4" s="1">
        <v>-1.462232</v>
      </c>
      <c r="M4" s="1">
        <v>1.8141959999999999</v>
      </c>
      <c r="O4" s="1">
        <v>0.10009999999999999</v>
      </c>
      <c r="P4" s="1">
        <v>-4.8311300000000001E-2</v>
      </c>
      <c r="Q4" s="1">
        <v>-0.53623900000000002</v>
      </c>
      <c r="R4" s="1">
        <v>0.53661009999999998</v>
      </c>
      <c r="S4" s="1">
        <v>-1.378193</v>
      </c>
      <c r="T4" s="1">
        <v>1.387175</v>
      </c>
      <c r="V4" s="1">
        <v>0.13346669999999999</v>
      </c>
      <c r="W4" s="1">
        <v>-6.6293640000000001E-2</v>
      </c>
      <c r="X4" s="1">
        <v>-0.5883737</v>
      </c>
      <c r="Y4" s="1">
        <v>0.58843020000000001</v>
      </c>
      <c r="Z4" s="1">
        <v>-0.58068750000000002</v>
      </c>
      <c r="AA4" s="1">
        <v>0.58890169999999997</v>
      </c>
      <c r="AC4" s="1">
        <v>0.16683329999999999</v>
      </c>
      <c r="AD4" s="1">
        <v>-8.8779490000000003E-2</v>
      </c>
    </row>
    <row r="5" spans="1:34" s="1" customFormat="1" x14ac:dyDescent="0.3">
      <c r="A5" s="1">
        <v>5.0049999999999997E-2</v>
      </c>
      <c r="B5" s="1">
        <v>-2.1912729999999998E-2</v>
      </c>
      <c r="C5" s="1">
        <v>-0.56904730000000003</v>
      </c>
      <c r="D5" s="1">
        <v>0.56906319999999999</v>
      </c>
      <c r="E5" s="1">
        <v>5.337459</v>
      </c>
      <c r="F5" s="6">
        <v>5.3714490000000001</v>
      </c>
      <c r="H5" s="1">
        <v>0.10009999999999999</v>
      </c>
      <c r="I5" s="1">
        <v>-4.8311300000000001E-2</v>
      </c>
      <c r="J5" s="1">
        <v>-0.53456049999999999</v>
      </c>
      <c r="K5" s="1">
        <v>0.53842369999999995</v>
      </c>
      <c r="L5" s="1">
        <v>-0.93528049999999996</v>
      </c>
      <c r="M5" s="1">
        <v>1.161878</v>
      </c>
      <c r="O5" s="1">
        <v>0.15015000000000001</v>
      </c>
      <c r="P5" s="1">
        <v>-7.5590240000000003E-2</v>
      </c>
      <c r="Q5" s="1">
        <v>-0.60776839999999999</v>
      </c>
      <c r="R5" s="1">
        <v>0.60784720000000003</v>
      </c>
      <c r="S5" s="1">
        <v>-0.36606759999999999</v>
      </c>
      <c r="T5" s="1">
        <v>0.3661992</v>
      </c>
      <c r="V5" s="1">
        <v>0.20019999999999999</v>
      </c>
      <c r="W5" s="1">
        <v>-0.10914889999999999</v>
      </c>
      <c r="X5" s="1">
        <v>-0.59144779999999997</v>
      </c>
      <c r="Y5" s="1">
        <v>0.59163319999999997</v>
      </c>
      <c r="Z5" s="1">
        <v>-1.6291409999999999E-2</v>
      </c>
      <c r="AA5" s="1">
        <v>0.17821629999999999</v>
      </c>
      <c r="AC5" s="1">
        <v>0.25024999999999997</v>
      </c>
      <c r="AD5" s="1">
        <v>-0.13561709999999999</v>
      </c>
    </row>
    <row r="6" spans="1:34" s="1" customFormat="1" x14ac:dyDescent="0.3">
      <c r="A6" s="1">
        <v>6.6733329999999993E-2</v>
      </c>
      <c r="B6" s="1">
        <v>-3.0620629999999999E-2</v>
      </c>
      <c r="C6" s="1">
        <v>-0.47743020000000003</v>
      </c>
      <c r="D6" s="1">
        <v>0.47796450000000001</v>
      </c>
      <c r="E6" s="1">
        <v>0.56845380000000001</v>
      </c>
      <c r="F6" s="6">
        <v>0.67159179999999996</v>
      </c>
      <c r="H6" s="1">
        <v>0.13346669999999999</v>
      </c>
      <c r="I6" s="1">
        <v>-6.6293640000000001E-2</v>
      </c>
      <c r="J6" s="1">
        <v>-0.60641650000000002</v>
      </c>
      <c r="K6" s="1">
        <v>0.60650199999999999</v>
      </c>
      <c r="L6" s="1">
        <v>-1.265314</v>
      </c>
      <c r="M6" s="1">
        <v>1.7904770000000001</v>
      </c>
      <c r="O6" s="1">
        <v>0.20019999999999999</v>
      </c>
      <c r="P6" s="1">
        <v>-0.10914889999999999</v>
      </c>
      <c r="Q6" s="1">
        <v>-0.59966909999999995</v>
      </c>
      <c r="R6" s="1">
        <v>0.59967179999999998</v>
      </c>
      <c r="S6" s="1">
        <v>0.1241351</v>
      </c>
      <c r="T6" s="1">
        <v>0.12645319999999999</v>
      </c>
      <c r="V6" s="1">
        <v>0.26693329999999998</v>
      </c>
      <c r="W6" s="1">
        <v>-0.14523220000000001</v>
      </c>
      <c r="X6" s="1">
        <v>-0.56490669999999998</v>
      </c>
      <c r="Y6" s="1">
        <v>0.56492140000000002</v>
      </c>
      <c r="Z6" s="1">
        <v>-6.4744369999999996E-2</v>
      </c>
      <c r="AA6" s="1">
        <v>0.2234834</v>
      </c>
      <c r="AC6" s="1">
        <v>0.33366669999999998</v>
      </c>
      <c r="AD6" s="1">
        <v>-0.18454509999999999</v>
      </c>
      <c r="AE6" s="1">
        <v>-0.4888863</v>
      </c>
      <c r="AF6" s="1">
        <v>0.48900270000000001</v>
      </c>
      <c r="AG6" s="1">
        <v>-0.18247559999999999</v>
      </c>
      <c r="AH6" s="1">
        <v>0.1927268</v>
      </c>
    </row>
    <row r="7" spans="1:34" s="1" customFormat="1" x14ac:dyDescent="0.3">
      <c r="A7" s="1">
        <v>8.3416669999999998E-2</v>
      </c>
      <c r="B7" s="1">
        <v>-3.7842979999999998E-2</v>
      </c>
      <c r="C7" s="1">
        <v>-0.53018980000000004</v>
      </c>
      <c r="D7" s="1">
        <v>0.53019970000000005</v>
      </c>
      <c r="E7" s="1">
        <v>-2.316703</v>
      </c>
      <c r="F7" s="6">
        <v>2.6433710000000001</v>
      </c>
      <c r="H7" s="1">
        <v>0.16683329999999999</v>
      </c>
      <c r="I7" s="1">
        <v>-8.8779490000000003E-2</v>
      </c>
      <c r="J7" s="1">
        <v>-0.6421869</v>
      </c>
      <c r="K7" s="1">
        <v>0.64723589999999998</v>
      </c>
      <c r="L7" s="1">
        <v>6.6325899999999993E-2</v>
      </c>
      <c r="M7" s="1">
        <v>0.65686560000000005</v>
      </c>
      <c r="O7" s="1">
        <v>0.25024999999999997</v>
      </c>
      <c r="P7" s="1">
        <v>-0.13561709999999999</v>
      </c>
      <c r="Q7" s="1">
        <v>-0.56147879999999994</v>
      </c>
      <c r="R7" s="1">
        <v>0.56174020000000002</v>
      </c>
      <c r="S7" s="1">
        <v>0.30491400000000002</v>
      </c>
      <c r="T7" s="1">
        <v>0.31407659999999998</v>
      </c>
      <c r="V7" s="1">
        <v>0.33366669999999998</v>
      </c>
      <c r="W7" s="1">
        <v>-0.18454509999999999</v>
      </c>
      <c r="X7" s="1">
        <v>-0.61110790000000004</v>
      </c>
      <c r="Y7" s="1">
        <v>0.6112533</v>
      </c>
      <c r="Z7" s="1">
        <v>-0.28511809999999999</v>
      </c>
      <c r="AA7" s="1">
        <v>0.30113570000000001</v>
      </c>
      <c r="AC7" s="1">
        <v>0.41708329999999999</v>
      </c>
      <c r="AD7" s="1">
        <v>-0.23682829999999999</v>
      </c>
    </row>
    <row r="8" spans="1:34" s="1" customFormat="1" x14ac:dyDescent="0.3">
      <c r="A8" s="1">
        <v>0.10009999999999999</v>
      </c>
      <c r="B8" s="1">
        <v>-4.8311300000000001E-2</v>
      </c>
      <c r="C8" s="1">
        <v>-0.59370909999999999</v>
      </c>
      <c r="D8" s="1">
        <v>0.59637010000000001</v>
      </c>
      <c r="E8" s="1">
        <v>-0.87761169999999999</v>
      </c>
      <c r="F8" s="6">
        <v>3.602633</v>
      </c>
      <c r="H8" s="1">
        <v>0.20019999999999999</v>
      </c>
      <c r="I8" s="1">
        <v>-0.10914889999999999</v>
      </c>
      <c r="J8" s="1">
        <v>-0.58668620000000005</v>
      </c>
      <c r="K8" s="1">
        <v>0.58681930000000004</v>
      </c>
      <c r="L8" s="1">
        <v>1.5342119999999999</v>
      </c>
      <c r="M8" s="1">
        <v>2.7534559999999999</v>
      </c>
      <c r="O8" s="1">
        <v>0.30030000000000001</v>
      </c>
      <c r="P8" s="1">
        <v>-0.1653529</v>
      </c>
      <c r="Q8" s="1">
        <v>-0.58928420000000004</v>
      </c>
      <c r="R8" s="1">
        <v>0.58934909999999996</v>
      </c>
      <c r="S8" s="1">
        <v>-0.62502530000000001</v>
      </c>
      <c r="T8" s="1">
        <v>0.67444649999999995</v>
      </c>
      <c r="V8" s="1">
        <v>0.40039999999999998</v>
      </c>
      <c r="W8" s="1">
        <v>-0.22679469999999999</v>
      </c>
      <c r="X8" s="1">
        <v>-0.60920540000000001</v>
      </c>
      <c r="Y8" s="1">
        <v>0.60925220000000002</v>
      </c>
      <c r="Z8" s="1">
        <v>-0.73598710000000001</v>
      </c>
      <c r="AA8" s="1">
        <v>1.196097</v>
      </c>
      <c r="AC8" s="1">
        <v>0.50049999999999994</v>
      </c>
      <c r="AD8" s="1">
        <v>-0.29116649999999999</v>
      </c>
    </row>
    <row r="9" spans="1:34" s="1" customFormat="1" x14ac:dyDescent="0.3">
      <c r="A9" s="1">
        <v>0.11678330000000001</v>
      </c>
      <c r="B9" s="1">
        <v>-5.7653080000000002E-2</v>
      </c>
      <c r="C9" s="1">
        <v>-0.5389313</v>
      </c>
      <c r="D9" s="1">
        <v>0.55486369999999996</v>
      </c>
      <c r="E9" s="1">
        <v>1.562684</v>
      </c>
      <c r="F9" s="6">
        <v>3.151656</v>
      </c>
      <c r="H9" s="1">
        <v>0.23356669999999999</v>
      </c>
      <c r="I9" s="1">
        <v>-0.12793099999999999</v>
      </c>
      <c r="J9" s="1">
        <v>-0.54070879999999999</v>
      </c>
      <c r="K9" s="1">
        <v>0.54311500000000001</v>
      </c>
      <c r="L9" s="1">
        <v>0.25384329999999999</v>
      </c>
      <c r="M9" s="1">
        <v>0.33385700000000001</v>
      </c>
      <c r="O9" s="1">
        <v>0.35034999999999999</v>
      </c>
      <c r="P9" s="1">
        <v>-0.19460450000000001</v>
      </c>
      <c r="Q9" s="1">
        <v>-0.61380420000000002</v>
      </c>
      <c r="R9" s="1">
        <v>0.61380480000000004</v>
      </c>
      <c r="S9" s="1">
        <v>-0.52723249999999999</v>
      </c>
      <c r="T9" s="1">
        <v>0.52846369999999998</v>
      </c>
      <c r="V9" s="1">
        <v>0.46713329999999997</v>
      </c>
      <c r="W9" s="1">
        <v>-0.26585370000000003</v>
      </c>
      <c r="X9" s="1">
        <v>-0.68510610000000005</v>
      </c>
      <c r="Y9" s="1">
        <v>0.69692529999999997</v>
      </c>
      <c r="Z9" s="1">
        <v>-4.1319099999999997E-2</v>
      </c>
      <c r="AA9" s="1">
        <v>0.49564209999999997</v>
      </c>
      <c r="AC9" s="1">
        <v>0.58391669999999996</v>
      </c>
      <c r="AD9" s="1">
        <v>-0.35035699999999997</v>
      </c>
    </row>
    <row r="10" spans="1:34" s="1" customFormat="1" x14ac:dyDescent="0.3">
      <c r="A10" s="1">
        <v>0.13346669999999999</v>
      </c>
      <c r="B10" s="1">
        <v>-6.6293640000000001E-2</v>
      </c>
      <c r="C10" s="1">
        <v>-0.53757750000000004</v>
      </c>
      <c r="D10" s="1">
        <v>0.53791339999999999</v>
      </c>
      <c r="E10" s="1">
        <v>-4.2862140000000002</v>
      </c>
      <c r="F10" s="6">
        <v>8.2047179999999997</v>
      </c>
      <c r="H10" s="1">
        <v>0.26693329999999998</v>
      </c>
      <c r="I10" s="1">
        <v>-0.14523220000000001</v>
      </c>
      <c r="J10" s="1">
        <v>-0.56076809999999999</v>
      </c>
      <c r="K10" s="1">
        <v>0.5617799</v>
      </c>
      <c r="L10" s="1">
        <v>-0.46702739999999998</v>
      </c>
      <c r="M10" s="1">
        <v>1.0024420000000001</v>
      </c>
      <c r="O10" s="1">
        <v>0.40039999999999998</v>
      </c>
      <c r="P10" s="1">
        <v>-0.22679469999999999</v>
      </c>
      <c r="Q10" s="1">
        <v>-0.6501422</v>
      </c>
      <c r="R10" s="1">
        <v>0.65025599999999995</v>
      </c>
      <c r="S10" s="1">
        <v>-0.29433720000000002</v>
      </c>
      <c r="T10" s="1">
        <v>0.38259460000000001</v>
      </c>
      <c r="V10" s="1">
        <v>0.53386670000000003</v>
      </c>
      <c r="W10" s="1">
        <v>-0.31823360000000001</v>
      </c>
      <c r="X10" s="1">
        <v>-0.66393400000000002</v>
      </c>
      <c r="Y10" s="1">
        <v>0.67355609999999999</v>
      </c>
      <c r="Z10" s="1">
        <v>0.58635510000000002</v>
      </c>
      <c r="AA10" s="1">
        <v>1.4002699999999999</v>
      </c>
      <c r="AC10" s="1">
        <v>0.66733330000000002</v>
      </c>
      <c r="AD10" s="1">
        <v>-0.39245980000000003</v>
      </c>
      <c r="AE10" s="1">
        <v>-0.44640449999999998</v>
      </c>
      <c r="AF10" s="1">
        <v>0.4522871</v>
      </c>
      <c r="AG10" s="1">
        <v>-1.2656270000000001</v>
      </c>
      <c r="AH10" s="1">
        <v>1.4863379999999999</v>
      </c>
    </row>
    <row r="11" spans="1:34" s="1" customFormat="1" x14ac:dyDescent="0.3">
      <c r="A11" s="1">
        <v>0.15015000000000001</v>
      </c>
      <c r="B11" s="1">
        <v>-7.5590240000000003E-2</v>
      </c>
      <c r="C11" s="1">
        <v>-0.6739018</v>
      </c>
      <c r="D11" s="1">
        <v>0.69091530000000001</v>
      </c>
      <c r="E11" s="1">
        <v>-2.242791</v>
      </c>
      <c r="F11" s="6">
        <v>2.930269</v>
      </c>
      <c r="H11" s="1">
        <v>0.30030000000000001</v>
      </c>
      <c r="I11" s="1">
        <v>-0.1653529</v>
      </c>
      <c r="J11" s="1">
        <v>-0.58910470000000004</v>
      </c>
      <c r="K11" s="1">
        <v>0.59066799999999997</v>
      </c>
      <c r="L11" s="1">
        <v>-1.6521479999999999</v>
      </c>
      <c r="M11" s="1">
        <v>1.935881</v>
      </c>
      <c r="O11" s="1">
        <v>0.45045000000000002</v>
      </c>
      <c r="P11" s="1">
        <v>-0.25968370000000002</v>
      </c>
      <c r="Q11" s="1">
        <v>-0.64307440000000005</v>
      </c>
      <c r="R11" s="1">
        <v>0.64325290000000002</v>
      </c>
      <c r="S11" s="1">
        <v>7.5791059999999993E-2</v>
      </c>
      <c r="T11" s="1">
        <v>1.9020220000000001</v>
      </c>
      <c r="V11" s="1">
        <v>0.60060000000000002</v>
      </c>
      <c r="W11" s="1">
        <v>-0.35446680000000003</v>
      </c>
      <c r="X11" s="1">
        <v>-0.55614030000000003</v>
      </c>
      <c r="Y11" s="1">
        <v>0.56356680000000003</v>
      </c>
      <c r="Z11" s="1">
        <v>0.96350040000000003</v>
      </c>
      <c r="AA11" s="1">
        <v>1.763628</v>
      </c>
      <c r="AC11" s="1">
        <v>0.75075000000000003</v>
      </c>
      <c r="AD11" s="1">
        <v>-0.44366260000000002</v>
      </c>
    </row>
    <row r="12" spans="1:34" s="1" customFormat="1" x14ac:dyDescent="0.3">
      <c r="A12" s="1">
        <v>0.16683329999999999</v>
      </c>
      <c r="B12" s="1">
        <v>-8.8779490000000003E-2</v>
      </c>
      <c r="C12" s="1">
        <v>-0.6613888</v>
      </c>
      <c r="D12" s="1">
        <v>0.66416090000000005</v>
      </c>
      <c r="E12" s="1">
        <v>-3.9663490000000003E-2</v>
      </c>
      <c r="F12" s="6">
        <v>3.8006859999999998</v>
      </c>
      <c r="H12" s="1">
        <v>0.33366669999999998</v>
      </c>
      <c r="I12" s="1">
        <v>-0.18454509999999999</v>
      </c>
      <c r="J12" s="1">
        <v>-0.65028260000000004</v>
      </c>
      <c r="K12" s="1">
        <v>0.65063199999999999</v>
      </c>
      <c r="L12" s="1">
        <v>-0.1106369</v>
      </c>
      <c r="M12" s="1">
        <v>0.90262960000000003</v>
      </c>
      <c r="O12" s="1">
        <v>0.50049999999999994</v>
      </c>
      <c r="P12" s="1">
        <v>-0.29116649999999999</v>
      </c>
      <c r="Q12" s="1">
        <v>-0.63648000000000005</v>
      </c>
      <c r="R12" s="1">
        <v>0.65617890000000001</v>
      </c>
      <c r="S12" s="1">
        <v>0.16475400000000001</v>
      </c>
      <c r="T12" s="1">
        <v>0.8824824</v>
      </c>
      <c r="V12" s="1">
        <v>0.66733330000000002</v>
      </c>
      <c r="W12" s="1">
        <v>-0.39245980000000003</v>
      </c>
      <c r="X12" s="1">
        <v>-0.55800559999999999</v>
      </c>
      <c r="Y12" s="1">
        <v>0.5653589</v>
      </c>
      <c r="Z12" s="1">
        <v>-1.9775430000000001</v>
      </c>
      <c r="AA12" s="1">
        <v>2.322403</v>
      </c>
      <c r="AC12" s="1">
        <v>0.83416670000000004</v>
      </c>
      <c r="AD12" s="1">
        <v>-0.53206600000000004</v>
      </c>
    </row>
    <row r="13" spans="1:34" s="1" customFormat="1" x14ac:dyDescent="0.3">
      <c r="A13" s="1">
        <v>0.1835167</v>
      </c>
      <c r="B13" s="1">
        <v>-9.7658590000000003E-2</v>
      </c>
      <c r="C13" s="1">
        <v>-0.61047209999999996</v>
      </c>
      <c r="D13" s="1">
        <v>0.61053829999999998</v>
      </c>
      <c r="E13" s="1">
        <v>4.7648200000000003</v>
      </c>
      <c r="F13" s="6">
        <v>5.1644119999999996</v>
      </c>
      <c r="H13" s="1">
        <v>0.36703330000000001</v>
      </c>
      <c r="I13" s="1">
        <v>-0.2087485</v>
      </c>
      <c r="J13" s="1">
        <v>-0.63311110000000004</v>
      </c>
      <c r="K13" s="1">
        <v>0.63332040000000001</v>
      </c>
      <c r="L13" s="1">
        <v>0.54757650000000002</v>
      </c>
      <c r="M13" s="1">
        <v>0.66755120000000001</v>
      </c>
      <c r="O13" s="1">
        <v>0.55054999999999998</v>
      </c>
      <c r="P13" s="1">
        <v>-0.3233954</v>
      </c>
      <c r="Q13" s="1">
        <v>-0.63237069999999995</v>
      </c>
      <c r="R13" s="1">
        <v>0.65410049999999997</v>
      </c>
      <c r="S13" s="1">
        <v>8.1777640000000006E-3</v>
      </c>
      <c r="T13" s="1">
        <v>2.073699</v>
      </c>
      <c r="V13" s="1">
        <v>0.73406669999999996</v>
      </c>
      <c r="W13" s="1">
        <v>-0.42894189999999999</v>
      </c>
      <c r="X13" s="1">
        <v>-0.78142460000000002</v>
      </c>
      <c r="Y13" s="1">
        <v>0.78581959999999995</v>
      </c>
      <c r="Z13" s="1">
        <v>-0.56818460000000004</v>
      </c>
      <c r="AA13" s="1">
        <v>0.57309129999999997</v>
      </c>
      <c r="AC13" s="1">
        <v>0.91758329999999999</v>
      </c>
      <c r="AD13" s="1">
        <v>-0.55180019999999996</v>
      </c>
    </row>
    <row r="14" spans="1:34" s="1" customFormat="1" x14ac:dyDescent="0.3">
      <c r="A14" s="1">
        <v>0.20019999999999999</v>
      </c>
      <c r="B14" s="1">
        <v>-0.10914889999999999</v>
      </c>
      <c r="C14" s="1">
        <v>-0.5614053</v>
      </c>
      <c r="D14" s="1">
        <v>0.5614787</v>
      </c>
      <c r="E14" s="1">
        <v>-0.55113909999999999</v>
      </c>
      <c r="F14" s="6">
        <v>0.72136270000000002</v>
      </c>
      <c r="H14" s="1">
        <v>0.40039999999999998</v>
      </c>
      <c r="I14" s="1">
        <v>-0.22679469999999999</v>
      </c>
      <c r="J14" s="1">
        <v>-0.57217689999999999</v>
      </c>
      <c r="K14" s="1">
        <v>0.57232139999999998</v>
      </c>
      <c r="L14" s="1">
        <v>1.087075</v>
      </c>
      <c r="M14" s="1">
        <v>1.089089</v>
      </c>
      <c r="O14" s="1">
        <v>0.60060000000000002</v>
      </c>
      <c r="P14" s="1">
        <v>-0.35446680000000003</v>
      </c>
      <c r="Q14" s="1">
        <v>-0.62998240000000005</v>
      </c>
      <c r="R14" s="1">
        <v>0.64219720000000002</v>
      </c>
      <c r="S14" s="1">
        <v>1.736002</v>
      </c>
      <c r="T14" s="1">
        <v>3.1202800000000002</v>
      </c>
      <c r="V14" s="1">
        <v>0.80079999999999996</v>
      </c>
      <c r="W14" s="1">
        <v>-0.49675390000000003</v>
      </c>
      <c r="X14" s="1">
        <v>-0.74172939999999998</v>
      </c>
      <c r="Y14" s="1">
        <v>0.74222719999999998</v>
      </c>
      <c r="Z14" s="1">
        <v>0.27458300000000002</v>
      </c>
      <c r="AA14" s="1">
        <v>0.27703460000000002</v>
      </c>
      <c r="AC14" s="1">
        <v>1.0009999999999999</v>
      </c>
      <c r="AD14" s="1">
        <v>-0.60263849999999997</v>
      </c>
      <c r="AE14" s="1">
        <v>-0.18742339999999999</v>
      </c>
      <c r="AF14" s="1">
        <v>0.21350169999999999</v>
      </c>
      <c r="AG14" s="1">
        <v>0.6085663</v>
      </c>
      <c r="AH14" s="1">
        <v>0.63992599999999999</v>
      </c>
    </row>
    <row r="15" spans="1:34" s="1" customFormat="1" x14ac:dyDescent="0.3">
      <c r="A15" s="1">
        <v>0.2168833</v>
      </c>
      <c r="B15" s="1">
        <v>-0.1163908</v>
      </c>
      <c r="C15" s="1">
        <v>-0.56290030000000002</v>
      </c>
      <c r="D15" s="1">
        <v>0.56312779999999996</v>
      </c>
      <c r="E15" s="1">
        <v>1.6989510000000001</v>
      </c>
      <c r="F15" s="6">
        <v>3.6466370000000001</v>
      </c>
      <c r="H15" s="1">
        <v>0.43376670000000001</v>
      </c>
      <c r="I15" s="1">
        <v>-0.2469317</v>
      </c>
      <c r="J15" s="1">
        <v>-0.58529969999999998</v>
      </c>
      <c r="K15" s="1">
        <v>0.58530090000000001</v>
      </c>
      <c r="L15" s="1">
        <v>-1.7088890000000001</v>
      </c>
      <c r="M15" s="1">
        <v>1.7182500000000001</v>
      </c>
      <c r="O15" s="1">
        <v>0.65064999999999995</v>
      </c>
      <c r="P15" s="1">
        <v>-0.38645659999999998</v>
      </c>
      <c r="Q15" s="1">
        <v>-0.4849058</v>
      </c>
      <c r="R15" s="1">
        <v>0.4957705</v>
      </c>
      <c r="S15" s="1">
        <v>-0.21272489999999999</v>
      </c>
      <c r="T15" s="1">
        <v>0.79772109999999996</v>
      </c>
      <c r="V15" s="1">
        <v>0.86753329999999995</v>
      </c>
      <c r="W15" s="1">
        <v>-0.52793809999999997</v>
      </c>
      <c r="X15" s="1">
        <v>-0.61214100000000005</v>
      </c>
      <c r="Y15" s="1">
        <v>0.61294349999999997</v>
      </c>
      <c r="Z15" s="1">
        <v>2.1788919999999998</v>
      </c>
      <c r="AA15" s="1">
        <v>2.336846</v>
      </c>
      <c r="AC15" s="1">
        <v>1.084417</v>
      </c>
      <c r="AD15" s="1">
        <v>-0.61986750000000002</v>
      </c>
    </row>
    <row r="16" spans="1:34" s="1" customFormat="1" x14ac:dyDescent="0.3">
      <c r="A16" s="1">
        <v>0.23356669999999999</v>
      </c>
      <c r="B16" s="1">
        <v>-0.12793099999999999</v>
      </c>
      <c r="C16" s="1">
        <v>-0.57621319999999998</v>
      </c>
      <c r="D16" s="1">
        <v>0.58108519999999997</v>
      </c>
      <c r="E16" s="1">
        <v>-0.45796540000000002</v>
      </c>
      <c r="F16" s="6">
        <v>2.7296520000000002</v>
      </c>
      <c r="H16" s="1">
        <v>0.46713329999999997</v>
      </c>
      <c r="I16" s="1">
        <v>-0.26585370000000003</v>
      </c>
      <c r="J16" s="1">
        <v>-0.66285839999999996</v>
      </c>
      <c r="K16" s="1">
        <v>0.66353209999999996</v>
      </c>
      <c r="L16" s="1">
        <v>-2.5984880000000001</v>
      </c>
      <c r="M16" s="1">
        <v>5.188275</v>
      </c>
      <c r="O16" s="1">
        <v>0.70069999999999999</v>
      </c>
      <c r="P16" s="1">
        <v>-0.40300589999999997</v>
      </c>
      <c r="Q16" s="1">
        <v>-0.57148900000000002</v>
      </c>
      <c r="R16" s="1">
        <v>0.57149830000000001</v>
      </c>
      <c r="S16" s="1">
        <v>-3.7815989999999999</v>
      </c>
      <c r="T16" s="1">
        <v>4.5268600000000001</v>
      </c>
      <c r="V16" s="1">
        <v>0.93426670000000001</v>
      </c>
      <c r="W16" s="1">
        <v>-0.57845429999999998</v>
      </c>
      <c r="X16" s="1">
        <v>-0.55969369999999996</v>
      </c>
      <c r="Y16" s="1">
        <v>0.55997810000000003</v>
      </c>
      <c r="Z16" s="1">
        <v>2.3908849999999999</v>
      </c>
      <c r="AA16" s="1">
        <v>2.3912309999999999</v>
      </c>
      <c r="AC16" s="1">
        <v>1.1678329999999999</v>
      </c>
      <c r="AD16" s="1">
        <v>-0.66777149999999996</v>
      </c>
    </row>
    <row r="17" spans="1:34" s="1" customFormat="1" x14ac:dyDescent="0.3">
      <c r="A17" s="1">
        <v>0.25024999999999997</v>
      </c>
      <c r="B17" s="1">
        <v>-0.13561709999999999</v>
      </c>
      <c r="C17" s="1">
        <v>-0.51851720000000001</v>
      </c>
      <c r="D17" s="1">
        <v>0.5318058</v>
      </c>
      <c r="E17" s="1">
        <v>0.6502386</v>
      </c>
      <c r="F17" s="6">
        <v>1.3003549999999999</v>
      </c>
      <c r="H17" s="1">
        <v>0.50049999999999994</v>
      </c>
      <c r="I17" s="1">
        <v>-0.29116649999999999</v>
      </c>
      <c r="J17" s="1">
        <v>-0.78491250000000001</v>
      </c>
      <c r="K17" s="1">
        <v>0.82512099999999999</v>
      </c>
      <c r="L17" s="1">
        <v>0.76157569999999997</v>
      </c>
      <c r="M17" s="1">
        <v>2.0445159999999998</v>
      </c>
      <c r="O17" s="1">
        <v>0.75075000000000003</v>
      </c>
      <c r="P17" s="1">
        <v>-0.44366260000000002</v>
      </c>
      <c r="Q17" s="1">
        <v>-0.93654369999999998</v>
      </c>
      <c r="R17" s="1">
        <v>0.94305870000000003</v>
      </c>
      <c r="S17" s="1">
        <v>-1.5532570000000001</v>
      </c>
      <c r="T17" s="1">
        <v>2.0183789999999999</v>
      </c>
      <c r="V17" s="1">
        <v>1.0009999999999999</v>
      </c>
      <c r="W17" s="1">
        <v>-0.60263849999999997</v>
      </c>
      <c r="X17" s="1">
        <v>-0.23427919999999999</v>
      </c>
      <c r="Y17" s="1">
        <v>0.26687719999999998</v>
      </c>
      <c r="Z17" s="1">
        <v>0.95088490000000003</v>
      </c>
      <c r="AA17" s="1">
        <v>0.99988440000000001</v>
      </c>
      <c r="AC17" s="1">
        <v>1.25125</v>
      </c>
      <c r="AD17" s="1">
        <v>-0.7308945</v>
      </c>
    </row>
    <row r="18" spans="1:34" s="1" customFormat="1" x14ac:dyDescent="0.3">
      <c r="A18" s="1">
        <v>0.26693329999999998</v>
      </c>
      <c r="B18" s="1">
        <v>-0.14523220000000001</v>
      </c>
      <c r="C18" s="1">
        <v>-0.58613479999999996</v>
      </c>
      <c r="D18" s="1">
        <v>0.58619149999999998</v>
      </c>
      <c r="E18" s="1">
        <v>-2.7263739999999999</v>
      </c>
      <c r="F18" s="6">
        <v>5.7540959999999997</v>
      </c>
      <c r="H18" s="1">
        <v>0.53386670000000003</v>
      </c>
      <c r="I18" s="1">
        <v>-0.31823360000000001</v>
      </c>
      <c r="J18" s="1">
        <v>-0.63153300000000001</v>
      </c>
      <c r="K18" s="1">
        <v>0.63161940000000005</v>
      </c>
      <c r="L18" s="1">
        <v>2.6052179999999998</v>
      </c>
      <c r="M18" s="1">
        <v>2.6096330000000001</v>
      </c>
      <c r="O18" s="1">
        <v>0.80079999999999996</v>
      </c>
      <c r="P18" s="1">
        <v>-0.49675390000000003</v>
      </c>
      <c r="Q18" s="1">
        <v>-0.76964509999999997</v>
      </c>
      <c r="R18" s="1">
        <v>0.77161709999999994</v>
      </c>
      <c r="S18" s="1">
        <v>4.0213739999999998</v>
      </c>
      <c r="T18" s="1">
        <v>4.0309090000000003</v>
      </c>
      <c r="V18" s="1">
        <v>1.067733</v>
      </c>
      <c r="W18" s="1">
        <v>-0.60972280000000001</v>
      </c>
      <c r="X18" s="1">
        <v>-0.38458530000000002</v>
      </c>
      <c r="Y18" s="1">
        <v>0.38466280000000003</v>
      </c>
      <c r="Z18" s="1">
        <v>-1.9041710000000001</v>
      </c>
      <c r="AA18" s="1">
        <v>2.1676150000000001</v>
      </c>
      <c r="AC18" s="1">
        <v>1.334667</v>
      </c>
      <c r="AD18" s="1">
        <v>-0.76519530000000002</v>
      </c>
      <c r="AE18" s="1">
        <v>-0.38191269999999999</v>
      </c>
      <c r="AF18" s="1">
        <v>0.38194040000000001</v>
      </c>
      <c r="AG18" s="1">
        <v>3.7392380000000003E-2</v>
      </c>
      <c r="AH18" s="1">
        <v>0.88790579999999997</v>
      </c>
    </row>
    <row r="19" spans="1:34" s="1" customFormat="1" x14ac:dyDescent="0.3">
      <c r="A19" s="1">
        <v>0.2836167</v>
      </c>
      <c r="B19" s="1">
        <v>-0.15517449999999999</v>
      </c>
      <c r="C19" s="1">
        <v>-0.60301899999999997</v>
      </c>
      <c r="D19" s="1">
        <v>0.60514970000000001</v>
      </c>
      <c r="E19" s="1">
        <v>-2.6315200000000001</v>
      </c>
      <c r="F19" s="6">
        <v>3.9042829999999999</v>
      </c>
      <c r="H19" s="1">
        <v>0.56723330000000005</v>
      </c>
      <c r="I19" s="1">
        <v>-0.33331080000000002</v>
      </c>
      <c r="J19" s="1">
        <v>-0.54295539999999998</v>
      </c>
      <c r="K19" s="1">
        <v>0.54365379999999996</v>
      </c>
      <c r="L19" s="1">
        <v>-0.46108399999999999</v>
      </c>
      <c r="M19" s="1">
        <v>3.5130680000000001</v>
      </c>
      <c r="O19" s="1">
        <v>0.85085</v>
      </c>
      <c r="P19" s="1">
        <v>-0.5207041</v>
      </c>
      <c r="Q19" s="1">
        <v>-0.43876199999999999</v>
      </c>
      <c r="R19" s="1">
        <v>0.43885429999999997</v>
      </c>
      <c r="S19" s="1">
        <v>0.39781870000000003</v>
      </c>
      <c r="T19" s="1">
        <v>0.4887377</v>
      </c>
      <c r="V19" s="1">
        <v>1.1344669999999999</v>
      </c>
      <c r="W19" s="1">
        <v>-0.65396790000000005</v>
      </c>
      <c r="X19" s="1">
        <v>-0.59586870000000003</v>
      </c>
      <c r="Y19" s="1">
        <v>0.59590929999999998</v>
      </c>
      <c r="Z19" s="1">
        <v>-2.8423820000000002</v>
      </c>
      <c r="AA19" s="1">
        <v>3.2303860000000002</v>
      </c>
      <c r="AC19" s="1">
        <v>1.418083</v>
      </c>
      <c r="AD19" s="1">
        <v>-0.81959499999999996</v>
      </c>
    </row>
    <row r="20" spans="1:34" s="1" customFormat="1" x14ac:dyDescent="0.3">
      <c r="A20" s="1">
        <v>0.30030000000000001</v>
      </c>
      <c r="B20" s="1">
        <v>-0.1653529</v>
      </c>
      <c r="C20" s="1">
        <v>-0.66650330000000002</v>
      </c>
      <c r="D20" s="1">
        <v>0.6718459</v>
      </c>
      <c r="E20" s="1">
        <v>1.919162</v>
      </c>
      <c r="F20" s="6">
        <v>2.0876209999999999</v>
      </c>
      <c r="H20" s="1">
        <v>0.60060000000000002</v>
      </c>
      <c r="I20" s="1">
        <v>-0.35446680000000003</v>
      </c>
      <c r="J20" s="1">
        <v>-0.70400169999999995</v>
      </c>
      <c r="K20" s="1">
        <v>0.7066576</v>
      </c>
      <c r="L20" s="1">
        <v>0.14742140000000001</v>
      </c>
      <c r="M20" s="1">
        <v>1.4199250000000001</v>
      </c>
      <c r="O20" s="1">
        <v>0.90090000000000003</v>
      </c>
      <c r="P20" s="1">
        <v>-0.54067399999999999</v>
      </c>
      <c r="Q20" s="1">
        <v>-0.71491919999999998</v>
      </c>
      <c r="R20" s="1">
        <v>0.727877</v>
      </c>
      <c r="S20" s="1">
        <v>-0.25465009999999999</v>
      </c>
      <c r="T20" s="1">
        <v>0.90997589999999995</v>
      </c>
      <c r="V20" s="1">
        <v>1.2012</v>
      </c>
      <c r="W20" s="1">
        <v>-0.68925139999999996</v>
      </c>
      <c r="X20" s="1">
        <v>-0.68295570000000005</v>
      </c>
      <c r="Y20" s="1">
        <v>0.70261910000000005</v>
      </c>
      <c r="Z20" s="1">
        <v>0.89031570000000004</v>
      </c>
      <c r="AA20" s="1">
        <v>1.089318</v>
      </c>
      <c r="AC20" s="1">
        <v>1.5015000000000001</v>
      </c>
      <c r="AD20" s="1">
        <v>-0.87352320000000006</v>
      </c>
    </row>
    <row r="21" spans="1:34" s="1" customFormat="1" x14ac:dyDescent="0.3">
      <c r="A21" s="1">
        <v>0.31698330000000002</v>
      </c>
      <c r="B21" s="1">
        <v>-0.1774135</v>
      </c>
      <c r="C21" s="1">
        <v>-0.57519050000000005</v>
      </c>
      <c r="D21" s="1">
        <v>0.57626359999999999</v>
      </c>
      <c r="E21" s="1">
        <v>2.6520709999999998</v>
      </c>
      <c r="F21" s="6">
        <v>4.3756589999999997</v>
      </c>
      <c r="H21" s="1">
        <v>0.63396669999999999</v>
      </c>
      <c r="I21" s="1">
        <v>-0.3802912</v>
      </c>
      <c r="J21" s="1">
        <v>-0.56932519999999998</v>
      </c>
      <c r="K21" s="1">
        <v>0.59000359999999996</v>
      </c>
      <c r="L21" s="1">
        <v>4.4750490000000003</v>
      </c>
      <c r="M21" s="1">
        <v>5.0657899999999998</v>
      </c>
      <c r="O21" s="1">
        <v>0.95094999999999996</v>
      </c>
      <c r="P21" s="1">
        <v>-0.59226749999999995</v>
      </c>
      <c r="Q21" s="1">
        <v>-0.61902679999999999</v>
      </c>
      <c r="R21" s="1">
        <v>0.64456760000000002</v>
      </c>
      <c r="S21" s="1">
        <v>5.631672</v>
      </c>
      <c r="T21" s="1">
        <v>6.3169890000000004</v>
      </c>
      <c r="V21" s="1">
        <v>1.267933</v>
      </c>
      <c r="W21" s="1">
        <v>-0.74511970000000005</v>
      </c>
      <c r="X21" s="1">
        <v>-0.56901049999999997</v>
      </c>
      <c r="Y21" s="1">
        <v>0.59267099999999995</v>
      </c>
      <c r="Z21" s="1">
        <v>0.61204320000000001</v>
      </c>
      <c r="AA21" s="1">
        <v>0.88180210000000003</v>
      </c>
      <c r="AC21" s="1">
        <v>1.5849169999999999</v>
      </c>
      <c r="AD21" s="1">
        <v>-0.92829689999999998</v>
      </c>
    </row>
    <row r="22" spans="1:34" s="1" customFormat="1" x14ac:dyDescent="0.3">
      <c r="A22" s="1">
        <v>0.33366669999999998</v>
      </c>
      <c r="B22" s="1">
        <v>-0.18454509999999999</v>
      </c>
      <c r="C22" s="1">
        <v>-0.51521439999999996</v>
      </c>
      <c r="D22" s="1">
        <v>0.5176501</v>
      </c>
      <c r="E22" s="1">
        <v>-3.6413709999999999</v>
      </c>
      <c r="F22" s="6">
        <v>3.6938710000000001</v>
      </c>
      <c r="H22" s="1">
        <v>0.66733330000000002</v>
      </c>
      <c r="I22" s="1">
        <v>-0.39245980000000003</v>
      </c>
      <c r="J22" s="1">
        <v>-0.34038000000000002</v>
      </c>
      <c r="K22" s="1">
        <v>0.34124719999999997</v>
      </c>
      <c r="L22" s="1">
        <v>0.17952480000000001</v>
      </c>
      <c r="M22" s="1">
        <v>2.4051279999999999</v>
      </c>
      <c r="O22" s="1">
        <v>1.0009999999999999</v>
      </c>
      <c r="P22" s="1">
        <v>-0.60263849999999997</v>
      </c>
      <c r="Q22" s="1">
        <v>-1.574832E-2</v>
      </c>
      <c r="R22" s="1">
        <v>0.17866470000000001</v>
      </c>
      <c r="S22" s="1">
        <v>3.01797</v>
      </c>
      <c r="T22" s="1">
        <v>3.167716</v>
      </c>
      <c r="V22" s="1">
        <v>1.334667</v>
      </c>
      <c r="W22" s="1">
        <v>-0.76519530000000002</v>
      </c>
      <c r="X22" s="1">
        <v>-0.4773908</v>
      </c>
      <c r="Y22" s="1">
        <v>0.47742560000000001</v>
      </c>
      <c r="Z22" s="1">
        <v>5.8425589999999999E-2</v>
      </c>
      <c r="AA22" s="1">
        <v>1.3873530000000001</v>
      </c>
      <c r="AC22" s="1">
        <v>1.6683330000000001</v>
      </c>
      <c r="AD22" s="1">
        <v>-0.98289059999999995</v>
      </c>
      <c r="AE22" s="1">
        <v>-0.51999130000000005</v>
      </c>
      <c r="AF22" s="1">
        <v>0.52012910000000001</v>
      </c>
      <c r="AG22" s="1">
        <v>-5.2577170000000003E-3</v>
      </c>
      <c r="AH22" s="1">
        <v>3.8135349999999998E-2</v>
      </c>
    </row>
    <row r="23" spans="1:34" s="1" customFormat="1" x14ac:dyDescent="0.3">
      <c r="A23" s="1">
        <v>0.35034999999999999</v>
      </c>
      <c r="B23" s="1">
        <v>-0.19460450000000001</v>
      </c>
      <c r="C23" s="1">
        <v>-0.72537479999999999</v>
      </c>
      <c r="D23" s="1">
        <v>0.72541339999999999</v>
      </c>
      <c r="E23" s="1">
        <v>-1.4283680000000001</v>
      </c>
      <c r="F23" s="6">
        <v>1.4288099999999999</v>
      </c>
      <c r="H23" s="1">
        <v>0.70069999999999999</v>
      </c>
      <c r="I23" s="1">
        <v>-0.40300589999999997</v>
      </c>
      <c r="J23" s="1">
        <v>-0.54668600000000001</v>
      </c>
      <c r="K23" s="1">
        <v>0.54734950000000004</v>
      </c>
      <c r="L23" s="1">
        <v>-7.0041909999999996</v>
      </c>
      <c r="M23" s="1">
        <v>7.1256019999999998</v>
      </c>
      <c r="O23" s="1">
        <v>1.05105</v>
      </c>
      <c r="P23" s="1">
        <v>-0.59384389999999998</v>
      </c>
      <c r="Q23" s="1">
        <v>-0.25895800000000002</v>
      </c>
      <c r="R23" s="1">
        <v>0.26074199999999997</v>
      </c>
      <c r="S23" s="1">
        <v>-6.620768</v>
      </c>
      <c r="T23" s="1">
        <v>6.9047330000000002</v>
      </c>
      <c r="V23" s="1">
        <v>1.4014</v>
      </c>
      <c r="W23" s="1">
        <v>-0.80883539999999998</v>
      </c>
      <c r="X23" s="1">
        <v>-0.65046599999999999</v>
      </c>
      <c r="Y23" s="1">
        <v>0.65052909999999997</v>
      </c>
      <c r="Z23" s="1">
        <v>-1.4789490000000001</v>
      </c>
      <c r="AA23" s="1">
        <v>1.4799659999999999</v>
      </c>
      <c r="AC23" s="1">
        <v>1.7517499999999999</v>
      </c>
      <c r="AD23" s="1">
        <v>-1.037469</v>
      </c>
    </row>
    <row r="24" spans="1:34" s="1" customFormat="1" x14ac:dyDescent="0.3">
      <c r="A24" s="1">
        <v>0.36703330000000001</v>
      </c>
      <c r="B24" s="1">
        <v>-0.2087485</v>
      </c>
      <c r="C24" s="1">
        <v>-0.61812560000000005</v>
      </c>
      <c r="D24" s="1">
        <v>0.61821899999999996</v>
      </c>
      <c r="E24" s="1">
        <v>2.3871229999999999</v>
      </c>
      <c r="F24" s="6">
        <v>2.387124</v>
      </c>
      <c r="H24" s="1">
        <v>0.73406669999999996</v>
      </c>
      <c r="I24" s="1">
        <v>-0.42894189999999999</v>
      </c>
      <c r="J24" s="1">
        <v>-0.86467579999999999</v>
      </c>
      <c r="K24" s="1">
        <v>0.86716349999999998</v>
      </c>
      <c r="L24" s="1">
        <v>-7.2919939999999999</v>
      </c>
      <c r="M24" s="1">
        <v>8.2534910000000004</v>
      </c>
      <c r="O24" s="1">
        <v>1.1011</v>
      </c>
      <c r="P24" s="1">
        <v>-0.62856020000000001</v>
      </c>
      <c r="Q24" s="1">
        <v>-0.81298210000000004</v>
      </c>
      <c r="R24" s="1">
        <v>0.81298599999999999</v>
      </c>
      <c r="S24" s="1">
        <v>-3.2843990000000001</v>
      </c>
      <c r="T24" s="1">
        <v>3.314387</v>
      </c>
      <c r="V24" s="1">
        <v>1.4681329999999999</v>
      </c>
      <c r="W24" s="1">
        <v>-0.85201079999999996</v>
      </c>
      <c r="X24" s="1">
        <v>-0.64836629999999995</v>
      </c>
      <c r="Y24" s="1">
        <v>0.64842429999999995</v>
      </c>
      <c r="Z24" s="1">
        <v>-1.9371889999999999E-2</v>
      </c>
      <c r="AA24" s="1">
        <v>6.4314969999999999E-2</v>
      </c>
      <c r="AC24" s="1">
        <v>1.835167</v>
      </c>
      <c r="AD24" s="1">
        <v>-1.0920430000000001</v>
      </c>
    </row>
    <row r="25" spans="1:34" s="1" customFormat="1" x14ac:dyDescent="0.3">
      <c r="A25" s="1">
        <v>0.38371670000000002</v>
      </c>
      <c r="B25" s="1">
        <v>-0.21522930000000001</v>
      </c>
      <c r="C25" s="1">
        <v>-0.54084739999999998</v>
      </c>
      <c r="D25" s="1">
        <v>0.54232789999999997</v>
      </c>
      <c r="E25" s="1">
        <v>1.6096680000000001</v>
      </c>
      <c r="F25" s="6">
        <v>1.65991</v>
      </c>
      <c r="H25" s="1">
        <v>0.76743329999999998</v>
      </c>
      <c r="I25" s="1">
        <v>-0.46070860000000002</v>
      </c>
      <c r="J25" s="1">
        <v>-1.0161629999999999</v>
      </c>
      <c r="K25" s="1">
        <v>1.034316</v>
      </c>
      <c r="L25" s="1">
        <v>-2.955193</v>
      </c>
      <c r="M25" s="1">
        <v>3.3317009999999998</v>
      </c>
      <c r="O25" s="1">
        <v>1.1511499999999999</v>
      </c>
      <c r="P25" s="1">
        <v>-0.67522340000000003</v>
      </c>
      <c r="Q25" s="1">
        <v>-0.60630510000000004</v>
      </c>
      <c r="R25" s="1">
        <v>0.60652019999999995</v>
      </c>
      <c r="S25" s="1">
        <v>1.0710869999999999</v>
      </c>
      <c r="T25" s="1">
        <v>2.4484059999999999</v>
      </c>
      <c r="V25" s="1">
        <v>1.534867</v>
      </c>
      <c r="W25" s="1">
        <v>-0.89537069999999996</v>
      </c>
      <c r="X25" s="1">
        <v>-0.65341950000000004</v>
      </c>
      <c r="Y25" s="1">
        <v>0.6537113</v>
      </c>
      <c r="Z25" s="1">
        <v>-4.7452849999999998E-2</v>
      </c>
      <c r="AA25" s="1">
        <v>4.9039729999999997E-2</v>
      </c>
    </row>
    <row r="26" spans="1:34" s="1" customFormat="1" x14ac:dyDescent="0.3">
      <c r="A26" s="1">
        <v>0.40039999999999998</v>
      </c>
      <c r="B26" s="1">
        <v>-0.22679469999999999</v>
      </c>
      <c r="C26" s="1">
        <v>-0.64732420000000002</v>
      </c>
      <c r="D26" s="1">
        <v>0.64740549999999997</v>
      </c>
      <c r="E26" s="1">
        <v>-2.9324330000000001</v>
      </c>
      <c r="F26" s="6">
        <v>3.6218349999999999</v>
      </c>
      <c r="H26" s="1">
        <v>0.80079999999999996</v>
      </c>
      <c r="I26" s="1">
        <v>-0.49675390000000003</v>
      </c>
      <c r="J26" s="1">
        <v>-1.069293</v>
      </c>
      <c r="K26" s="1">
        <v>1.0694859999999999</v>
      </c>
      <c r="L26" s="1">
        <v>9.3056769999999993</v>
      </c>
      <c r="M26" s="1">
        <v>9.9067939999999997</v>
      </c>
      <c r="O26" s="1">
        <v>1.2012</v>
      </c>
      <c r="P26" s="1">
        <v>-0.68925139999999996</v>
      </c>
      <c r="Q26" s="1">
        <v>-0.55615490000000001</v>
      </c>
      <c r="R26" s="1">
        <v>0.58920130000000004</v>
      </c>
      <c r="S26" s="1">
        <v>1.3438399999999999</v>
      </c>
      <c r="T26" s="1">
        <v>1.9020429999999999</v>
      </c>
      <c r="V26" s="1">
        <v>1.6015999999999999</v>
      </c>
      <c r="W26" s="1">
        <v>-0.93922059999999996</v>
      </c>
      <c r="X26" s="1">
        <v>-0.65574339999999998</v>
      </c>
      <c r="Y26" s="1">
        <v>0.65585769999999999</v>
      </c>
      <c r="Z26" s="1">
        <v>2.3608029999999999E-2</v>
      </c>
      <c r="AA26" s="1">
        <v>0.24706880000000001</v>
      </c>
    </row>
    <row r="27" spans="1:34" s="1" customFormat="1" x14ac:dyDescent="0.3">
      <c r="A27" s="1">
        <v>0.41708329999999999</v>
      </c>
      <c r="B27" s="1">
        <v>-0.23682829999999999</v>
      </c>
      <c r="C27" s="1">
        <v>-0.6035064</v>
      </c>
      <c r="D27" s="1">
        <v>0.6036764</v>
      </c>
      <c r="E27" s="1">
        <v>-1.2537990000000001</v>
      </c>
      <c r="F27" s="6">
        <v>1.3824380000000001</v>
      </c>
      <c r="H27" s="1">
        <v>0.83416670000000004</v>
      </c>
      <c r="I27" s="1">
        <v>-0.53206600000000004</v>
      </c>
      <c r="J27" s="1">
        <v>-0.46729559999999998</v>
      </c>
      <c r="K27" s="1">
        <v>0.5286942</v>
      </c>
      <c r="L27" s="1">
        <v>11.042630000000001</v>
      </c>
      <c r="M27" s="1">
        <v>11.26637</v>
      </c>
      <c r="O27" s="1">
        <v>1.25125</v>
      </c>
      <c r="P27" s="1">
        <v>-0.7308945</v>
      </c>
      <c r="Q27" s="1">
        <v>-0.62653979999999998</v>
      </c>
      <c r="R27" s="1">
        <v>0.66540540000000004</v>
      </c>
      <c r="S27" s="1">
        <v>3.7727339999999998E-2</v>
      </c>
      <c r="T27" s="1">
        <v>0.92939159999999998</v>
      </c>
      <c r="V27" s="1">
        <v>1.6683330000000001</v>
      </c>
      <c r="W27" s="1">
        <v>-0.98289059999999995</v>
      </c>
      <c r="X27" s="1">
        <v>-0.64998909999999999</v>
      </c>
      <c r="Y27" s="1">
        <v>0.6501614</v>
      </c>
      <c r="Z27" s="1">
        <v>-8.2151829999999992E-3</v>
      </c>
      <c r="AA27" s="1">
        <v>5.9586479999999997E-2</v>
      </c>
    </row>
    <row r="28" spans="1:34" s="1" customFormat="1" x14ac:dyDescent="0.3">
      <c r="A28" s="1">
        <v>0.43376670000000001</v>
      </c>
      <c r="B28" s="1">
        <v>-0.2469317</v>
      </c>
      <c r="C28" s="1">
        <v>-0.68497680000000005</v>
      </c>
      <c r="D28" s="1">
        <v>0.68597450000000004</v>
      </c>
      <c r="E28" s="1">
        <v>2.606595</v>
      </c>
      <c r="F28" s="6">
        <v>2.7762730000000002</v>
      </c>
      <c r="H28" s="1">
        <v>0.86753329999999995</v>
      </c>
      <c r="I28" s="1">
        <v>-0.52793809999999997</v>
      </c>
      <c r="J28" s="1">
        <v>-0.1289901</v>
      </c>
      <c r="K28" s="1">
        <v>0.27109159999999999</v>
      </c>
      <c r="L28" s="1">
        <v>-2.7972899999999998</v>
      </c>
      <c r="M28" s="1">
        <v>6.1117489999999997</v>
      </c>
      <c r="O28" s="1">
        <v>1.3012999999999999</v>
      </c>
      <c r="P28" s="1">
        <v>-0.75196799999999997</v>
      </c>
      <c r="Q28" s="1">
        <v>-0.45010460000000002</v>
      </c>
      <c r="R28" s="1">
        <v>0.45170139999999998</v>
      </c>
      <c r="S28" s="1">
        <v>0.83301530000000001</v>
      </c>
      <c r="T28" s="1">
        <v>2.4156430000000002</v>
      </c>
      <c r="V28" s="1">
        <v>1.7350669999999999</v>
      </c>
      <c r="W28" s="1">
        <v>-1.0259720000000001</v>
      </c>
      <c r="X28" s="1">
        <v>-0.6544991</v>
      </c>
      <c r="Y28" s="1">
        <v>0.65450379999999997</v>
      </c>
    </row>
    <row r="29" spans="1:34" s="1" customFormat="1" x14ac:dyDescent="0.3">
      <c r="A29" s="1">
        <v>0.45045000000000002</v>
      </c>
      <c r="B29" s="1">
        <v>-0.25968370000000002</v>
      </c>
      <c r="C29" s="1">
        <v>-0.56709299999999996</v>
      </c>
      <c r="D29" s="1">
        <v>0.56721929999999998</v>
      </c>
      <c r="E29" s="1">
        <v>2.508775</v>
      </c>
      <c r="F29" s="6">
        <v>2.863572</v>
      </c>
      <c r="H29" s="1">
        <v>0.90090000000000003</v>
      </c>
      <c r="I29" s="1">
        <v>-0.54067399999999999</v>
      </c>
      <c r="J29" s="1">
        <v>-0.7569863</v>
      </c>
      <c r="K29" s="1">
        <v>0.77916490000000005</v>
      </c>
      <c r="L29" s="1">
        <v>-7.0895029999999997</v>
      </c>
      <c r="M29" s="1">
        <v>9.7499389999999995</v>
      </c>
      <c r="O29" s="1">
        <v>1.3513500000000001</v>
      </c>
      <c r="P29" s="1">
        <v>-0.77595000000000003</v>
      </c>
      <c r="Q29" s="1">
        <v>-0.56810629999999995</v>
      </c>
      <c r="R29" s="1">
        <v>0.56815819999999995</v>
      </c>
      <c r="S29" s="1">
        <v>-1.765941</v>
      </c>
      <c r="T29" s="1">
        <v>1.804028</v>
      </c>
      <c r="V29" s="1">
        <v>1.8018000000000001</v>
      </c>
      <c r="W29" s="1">
        <v>-1.070244</v>
      </c>
    </row>
    <row r="30" spans="1:34" s="1" customFormat="1" x14ac:dyDescent="0.3">
      <c r="A30" s="1">
        <v>0.46713329999999997</v>
      </c>
      <c r="B30" s="1">
        <v>-0.26585370000000003</v>
      </c>
      <c r="C30" s="1">
        <v>-0.51310080000000002</v>
      </c>
      <c r="D30" s="1">
        <v>0.51394280000000003</v>
      </c>
      <c r="E30" s="1">
        <v>-4.1066380000000002</v>
      </c>
      <c r="F30" s="6">
        <v>4.4928359999999996</v>
      </c>
      <c r="H30" s="1">
        <v>0.93426670000000001</v>
      </c>
      <c r="I30" s="1">
        <v>-0.57845429999999998</v>
      </c>
      <c r="J30" s="1">
        <v>-0.73060380000000003</v>
      </c>
      <c r="K30" s="1">
        <v>0.78749899999999995</v>
      </c>
      <c r="L30" s="1">
        <v>3.3180779999999999</v>
      </c>
      <c r="M30" s="1">
        <v>6.2185959999999998</v>
      </c>
      <c r="O30" s="1">
        <v>1.4014</v>
      </c>
      <c r="P30" s="1">
        <v>-0.80883539999999998</v>
      </c>
      <c r="Q30" s="1">
        <v>-0.64925160000000004</v>
      </c>
      <c r="R30" s="1">
        <v>0.64930489999999996</v>
      </c>
      <c r="S30" s="1">
        <v>-0.93648670000000001</v>
      </c>
      <c r="T30" s="1">
        <v>0.93733880000000003</v>
      </c>
    </row>
    <row r="31" spans="1:34" s="1" customFormat="1" x14ac:dyDescent="0.3">
      <c r="A31" s="1">
        <v>0.48381669999999999</v>
      </c>
      <c r="B31" s="1">
        <v>-0.2768042</v>
      </c>
      <c r="C31" s="1">
        <v>-0.75862390000000002</v>
      </c>
      <c r="D31" s="1">
        <v>0.7601291</v>
      </c>
      <c r="E31" s="1">
        <v>-15.215020000000001</v>
      </c>
      <c r="F31" s="6">
        <v>22.748640000000002</v>
      </c>
      <c r="H31" s="1">
        <v>0.96763330000000003</v>
      </c>
      <c r="I31" s="1">
        <v>-0.5894296</v>
      </c>
      <c r="J31" s="1">
        <v>-0.36240119999999998</v>
      </c>
      <c r="K31" s="1">
        <v>0.42408879999999999</v>
      </c>
      <c r="L31" s="1">
        <v>12.704319999999999</v>
      </c>
      <c r="M31" s="1">
        <v>12.96382</v>
      </c>
      <c r="O31" s="1">
        <v>1.4514499999999999</v>
      </c>
      <c r="P31" s="1">
        <v>-0.84094009999999997</v>
      </c>
      <c r="Q31" s="1">
        <v>-0.64623090000000005</v>
      </c>
      <c r="R31" s="1">
        <v>0.64623350000000002</v>
      </c>
      <c r="S31" s="1">
        <v>-3.4732390000000002E-2</v>
      </c>
      <c r="T31" s="1">
        <v>0.11699900000000001</v>
      </c>
    </row>
    <row r="32" spans="1:34" s="1" customFormat="1" x14ac:dyDescent="0.3">
      <c r="A32" s="1">
        <v>0.50049999999999994</v>
      </c>
      <c r="B32" s="1">
        <v>-0.29116649999999999</v>
      </c>
      <c r="C32" s="1">
        <v>-1.008443</v>
      </c>
      <c r="D32" s="1">
        <v>1.0993660000000001</v>
      </c>
      <c r="E32" s="1">
        <v>0.72630729999999999</v>
      </c>
      <c r="F32" s="6">
        <v>11.50182</v>
      </c>
      <c r="H32" s="1">
        <v>1.0009999999999999</v>
      </c>
      <c r="I32" s="1">
        <v>-0.60263849999999997</v>
      </c>
      <c r="J32" s="1">
        <v>-5.5132860000000001E-3</v>
      </c>
      <c r="K32" s="1">
        <v>1.024629E-2</v>
      </c>
      <c r="L32" s="1">
        <v>1.0457700000000001</v>
      </c>
      <c r="M32" s="1">
        <v>3.805247</v>
      </c>
      <c r="O32" s="1">
        <v>1.5015000000000001</v>
      </c>
      <c r="P32" s="1">
        <v>-0.87352320000000006</v>
      </c>
      <c r="Q32" s="1">
        <v>-0.65468329999999997</v>
      </c>
      <c r="R32" s="1">
        <v>0.65490939999999997</v>
      </c>
      <c r="S32" s="1">
        <v>-9.4193750000000007E-2</v>
      </c>
      <c r="T32" s="1">
        <v>0.197128</v>
      </c>
    </row>
    <row r="33" spans="1:20" s="1" customFormat="1" x14ac:dyDescent="0.3">
      <c r="A33" s="1">
        <v>0.51718330000000001</v>
      </c>
      <c r="B33" s="1">
        <v>-0.31045260000000002</v>
      </c>
      <c r="C33" s="1">
        <v>-0.81120110000000001</v>
      </c>
      <c r="D33" s="1">
        <v>0.98384110000000002</v>
      </c>
      <c r="E33" s="1">
        <v>15.34958</v>
      </c>
      <c r="F33" s="6">
        <v>16.270130000000002</v>
      </c>
      <c r="H33" s="1">
        <v>1.034367</v>
      </c>
      <c r="I33" s="1">
        <v>-0.58979749999999997</v>
      </c>
      <c r="J33" s="1">
        <v>-0.10615719999999999</v>
      </c>
      <c r="K33" s="1">
        <v>0.11189300000000001</v>
      </c>
      <c r="L33" s="1">
        <v>-5.6488379999999996</v>
      </c>
      <c r="M33" s="1">
        <v>5.6585539999999996</v>
      </c>
      <c r="O33" s="1">
        <v>1.55155</v>
      </c>
      <c r="P33" s="1">
        <v>-0.90647390000000005</v>
      </c>
      <c r="Q33" s="1">
        <v>-0.65631779999999995</v>
      </c>
      <c r="R33" s="1">
        <v>0.65681610000000001</v>
      </c>
      <c r="S33" s="1">
        <v>7.0882810000000004E-2</v>
      </c>
      <c r="T33" s="1">
        <v>0.27403339999999998</v>
      </c>
    </row>
    <row r="34" spans="1:20" s="1" customFormat="1" x14ac:dyDescent="0.3">
      <c r="A34" s="1">
        <v>0.53386670000000003</v>
      </c>
      <c r="B34" s="1">
        <v>-0.31823360000000001</v>
      </c>
      <c r="C34" s="1">
        <v>-0.38789590000000002</v>
      </c>
      <c r="D34" s="1">
        <v>0.39422420000000002</v>
      </c>
      <c r="E34" s="1">
        <v>10.96345</v>
      </c>
      <c r="F34" s="6">
        <v>37.900440000000003</v>
      </c>
      <c r="H34" s="1">
        <v>1.067733</v>
      </c>
      <c r="I34" s="1">
        <v>-0.60972280000000001</v>
      </c>
      <c r="J34" s="1">
        <v>-0.58086000000000004</v>
      </c>
      <c r="K34" s="1">
        <v>0.58099699999999999</v>
      </c>
      <c r="L34" s="1">
        <v>-9.6761470000000003</v>
      </c>
      <c r="M34" s="1">
        <v>9.7292640000000006</v>
      </c>
      <c r="O34" s="1">
        <v>1.6015999999999999</v>
      </c>
      <c r="P34" s="1">
        <v>-0.93922059999999996</v>
      </c>
      <c r="Q34" s="1">
        <v>-0.64745540000000001</v>
      </c>
      <c r="R34" s="1">
        <v>0.64753850000000002</v>
      </c>
      <c r="S34" s="1">
        <v>-2.7531690000000001E-2</v>
      </c>
      <c r="T34" s="1">
        <v>0.1500235</v>
      </c>
    </row>
    <row r="35" spans="1:20" s="1" customFormat="1" x14ac:dyDescent="0.3">
      <c r="A35" s="1">
        <v>0.55054999999999998</v>
      </c>
      <c r="B35" s="1">
        <v>-0.3233954</v>
      </c>
      <c r="C35" s="1">
        <v>-0.45186500000000002</v>
      </c>
      <c r="D35" s="1">
        <v>0.7009031</v>
      </c>
      <c r="E35" s="1">
        <v>-11.95074</v>
      </c>
      <c r="F35" s="6">
        <v>12.99456</v>
      </c>
      <c r="H35" s="1">
        <v>1.1011</v>
      </c>
      <c r="I35" s="1">
        <v>-0.62856020000000001</v>
      </c>
      <c r="J35" s="1">
        <v>-0.66301330000000003</v>
      </c>
      <c r="K35" s="1">
        <v>0.66331240000000002</v>
      </c>
      <c r="L35" s="1">
        <v>0.72793560000000002</v>
      </c>
      <c r="M35" s="1">
        <v>0.86056889999999997</v>
      </c>
      <c r="O35" s="1">
        <v>1.6516500000000001</v>
      </c>
      <c r="P35" s="1">
        <v>-0.97128420000000004</v>
      </c>
      <c r="Q35" s="1">
        <v>-0.6553175</v>
      </c>
      <c r="R35" s="1">
        <v>0.65531810000000001</v>
      </c>
      <c r="S35" s="1">
        <v>-7.2936810000000005E-2</v>
      </c>
      <c r="T35" s="1">
        <v>0.15901290000000001</v>
      </c>
    </row>
    <row r="36" spans="1:20" s="1" customFormat="1" x14ac:dyDescent="0.3">
      <c r="A36" s="1">
        <v>0.56723330000000005</v>
      </c>
      <c r="B36" s="1">
        <v>-0.33331080000000002</v>
      </c>
      <c r="C36" s="1">
        <v>-0.80804140000000002</v>
      </c>
      <c r="D36" s="1">
        <v>0.80961709999999998</v>
      </c>
      <c r="E36" s="1">
        <v>-2.5800350000000001</v>
      </c>
      <c r="F36" s="6">
        <v>17.455590000000001</v>
      </c>
      <c r="H36" s="1">
        <v>1.1344669999999999</v>
      </c>
      <c r="I36" s="1">
        <v>-0.65396790000000005</v>
      </c>
      <c r="J36" s="1">
        <v>-0.58758149999999998</v>
      </c>
      <c r="K36" s="1">
        <v>0.58859079999999997</v>
      </c>
      <c r="L36" s="1">
        <v>0.81084210000000001</v>
      </c>
      <c r="M36" s="1">
        <v>0.84048270000000003</v>
      </c>
      <c r="O36" s="1">
        <v>1.7017</v>
      </c>
      <c r="P36" s="1">
        <v>-1.004818</v>
      </c>
      <c r="Q36" s="1">
        <v>-0.66118650000000001</v>
      </c>
      <c r="R36" s="1">
        <v>0.66149849999999999</v>
      </c>
      <c r="S36" s="1">
        <v>-3.0861980000000001E-2</v>
      </c>
      <c r="T36" s="1">
        <v>8.2332119999999995E-2</v>
      </c>
    </row>
    <row r="37" spans="1:20" s="1" customFormat="1" x14ac:dyDescent="0.3">
      <c r="A37" s="1">
        <v>0.58391669999999996</v>
      </c>
      <c r="B37" s="1">
        <v>-0.35035699999999997</v>
      </c>
      <c r="C37" s="1">
        <v>-0.63404590000000005</v>
      </c>
      <c r="D37" s="1">
        <v>0.79567270000000001</v>
      </c>
      <c r="E37" s="1">
        <v>-1.038805</v>
      </c>
      <c r="F37" s="6">
        <v>5.8557360000000003</v>
      </c>
      <c r="H37" s="1">
        <v>1.1678329999999999</v>
      </c>
      <c r="I37" s="1">
        <v>-0.66777149999999996</v>
      </c>
      <c r="J37" s="1">
        <v>-0.52872410000000003</v>
      </c>
      <c r="K37" s="1">
        <v>0.52875810000000001</v>
      </c>
      <c r="L37" s="1">
        <v>-2.3754680000000001</v>
      </c>
      <c r="M37" s="1">
        <v>3.839483</v>
      </c>
      <c r="O37" s="1">
        <v>1.7517499999999999</v>
      </c>
      <c r="P37" s="1">
        <v>-1.037469</v>
      </c>
      <c r="Q37" s="1">
        <v>-0.65361239999999998</v>
      </c>
      <c r="R37" s="1">
        <v>0.65361519999999995</v>
      </c>
    </row>
    <row r="38" spans="1:20" s="1" customFormat="1" x14ac:dyDescent="0.3">
      <c r="A38" s="1">
        <v>0.60060000000000002</v>
      </c>
      <c r="B38" s="1">
        <v>-0.35446680000000003</v>
      </c>
      <c r="C38" s="1">
        <v>-0.64451789999999998</v>
      </c>
      <c r="D38" s="1">
        <v>0.79511220000000005</v>
      </c>
      <c r="E38" s="1">
        <v>2.0268860000000002</v>
      </c>
      <c r="F38" s="6">
        <v>21.084040000000002</v>
      </c>
      <c r="H38" s="1">
        <v>1.2012</v>
      </c>
      <c r="I38" s="1">
        <v>-0.68925139999999996</v>
      </c>
      <c r="J38" s="1">
        <v>-0.78380309999999997</v>
      </c>
      <c r="K38" s="1">
        <v>0.80975470000000005</v>
      </c>
      <c r="L38" s="1">
        <v>-4.0834239999999999</v>
      </c>
      <c r="M38" s="1">
        <v>5.6761179999999998</v>
      </c>
      <c r="O38" s="1">
        <v>1.8018000000000001</v>
      </c>
      <c r="P38" s="1">
        <v>-1.070244</v>
      </c>
    </row>
    <row r="39" spans="1:20" s="1" customFormat="1" x14ac:dyDescent="0.3">
      <c r="A39" s="1">
        <v>0.61728329999999998</v>
      </c>
      <c r="B39" s="1">
        <v>-0.37186239999999998</v>
      </c>
      <c r="C39" s="1">
        <v>-0.77395760000000002</v>
      </c>
      <c r="D39" s="1">
        <v>0.85286729999999999</v>
      </c>
      <c r="E39" s="1">
        <v>2.492184</v>
      </c>
      <c r="F39" s="6">
        <v>11.501049999999999</v>
      </c>
      <c r="H39" s="1">
        <v>1.234567</v>
      </c>
      <c r="I39" s="1">
        <v>-0.72007730000000003</v>
      </c>
      <c r="J39" s="1">
        <v>-0.83718740000000003</v>
      </c>
      <c r="K39" s="1">
        <v>0.90214209999999995</v>
      </c>
      <c r="L39" s="1">
        <v>4.4969979999999996</v>
      </c>
      <c r="M39" s="1">
        <v>4.5374489999999996</v>
      </c>
      <c r="O39" s="1">
        <v>1.85185</v>
      </c>
      <c r="P39" s="1">
        <v>-1.1037250000000001</v>
      </c>
    </row>
    <row r="40" spans="1:20" s="1" customFormat="1" x14ac:dyDescent="0.3">
      <c r="A40" s="1">
        <v>0.63396669999999999</v>
      </c>
      <c r="B40" s="1">
        <v>-0.3802912</v>
      </c>
      <c r="C40" s="1">
        <v>-0.437388</v>
      </c>
      <c r="D40" s="1">
        <v>0.4599027</v>
      </c>
      <c r="E40" s="1">
        <v>12.85623</v>
      </c>
      <c r="F40" s="6">
        <v>19.722159999999999</v>
      </c>
      <c r="H40" s="1">
        <v>1.267933</v>
      </c>
      <c r="I40" s="1">
        <v>-0.74511970000000005</v>
      </c>
      <c r="J40" s="1">
        <v>-0.47788259999999999</v>
      </c>
      <c r="K40" s="1">
        <v>0.493342</v>
      </c>
      <c r="L40" s="1">
        <v>6.8508889999999996</v>
      </c>
      <c r="M40" s="1">
        <v>8.3564260000000008</v>
      </c>
    </row>
    <row r="41" spans="1:20" s="1" customFormat="1" x14ac:dyDescent="0.3">
      <c r="A41" s="1">
        <v>0.65064999999999995</v>
      </c>
      <c r="B41" s="1">
        <v>-0.38645659999999998</v>
      </c>
      <c r="C41" s="1">
        <v>-0.36469279999999998</v>
      </c>
      <c r="D41" s="1">
        <v>0.36792019999999998</v>
      </c>
      <c r="E41" s="1">
        <v>3.405942</v>
      </c>
      <c r="F41" s="6">
        <v>5.092371</v>
      </c>
      <c r="H41" s="1">
        <v>1.3012999999999999</v>
      </c>
      <c r="I41" s="1">
        <v>-0.75196799999999997</v>
      </c>
      <c r="J41" s="1">
        <v>-0.30083349999999998</v>
      </c>
      <c r="K41" s="1">
        <v>0.30086780000000002</v>
      </c>
      <c r="L41" s="1">
        <v>2.931599E-2</v>
      </c>
      <c r="M41" s="1">
        <v>2.0145849999999998</v>
      </c>
    </row>
    <row r="42" spans="1:20" s="1" customFormat="1" x14ac:dyDescent="0.3">
      <c r="A42" s="1">
        <v>0.66733330000000002</v>
      </c>
      <c r="B42" s="1">
        <v>-0.39245980000000003</v>
      </c>
      <c r="C42" s="1">
        <v>-0.33551740000000002</v>
      </c>
      <c r="D42" s="1">
        <v>0.33583439999999998</v>
      </c>
      <c r="E42" s="1">
        <v>1.249126</v>
      </c>
      <c r="F42" s="6">
        <v>2.081877</v>
      </c>
      <c r="H42" s="1">
        <v>1.334667</v>
      </c>
      <c r="I42" s="1">
        <v>-0.76519530000000002</v>
      </c>
      <c r="J42" s="1">
        <v>-0.52396529999999997</v>
      </c>
      <c r="K42" s="1">
        <v>0.52397199999999999</v>
      </c>
      <c r="L42" s="1">
        <v>-4.9552139999999998</v>
      </c>
      <c r="M42" s="1">
        <v>4.9616420000000003</v>
      </c>
    </row>
    <row r="43" spans="1:20" s="1" customFormat="1" x14ac:dyDescent="0.3">
      <c r="A43" s="1">
        <v>0.68401670000000003</v>
      </c>
      <c r="B43" s="1">
        <v>-0.3976517</v>
      </c>
      <c r="C43" s="1">
        <v>-0.31606709999999999</v>
      </c>
      <c r="D43" s="1">
        <v>0.31606709999999999</v>
      </c>
      <c r="E43" s="1">
        <v>1.8447629999999999</v>
      </c>
      <c r="F43" s="6">
        <v>1.8449390000000001</v>
      </c>
      <c r="H43" s="1">
        <v>1.3680330000000001</v>
      </c>
      <c r="I43" s="1">
        <v>-0.78693400000000002</v>
      </c>
      <c r="J43" s="1">
        <v>-0.65394810000000003</v>
      </c>
      <c r="K43" s="1">
        <v>0.65414539999999999</v>
      </c>
      <c r="L43" s="1">
        <v>-2.1036290000000002</v>
      </c>
      <c r="M43" s="1">
        <v>2.1062650000000001</v>
      </c>
    </row>
    <row r="44" spans="1:20" s="1" customFormat="1" x14ac:dyDescent="0.3">
      <c r="A44" s="1">
        <v>0.70069999999999999</v>
      </c>
      <c r="B44" s="1">
        <v>-0.40300589999999997</v>
      </c>
      <c r="C44" s="1">
        <v>-0.28408929999999999</v>
      </c>
      <c r="D44" s="1">
        <v>0.2841648</v>
      </c>
      <c r="E44" s="1">
        <v>-16.428989999999999</v>
      </c>
      <c r="F44" s="6">
        <v>16.576640000000001</v>
      </c>
      <c r="H44" s="1">
        <v>1.4014</v>
      </c>
      <c r="I44" s="1">
        <v>-0.80883539999999998</v>
      </c>
      <c r="J44" s="1">
        <v>-0.64801969999999998</v>
      </c>
      <c r="K44" s="1">
        <v>0.64809139999999998</v>
      </c>
      <c r="L44" s="1">
        <v>4.761021E-2</v>
      </c>
      <c r="M44" s="1">
        <v>0.1767087</v>
      </c>
    </row>
    <row r="45" spans="1:20" s="1" customFormat="1" x14ac:dyDescent="0.3">
      <c r="A45" s="1">
        <v>0.71738329999999995</v>
      </c>
      <c r="B45" s="1">
        <v>-0.40713080000000001</v>
      </c>
      <c r="C45" s="1">
        <v>-0.77730489999999997</v>
      </c>
      <c r="D45" s="1">
        <v>0.77917029999999998</v>
      </c>
      <c r="E45" s="1">
        <v>-18.692489999999999</v>
      </c>
      <c r="F45" s="6">
        <v>18.692830000000001</v>
      </c>
      <c r="H45" s="1">
        <v>1.4347669999999999</v>
      </c>
      <c r="I45" s="1">
        <v>-0.83017850000000004</v>
      </c>
      <c r="J45" s="1">
        <v>-0.64698389999999995</v>
      </c>
      <c r="K45" s="1">
        <v>0.64698719999999998</v>
      </c>
      <c r="L45" s="1">
        <v>3.7083190000000002E-2</v>
      </c>
      <c r="M45" s="1">
        <v>0.1406782</v>
      </c>
    </row>
    <row r="46" spans="1:20" s="1" customFormat="1" x14ac:dyDescent="0.3">
      <c r="A46" s="1">
        <v>0.73406669999999996</v>
      </c>
      <c r="B46" s="1">
        <v>-0.42894189999999999</v>
      </c>
      <c r="C46" s="1">
        <v>-1.0948599999999999</v>
      </c>
      <c r="D46" s="1">
        <v>1.0952980000000001</v>
      </c>
      <c r="E46" s="1">
        <v>-9.6243890000000007</v>
      </c>
      <c r="F46" s="6">
        <v>9.9680339999999994</v>
      </c>
      <c r="H46" s="1">
        <v>1.4681329999999999</v>
      </c>
      <c r="I46" s="1">
        <v>-0.85201079999999996</v>
      </c>
      <c r="J46" s="1">
        <v>-0.64952069999999995</v>
      </c>
      <c r="K46" s="1">
        <v>0.64952370000000004</v>
      </c>
      <c r="L46" s="1">
        <v>-8.8417049999999997E-2</v>
      </c>
      <c r="M46" s="1">
        <v>0.2477695</v>
      </c>
    </row>
    <row r="47" spans="1:20" s="1" customFormat="1" x14ac:dyDescent="0.3">
      <c r="A47" s="1">
        <v>0.75075000000000003</v>
      </c>
      <c r="B47" s="1">
        <v>-0.44366260000000002</v>
      </c>
      <c r="C47" s="1">
        <v>-0.95204659999999997</v>
      </c>
      <c r="D47" s="1">
        <v>0.95518720000000001</v>
      </c>
      <c r="E47" s="1">
        <v>10.53697</v>
      </c>
      <c r="F47" s="6">
        <v>10.563470000000001</v>
      </c>
      <c r="H47" s="1">
        <v>1.5015000000000001</v>
      </c>
      <c r="I47" s="1">
        <v>-0.87352320000000006</v>
      </c>
      <c r="J47" s="1">
        <v>-0.64974880000000002</v>
      </c>
      <c r="K47" s="1">
        <v>0.64992819999999996</v>
      </c>
      <c r="L47" s="1">
        <v>-5.0599100000000001E-2</v>
      </c>
      <c r="M47" s="1">
        <v>0.29465619999999998</v>
      </c>
    </row>
    <row r="48" spans="1:20" s="1" customFormat="1" x14ac:dyDescent="0.3">
      <c r="A48" s="1">
        <v>0.76743329999999998</v>
      </c>
      <c r="B48" s="1">
        <v>-0.46070860000000002</v>
      </c>
      <c r="C48" s="1">
        <v>-0.82206809999999997</v>
      </c>
      <c r="D48" s="1">
        <v>0.83201259999999999</v>
      </c>
      <c r="E48" s="1">
        <v>-7.8115880000000004</v>
      </c>
      <c r="F48" s="6">
        <v>18.531230000000001</v>
      </c>
      <c r="H48" s="1">
        <v>1.534867</v>
      </c>
      <c r="I48" s="1">
        <v>-0.89537069999999996</v>
      </c>
      <c r="J48" s="1">
        <v>-0.65498719999999999</v>
      </c>
      <c r="K48" s="1">
        <v>0.65549869999999999</v>
      </c>
      <c r="L48" s="1">
        <v>-0.12389120000000001</v>
      </c>
      <c r="M48" s="1">
        <v>0.2135629</v>
      </c>
    </row>
    <row r="49" spans="1:13" s="1" customFormat="1" x14ac:dyDescent="0.3">
      <c r="A49" s="1">
        <v>0.7841167</v>
      </c>
      <c r="B49" s="1">
        <v>-0.47109230000000002</v>
      </c>
      <c r="C49" s="1">
        <v>-1.0802799999999999</v>
      </c>
      <c r="D49" s="1">
        <v>1.175419</v>
      </c>
      <c r="E49" s="1">
        <v>7.9548110000000003</v>
      </c>
      <c r="F49" s="6">
        <v>8.666029</v>
      </c>
      <c r="H49" s="1">
        <v>1.568233</v>
      </c>
      <c r="I49" s="1">
        <v>-0.91723259999999995</v>
      </c>
      <c r="J49" s="1">
        <v>-0.65709030000000002</v>
      </c>
      <c r="K49" s="1">
        <v>0.65752060000000001</v>
      </c>
      <c r="L49" s="1">
        <v>2.025385E-2</v>
      </c>
      <c r="M49" s="1">
        <v>0.12354469999999999</v>
      </c>
    </row>
    <row r="50" spans="1:13" s="1" customFormat="1" x14ac:dyDescent="0.3">
      <c r="A50" s="1">
        <v>0.80079999999999996</v>
      </c>
      <c r="B50" s="1">
        <v>-0.49675390000000003</v>
      </c>
      <c r="C50" s="1">
        <v>-0.81875940000000003</v>
      </c>
      <c r="D50" s="1">
        <v>0.81893769999999999</v>
      </c>
      <c r="E50" s="1">
        <v>-11.56757</v>
      </c>
      <c r="F50" s="6">
        <v>20.619009999999999</v>
      </c>
      <c r="H50" s="1">
        <v>1.6015999999999999</v>
      </c>
      <c r="I50" s="1">
        <v>-0.93922059999999996</v>
      </c>
      <c r="J50" s="1">
        <v>-0.65474880000000002</v>
      </c>
      <c r="K50" s="1">
        <v>0.65503509999999998</v>
      </c>
      <c r="L50" s="1">
        <v>9.910215E-3</v>
      </c>
      <c r="M50" s="1">
        <v>0.3475742</v>
      </c>
    </row>
    <row r="51" spans="1:13" s="1" customFormat="1" x14ac:dyDescent="0.3">
      <c r="A51" s="1">
        <v>0.81748330000000002</v>
      </c>
      <c r="B51" s="1">
        <v>-0.49841160000000001</v>
      </c>
      <c r="C51" s="1">
        <v>-1.058306</v>
      </c>
      <c r="D51" s="1">
        <v>1.1721379999999999</v>
      </c>
      <c r="E51" s="1">
        <v>21.582640000000001</v>
      </c>
      <c r="F51" s="6">
        <v>23.612410000000001</v>
      </c>
      <c r="H51" s="1">
        <v>1.6349670000000001</v>
      </c>
      <c r="I51" s="1">
        <v>-0.96092619999999995</v>
      </c>
      <c r="J51" s="1">
        <v>-0.65439659999999999</v>
      </c>
      <c r="K51" s="1">
        <v>0.65439689999999995</v>
      </c>
      <c r="L51" s="1">
        <v>-1.7623380000000001E-2</v>
      </c>
      <c r="M51" s="1">
        <v>0.36159780000000002</v>
      </c>
    </row>
    <row r="52" spans="1:13" s="1" customFormat="1" x14ac:dyDescent="0.3">
      <c r="A52" s="1">
        <v>0.83416670000000004</v>
      </c>
      <c r="B52" s="1">
        <v>-0.53206600000000004</v>
      </c>
      <c r="C52" s="1">
        <v>-0.66810800000000004</v>
      </c>
      <c r="D52" s="1">
        <v>0.67030480000000003</v>
      </c>
      <c r="E52" s="1">
        <v>17.380880000000001</v>
      </c>
      <c r="F52" s="6">
        <v>24.320720000000001</v>
      </c>
      <c r="H52" s="1">
        <v>1.6683330000000001</v>
      </c>
      <c r="I52" s="1">
        <v>-0.98289059999999995</v>
      </c>
      <c r="J52" s="1">
        <v>-0.65771679999999999</v>
      </c>
      <c r="K52" s="1">
        <v>0.65776860000000004</v>
      </c>
      <c r="L52" s="1">
        <v>0.14618790000000001</v>
      </c>
      <c r="M52" s="1">
        <v>0.59009650000000002</v>
      </c>
    </row>
    <row r="53" spans="1:13" s="1" customFormat="1" x14ac:dyDescent="0.3">
      <c r="A53" s="1">
        <v>0.85085</v>
      </c>
      <c r="B53" s="1">
        <v>-0.5207041</v>
      </c>
      <c r="C53" s="1">
        <v>0.1237144</v>
      </c>
      <c r="D53" s="1">
        <v>0.1240636</v>
      </c>
      <c r="E53" s="1">
        <v>11.87412</v>
      </c>
      <c r="F53" s="6">
        <v>20.21659</v>
      </c>
      <c r="H53" s="1">
        <v>1.7017</v>
      </c>
      <c r="I53" s="1">
        <v>-1.004818</v>
      </c>
      <c r="J53" s="1">
        <v>-0.64558159999999998</v>
      </c>
      <c r="K53" s="1">
        <v>0.64630790000000005</v>
      </c>
      <c r="L53" s="1">
        <v>-2.906926E-2</v>
      </c>
      <c r="M53" s="1">
        <v>9.0974540000000007E-2</v>
      </c>
    </row>
    <row r="54" spans="1:13" s="1" customFormat="1" x14ac:dyDescent="0.3">
      <c r="A54" s="1">
        <v>0.86753329999999995</v>
      </c>
      <c r="B54" s="1">
        <v>-0.52793809999999997</v>
      </c>
      <c r="C54" s="1">
        <v>-0.60009279999999998</v>
      </c>
      <c r="D54" s="1">
        <v>0.74336970000000002</v>
      </c>
      <c r="E54" s="1">
        <v>-14.459770000000001</v>
      </c>
      <c r="F54" s="6">
        <v>16.960750000000001</v>
      </c>
      <c r="H54" s="1">
        <v>1.7350669999999999</v>
      </c>
      <c r="I54" s="1">
        <v>-1.0259720000000001</v>
      </c>
      <c r="J54" s="1">
        <v>-0.65362540000000002</v>
      </c>
      <c r="K54" s="1">
        <v>0.65383270000000004</v>
      </c>
      <c r="L54" s="1">
        <v>-0.1374205</v>
      </c>
      <c r="M54" s="1">
        <v>0.63119930000000002</v>
      </c>
    </row>
    <row r="55" spans="1:13" s="1" customFormat="1" x14ac:dyDescent="0.3">
      <c r="A55" s="1">
        <v>0.88421669999999997</v>
      </c>
      <c r="B55" s="1">
        <v>-0.54072719999999996</v>
      </c>
      <c r="C55" s="1">
        <v>-0.3816947</v>
      </c>
      <c r="D55" s="1">
        <v>0.60358529999999999</v>
      </c>
      <c r="E55" s="1">
        <v>2.5960329999999998</v>
      </c>
      <c r="F55" s="6">
        <v>10.055149999999999</v>
      </c>
      <c r="H55" s="1">
        <v>1.7684329999999999</v>
      </c>
      <c r="I55" s="1">
        <v>-1.0484359999999999</v>
      </c>
      <c r="J55" s="1">
        <v>-0.66341649999999996</v>
      </c>
      <c r="K55" s="1">
        <v>0.66391279999999997</v>
      </c>
      <c r="L55" s="1">
        <v>-8.1149059999999995E-2</v>
      </c>
      <c r="M55" s="1">
        <v>0.1409347</v>
      </c>
    </row>
    <row r="56" spans="1:13" s="1" customFormat="1" x14ac:dyDescent="0.3">
      <c r="A56" s="1">
        <v>0.90090000000000003</v>
      </c>
      <c r="B56" s="1">
        <v>-0.54067399999999999</v>
      </c>
      <c r="C56" s="1">
        <v>-0.33185629999999999</v>
      </c>
      <c r="D56" s="1">
        <v>0.33320270000000002</v>
      </c>
      <c r="E56" s="1">
        <v>-19.97063</v>
      </c>
      <c r="F56" s="6">
        <v>26.359000000000002</v>
      </c>
      <c r="H56" s="1">
        <v>1.8018000000000001</v>
      </c>
      <c r="I56" s="1">
        <v>-1.070244</v>
      </c>
      <c r="J56" s="1">
        <v>-0.65344869999999999</v>
      </c>
      <c r="K56" s="1">
        <v>0.65351060000000005</v>
      </c>
    </row>
    <row r="57" spans="1:13" s="1" customFormat="1" x14ac:dyDescent="0.3">
      <c r="A57" s="1">
        <v>0.91758329999999999</v>
      </c>
      <c r="B57" s="1">
        <v>-0.55180019999999996</v>
      </c>
      <c r="C57" s="1">
        <v>-1.1322779999999999</v>
      </c>
      <c r="D57" s="1">
        <v>1.136547</v>
      </c>
      <c r="E57" s="1">
        <v>-22.204039999999999</v>
      </c>
      <c r="F57" s="6">
        <v>22.204129999999999</v>
      </c>
      <c r="H57" s="1">
        <v>1.835167</v>
      </c>
      <c r="I57" s="1">
        <v>-1.0920430000000001</v>
      </c>
    </row>
    <row r="58" spans="1:13" s="1" customFormat="1" x14ac:dyDescent="0.3">
      <c r="A58" s="1">
        <v>0.93426670000000001</v>
      </c>
      <c r="B58" s="1">
        <v>-0.57845429999999998</v>
      </c>
      <c r="C58" s="1">
        <v>-1.212809</v>
      </c>
      <c r="D58" s="1">
        <v>1.212809</v>
      </c>
      <c r="E58" s="1">
        <v>20.925129999999999</v>
      </c>
      <c r="F58" s="6">
        <v>25.227250000000002</v>
      </c>
    </row>
    <row r="59" spans="1:13" s="1" customFormat="1" x14ac:dyDescent="0.3">
      <c r="A59" s="1">
        <v>0.95094999999999996</v>
      </c>
      <c r="B59" s="1">
        <v>-0.59226749999999995</v>
      </c>
      <c r="C59" s="1">
        <v>-0.32892969999999999</v>
      </c>
      <c r="D59" s="1">
        <v>0.58964349999999999</v>
      </c>
      <c r="E59" s="1">
        <v>38.82056</v>
      </c>
      <c r="F59" s="6">
        <v>40.111040000000003</v>
      </c>
    </row>
    <row r="60" spans="1:13" s="1" customFormat="1" x14ac:dyDescent="0.3">
      <c r="A60" s="1">
        <v>0.96763330000000003</v>
      </c>
      <c r="B60" s="1">
        <v>-0.5894296</v>
      </c>
      <c r="C60" s="1">
        <v>0.17010800000000001</v>
      </c>
      <c r="D60" s="1">
        <v>0.17277319999999999</v>
      </c>
      <c r="E60" s="1">
        <v>-2.2929279999999999</v>
      </c>
      <c r="F60" s="6">
        <v>2.3331810000000002</v>
      </c>
    </row>
    <row r="61" spans="1:13" s="1" customFormat="1" x14ac:dyDescent="0.3">
      <c r="A61" s="1">
        <v>0.98431670000000004</v>
      </c>
      <c r="B61" s="1">
        <v>-0.58659159999999999</v>
      </c>
      <c r="C61" s="1">
        <v>-0.39587260000000002</v>
      </c>
      <c r="D61" s="1">
        <v>0.39887420000000001</v>
      </c>
      <c r="E61" s="1">
        <v>9.0676310000000004</v>
      </c>
      <c r="F61" s="6">
        <v>9.2668630000000007</v>
      </c>
    </row>
    <row r="62" spans="1:13" s="1" customFormat="1" x14ac:dyDescent="0.3">
      <c r="A62" s="1">
        <v>1.0009999999999999</v>
      </c>
      <c r="B62" s="1">
        <v>-0.60263849999999997</v>
      </c>
      <c r="C62" s="1">
        <v>0.15185370000000001</v>
      </c>
      <c r="D62" s="1">
        <v>0.56275430000000004</v>
      </c>
      <c r="E62" s="1">
        <v>7.6676770000000003</v>
      </c>
      <c r="F62" s="6">
        <v>13.8262</v>
      </c>
    </row>
    <row r="63" spans="1:13" s="1" customFormat="1" x14ac:dyDescent="0.3">
      <c r="A63" s="1">
        <v>1.0176829999999999</v>
      </c>
      <c r="B63" s="1">
        <v>-0.58152470000000001</v>
      </c>
      <c r="C63" s="1">
        <v>0.38484610000000002</v>
      </c>
      <c r="D63" s="1">
        <v>0.39048389999999999</v>
      </c>
      <c r="E63" s="1">
        <v>-2.7641629999999999</v>
      </c>
      <c r="F63" s="6">
        <v>17.438220000000001</v>
      </c>
    </row>
    <row r="64" spans="1:13" s="1" customFormat="1" x14ac:dyDescent="0.3">
      <c r="A64" s="1">
        <v>1.034367</v>
      </c>
      <c r="B64" s="1">
        <v>-0.58979749999999997</v>
      </c>
      <c r="C64" s="1">
        <v>-0.3692066</v>
      </c>
      <c r="D64" s="1">
        <v>0.36987700000000001</v>
      </c>
      <c r="E64" s="1">
        <v>-35.804369999999999</v>
      </c>
      <c r="F64" s="6">
        <v>35.856639999999999</v>
      </c>
    </row>
    <row r="65" spans="1:6" s="1" customFormat="1" x14ac:dyDescent="0.3">
      <c r="A65" s="1">
        <v>1.05105</v>
      </c>
      <c r="B65" s="1">
        <v>-0.59384389999999998</v>
      </c>
      <c r="C65" s="1">
        <v>-0.59716049999999998</v>
      </c>
      <c r="D65" s="1">
        <v>0.5971784</v>
      </c>
      <c r="E65" s="1">
        <v>-7.9946330000000003</v>
      </c>
      <c r="F65" s="6">
        <v>8.001849</v>
      </c>
    </row>
    <row r="66" spans="1:6" s="1" customFormat="1" x14ac:dyDescent="0.3">
      <c r="A66" s="1">
        <v>1.067733</v>
      </c>
      <c r="B66" s="1">
        <v>-0.60972280000000001</v>
      </c>
      <c r="C66" s="1">
        <v>-0.77992550000000005</v>
      </c>
      <c r="D66" s="1">
        <v>0.779972</v>
      </c>
      <c r="E66" s="1">
        <v>-1.8264689999999999</v>
      </c>
      <c r="F66" s="6">
        <v>1.859748</v>
      </c>
    </row>
    <row r="67" spans="1:6" s="1" customFormat="1" x14ac:dyDescent="0.3">
      <c r="A67" s="1">
        <v>1.084417</v>
      </c>
      <c r="B67" s="1">
        <v>-0.61986750000000002</v>
      </c>
      <c r="C67" s="1">
        <v>-0.56455940000000004</v>
      </c>
      <c r="D67" s="1">
        <v>0.56493570000000004</v>
      </c>
      <c r="E67" s="1">
        <v>3.4998770000000001</v>
      </c>
      <c r="F67" s="6">
        <v>3.7668560000000002</v>
      </c>
    </row>
    <row r="68" spans="1:6" s="1" customFormat="1" x14ac:dyDescent="0.3">
      <c r="A68" s="1">
        <v>1.1011</v>
      </c>
      <c r="B68" s="1">
        <v>-0.62856020000000001</v>
      </c>
      <c r="C68" s="1">
        <v>-0.65598699999999999</v>
      </c>
      <c r="D68" s="1">
        <v>0.65676109999999999</v>
      </c>
      <c r="E68" s="1">
        <v>-4.4334160000000002</v>
      </c>
      <c r="F68" s="6">
        <v>4.8109859999999998</v>
      </c>
    </row>
    <row r="69" spans="1:6" s="1" customFormat="1" x14ac:dyDescent="0.3">
      <c r="A69" s="1">
        <v>1.117783</v>
      </c>
      <c r="B69" s="1">
        <v>-0.64175559999999998</v>
      </c>
      <c r="C69" s="1">
        <v>-0.76146709999999995</v>
      </c>
      <c r="D69" s="1">
        <v>0.76386299999999996</v>
      </c>
      <c r="E69" s="1">
        <v>-12.391389999999999</v>
      </c>
      <c r="F69" s="6">
        <v>12.4505</v>
      </c>
    </row>
    <row r="70" spans="1:6" s="1" customFormat="1" x14ac:dyDescent="0.3">
      <c r="A70" s="1">
        <v>1.1344669999999999</v>
      </c>
      <c r="B70" s="1">
        <v>-0.65396790000000005</v>
      </c>
      <c r="C70" s="1">
        <v>-1.003034</v>
      </c>
      <c r="D70" s="1">
        <v>1.0031570000000001</v>
      </c>
      <c r="E70" s="1">
        <v>16.55321</v>
      </c>
      <c r="F70" s="6">
        <v>16.57741</v>
      </c>
    </row>
    <row r="71" spans="1:6" s="1" customFormat="1" x14ac:dyDescent="0.3">
      <c r="A71" s="1">
        <v>1.1511499999999999</v>
      </c>
      <c r="B71" s="1">
        <v>-0.67522340000000003</v>
      </c>
      <c r="C71" s="1">
        <v>-0.41369590000000001</v>
      </c>
      <c r="D71" s="1">
        <v>0.41378229999999999</v>
      </c>
      <c r="E71" s="1">
        <v>14.952059999999999</v>
      </c>
      <c r="F71" s="6">
        <v>14.9642</v>
      </c>
    </row>
    <row r="72" spans="1:6" s="1" customFormat="1" x14ac:dyDescent="0.3">
      <c r="A72" s="1">
        <v>1.1678329999999999</v>
      </c>
      <c r="B72" s="1">
        <v>-0.66777149999999996</v>
      </c>
      <c r="C72" s="1">
        <v>-0.1363132</v>
      </c>
      <c r="D72" s="1">
        <v>0.14200850000000001</v>
      </c>
      <c r="E72" s="1">
        <v>2.1042369999999999</v>
      </c>
      <c r="F72" s="6">
        <v>2.116466</v>
      </c>
    </row>
    <row r="73" spans="1:6" s="1" customFormat="1" x14ac:dyDescent="0.3">
      <c r="A73" s="1">
        <v>1.184517</v>
      </c>
      <c r="B73" s="1">
        <v>-0.67977180000000004</v>
      </c>
      <c r="C73" s="1">
        <v>-0.6437522</v>
      </c>
      <c r="D73" s="1">
        <v>0.64407709999999996</v>
      </c>
      <c r="E73" s="1">
        <v>-29.26651</v>
      </c>
      <c r="F73" s="6">
        <v>29.266729999999999</v>
      </c>
    </row>
    <row r="74" spans="1:6" s="1" customFormat="1" x14ac:dyDescent="0.3">
      <c r="A74" s="1">
        <v>1.2012</v>
      </c>
      <c r="B74" s="1">
        <v>-0.68925139999999996</v>
      </c>
      <c r="C74" s="1">
        <v>-0.9530016</v>
      </c>
      <c r="D74" s="1">
        <v>0.95365440000000001</v>
      </c>
      <c r="E74" s="1">
        <v>-3.0040420000000001</v>
      </c>
      <c r="F74" s="6">
        <v>14.424569999999999</v>
      </c>
    </row>
    <row r="75" spans="1:6" s="1" customFormat="1" x14ac:dyDescent="0.3">
      <c r="A75" s="1">
        <v>1.217883</v>
      </c>
      <c r="B75" s="1">
        <v>-0.71157020000000004</v>
      </c>
      <c r="C75" s="1">
        <v>-0.92385410000000001</v>
      </c>
      <c r="D75" s="1">
        <v>1.017833</v>
      </c>
      <c r="E75" s="1">
        <v>5.7159380000000004</v>
      </c>
      <c r="F75" s="6">
        <v>12.150969999999999</v>
      </c>
    </row>
    <row r="76" spans="1:6" s="1" customFormat="1" x14ac:dyDescent="0.3">
      <c r="A76" s="1">
        <v>1.234567</v>
      </c>
      <c r="B76" s="1">
        <v>-0.72007730000000003</v>
      </c>
      <c r="C76" s="1">
        <v>-0.57914980000000005</v>
      </c>
      <c r="D76" s="1">
        <v>0.77074310000000001</v>
      </c>
      <c r="E76" s="1">
        <v>7.1226380000000002</v>
      </c>
      <c r="F76" s="6">
        <v>7.4381430000000002</v>
      </c>
    </row>
    <row r="77" spans="1:6" s="1" customFormat="1" x14ac:dyDescent="0.3">
      <c r="A77" s="1">
        <v>1.25125</v>
      </c>
      <c r="B77" s="1">
        <v>-0.7308945</v>
      </c>
      <c r="C77" s="1">
        <v>-0.75052079999999999</v>
      </c>
      <c r="D77" s="1">
        <v>0.78951870000000002</v>
      </c>
      <c r="E77" s="1">
        <v>15.37745</v>
      </c>
      <c r="F77" s="6">
        <v>20.28012</v>
      </c>
    </row>
    <row r="78" spans="1:6" s="1" customFormat="1" x14ac:dyDescent="0.3">
      <c r="A78" s="1">
        <v>1.267933</v>
      </c>
      <c r="B78" s="1">
        <v>-0.74511970000000005</v>
      </c>
      <c r="C78" s="1">
        <v>-0.1812598</v>
      </c>
      <c r="D78" s="1">
        <v>0.21219180000000001</v>
      </c>
      <c r="E78" s="1">
        <v>7.1783659999999996</v>
      </c>
      <c r="F78" s="6">
        <v>9.6870740000000009</v>
      </c>
    </row>
    <row r="79" spans="1:6" s="1" customFormat="1" x14ac:dyDescent="0.3">
      <c r="A79" s="1">
        <v>1.2846169999999999</v>
      </c>
      <c r="B79" s="1">
        <v>-0.7369426</v>
      </c>
      <c r="C79" s="1">
        <v>-0.2052445</v>
      </c>
      <c r="D79" s="1">
        <v>0.2052445</v>
      </c>
      <c r="E79" s="1">
        <v>-3.1291359999999999</v>
      </c>
      <c r="F79" s="6">
        <v>6.3682119999999998</v>
      </c>
    </row>
    <row r="80" spans="1:6" s="1" customFormat="1" x14ac:dyDescent="0.3">
      <c r="A80" s="1">
        <v>1.3012999999999999</v>
      </c>
      <c r="B80" s="1">
        <v>-0.75196799999999997</v>
      </c>
      <c r="C80" s="1">
        <v>-0.62030779999999996</v>
      </c>
      <c r="D80" s="1">
        <v>0.62245130000000004</v>
      </c>
      <c r="E80" s="1">
        <v>-11.34877</v>
      </c>
      <c r="F80" s="6">
        <v>11.36321</v>
      </c>
    </row>
    <row r="81" spans="1:6" s="1" customFormat="1" x14ac:dyDescent="0.3">
      <c r="A81" s="1">
        <v>1.3179829999999999</v>
      </c>
      <c r="B81" s="1">
        <v>-0.75764019999999999</v>
      </c>
      <c r="C81" s="1">
        <v>-0.39642260000000001</v>
      </c>
      <c r="D81" s="1">
        <v>0.39652670000000001</v>
      </c>
      <c r="E81" s="1">
        <v>3.4175239999999998</v>
      </c>
      <c r="F81" s="6">
        <v>3.9821909999999998</v>
      </c>
    </row>
    <row r="82" spans="1:6" s="1" customFormat="1" x14ac:dyDescent="0.3">
      <c r="A82" s="1">
        <v>1.334667</v>
      </c>
      <c r="B82" s="1">
        <v>-0.76519530000000002</v>
      </c>
      <c r="C82" s="1">
        <v>-0.54874630000000002</v>
      </c>
      <c r="D82" s="1">
        <v>0.55150929999999998</v>
      </c>
      <c r="E82" s="1">
        <v>-7.0948339999999996</v>
      </c>
      <c r="F82" s="6">
        <v>7.2157900000000001</v>
      </c>
    </row>
    <row r="83" spans="1:6" s="1" customFormat="1" x14ac:dyDescent="0.3">
      <c r="A83" s="1">
        <v>1.3513500000000001</v>
      </c>
      <c r="B83" s="1">
        <v>-0.77595000000000003</v>
      </c>
      <c r="C83" s="1">
        <v>-0.65150810000000003</v>
      </c>
      <c r="D83" s="1">
        <v>0.65166650000000004</v>
      </c>
      <c r="E83" s="1">
        <v>-3.3957310000000001</v>
      </c>
      <c r="F83" s="6">
        <v>3.6943359999999998</v>
      </c>
    </row>
    <row r="84" spans="1:6" s="1" customFormat="1" x14ac:dyDescent="0.3">
      <c r="A84" s="1">
        <v>1.3680330000000001</v>
      </c>
      <c r="B84" s="1">
        <v>-0.78693400000000002</v>
      </c>
      <c r="C84" s="1">
        <v>-0.65132250000000003</v>
      </c>
      <c r="D84" s="1">
        <v>0.65136260000000001</v>
      </c>
      <c r="E84" s="1">
        <v>-0.28798170000000001</v>
      </c>
      <c r="F84" s="6">
        <v>0.29274329999999998</v>
      </c>
    </row>
    <row r="85" spans="1:6" s="1" customFormat="1" x14ac:dyDescent="0.3">
      <c r="A85" s="1">
        <v>1.384717</v>
      </c>
      <c r="B85" s="1">
        <v>-0.79768249999999996</v>
      </c>
      <c r="C85" s="1">
        <v>-0.65638810000000003</v>
      </c>
      <c r="D85" s="1">
        <v>0.65662830000000005</v>
      </c>
      <c r="E85" s="1">
        <v>2.274404E-2</v>
      </c>
      <c r="F85" s="6">
        <v>0.43015170000000003</v>
      </c>
    </row>
    <row r="86" spans="1:6" s="1" customFormat="1" x14ac:dyDescent="0.3">
      <c r="A86" s="1">
        <v>1.4014</v>
      </c>
      <c r="B86" s="1">
        <v>-0.80883539999999998</v>
      </c>
      <c r="C86" s="1">
        <v>-0.6567191</v>
      </c>
      <c r="D86" s="1">
        <v>0.65712800000000005</v>
      </c>
      <c r="E86" s="1">
        <v>0.37134200000000001</v>
      </c>
      <c r="F86" s="6">
        <v>0.64902059999999995</v>
      </c>
    </row>
    <row r="87" spans="1:6" s="1" customFormat="1" x14ac:dyDescent="0.3">
      <c r="A87" s="1">
        <v>1.418083</v>
      </c>
      <c r="B87" s="1">
        <v>-0.81959499999999996</v>
      </c>
      <c r="C87" s="1">
        <v>-0.63965139999999998</v>
      </c>
      <c r="D87" s="1">
        <v>0.63965320000000003</v>
      </c>
      <c r="E87" s="1">
        <v>0.49209209999999998</v>
      </c>
      <c r="F87" s="6">
        <v>0.80243549999999997</v>
      </c>
    </row>
    <row r="88" spans="1:6" s="1" customFormat="1" x14ac:dyDescent="0.3">
      <c r="A88" s="1">
        <v>1.4347669999999999</v>
      </c>
      <c r="B88" s="1">
        <v>-0.83017850000000004</v>
      </c>
      <c r="C88" s="1">
        <v>-0.63971330000000004</v>
      </c>
      <c r="D88" s="1">
        <v>0.63973659999999999</v>
      </c>
      <c r="E88" s="1">
        <v>-0.4108581</v>
      </c>
      <c r="F88" s="6">
        <v>0.45267960000000002</v>
      </c>
    </row>
    <row r="89" spans="1:6" s="1" customFormat="1" x14ac:dyDescent="0.3">
      <c r="A89" s="1">
        <v>1.4514499999999999</v>
      </c>
      <c r="B89" s="1">
        <v>-0.84094009999999997</v>
      </c>
      <c r="C89" s="1">
        <v>-0.65431640000000002</v>
      </c>
      <c r="D89" s="1">
        <v>0.65432159999999995</v>
      </c>
      <c r="E89" s="1">
        <v>-0.25554710000000003</v>
      </c>
      <c r="F89" s="6">
        <v>0.32595619999999997</v>
      </c>
    </row>
    <row r="90" spans="1:6" s="1" customFormat="1" x14ac:dyDescent="0.3">
      <c r="A90" s="1">
        <v>1.4681329999999999</v>
      </c>
      <c r="B90" s="1">
        <v>-0.85201079999999996</v>
      </c>
      <c r="C90" s="1">
        <v>-0.65180610000000005</v>
      </c>
      <c r="D90" s="1">
        <v>0.65195579999999997</v>
      </c>
      <c r="E90" s="1">
        <v>0.12688379999999999</v>
      </c>
      <c r="F90" s="6">
        <v>0.1980189</v>
      </c>
    </row>
    <row r="91" spans="1:6" s="1" customFormat="1" x14ac:dyDescent="0.3">
      <c r="A91" s="1">
        <v>1.4848170000000001</v>
      </c>
      <c r="B91" s="1">
        <v>-0.86268869999999997</v>
      </c>
      <c r="C91" s="1">
        <v>-0.64472490000000005</v>
      </c>
      <c r="D91" s="1">
        <v>0.64472640000000003</v>
      </c>
      <c r="E91" s="1">
        <v>9.9191559999999998E-2</v>
      </c>
      <c r="F91" s="6">
        <v>0.26208290000000001</v>
      </c>
    </row>
    <row r="92" spans="1:6" s="1" customFormat="1" x14ac:dyDescent="0.3">
      <c r="A92" s="1">
        <v>1.5015000000000001</v>
      </c>
      <c r="B92" s="1">
        <v>-0.87352320000000006</v>
      </c>
      <c r="C92" s="1">
        <v>-0.65125650000000002</v>
      </c>
      <c r="D92" s="1">
        <v>0.6512886</v>
      </c>
      <c r="E92" s="1">
        <v>-0.31266169999999999</v>
      </c>
      <c r="F92" s="6">
        <v>1.3590100000000001</v>
      </c>
    </row>
    <row r="93" spans="1:6" s="1" customFormat="1" x14ac:dyDescent="0.3">
      <c r="A93" s="1">
        <v>1.5181830000000001</v>
      </c>
      <c r="B93" s="1">
        <v>-0.88441899999999996</v>
      </c>
      <c r="C93" s="1">
        <v>-0.65477269999999999</v>
      </c>
      <c r="D93" s="1">
        <v>0.65542230000000001</v>
      </c>
      <c r="E93" s="1">
        <v>-0.30456630000000001</v>
      </c>
      <c r="F93" s="6">
        <v>1.0882879999999999</v>
      </c>
    </row>
    <row r="94" spans="1:6" s="1" customFormat="1" x14ac:dyDescent="0.3">
      <c r="A94" s="1">
        <v>1.534867</v>
      </c>
      <c r="B94" s="1">
        <v>-0.89537069999999996</v>
      </c>
      <c r="C94" s="1">
        <v>-0.66098730000000006</v>
      </c>
      <c r="D94" s="1">
        <v>0.66362659999999996</v>
      </c>
      <c r="E94" s="1">
        <v>6.3010930000000007E-2</v>
      </c>
      <c r="F94" s="6">
        <v>6.6444210000000004E-2</v>
      </c>
    </row>
    <row r="95" spans="1:6" s="1" customFormat="1" x14ac:dyDescent="0.3">
      <c r="A95" s="1">
        <v>1.55155</v>
      </c>
      <c r="B95" s="1">
        <v>-0.90647390000000005</v>
      </c>
      <c r="C95" s="1">
        <v>-0.65520160000000005</v>
      </c>
      <c r="D95" s="1">
        <v>0.65559160000000005</v>
      </c>
      <c r="E95" s="1">
        <v>6.1325440000000002E-2</v>
      </c>
      <c r="F95" s="6">
        <v>0.89382629999999996</v>
      </c>
    </row>
    <row r="96" spans="1:6" s="1" customFormat="1" x14ac:dyDescent="0.3">
      <c r="A96" s="1">
        <v>1.568233</v>
      </c>
      <c r="B96" s="1">
        <v>-0.91723259999999995</v>
      </c>
      <c r="C96" s="1">
        <v>-0.65403549999999999</v>
      </c>
      <c r="D96" s="1">
        <v>0.65440589999999998</v>
      </c>
      <c r="E96" s="1">
        <v>2.743698E-2</v>
      </c>
      <c r="F96" s="6">
        <v>0.28993439999999998</v>
      </c>
    </row>
    <row r="97" spans="1:6" s="1" customFormat="1" x14ac:dyDescent="0.3">
      <c r="A97" s="1">
        <v>1.5849169999999999</v>
      </c>
      <c r="B97" s="1">
        <v>-0.92829689999999998</v>
      </c>
      <c r="C97" s="1">
        <v>-0.65897890000000003</v>
      </c>
      <c r="D97" s="1">
        <v>0.65945149999999997</v>
      </c>
      <c r="E97" s="1">
        <v>0.52823129999999996</v>
      </c>
      <c r="F97" s="6">
        <v>3.328287</v>
      </c>
    </row>
    <row r="98" spans="1:6" s="1" customFormat="1" x14ac:dyDescent="0.3">
      <c r="A98" s="1">
        <v>1.6015999999999999</v>
      </c>
      <c r="B98" s="1">
        <v>-0.93922059999999996</v>
      </c>
      <c r="C98" s="1">
        <v>-0.63650669999999998</v>
      </c>
      <c r="D98" s="1">
        <v>0.64192570000000004</v>
      </c>
      <c r="E98" s="1">
        <v>-2.2927159999999999E-2</v>
      </c>
      <c r="F98" s="6">
        <v>1.150776</v>
      </c>
    </row>
    <row r="99" spans="1:6" s="1" customFormat="1" x14ac:dyDescent="0.3">
      <c r="A99" s="1">
        <v>1.6182829999999999</v>
      </c>
      <c r="B99" s="1">
        <v>-0.94953500000000002</v>
      </c>
      <c r="C99" s="1">
        <v>-0.65051879999999995</v>
      </c>
      <c r="D99" s="1">
        <v>0.65066440000000003</v>
      </c>
      <c r="E99" s="1">
        <v>2.802371E-2</v>
      </c>
      <c r="F99" s="6">
        <v>0.68717229999999996</v>
      </c>
    </row>
    <row r="100" spans="1:6" s="1" customFormat="1" x14ac:dyDescent="0.3">
      <c r="A100" s="1">
        <v>1.6349670000000001</v>
      </c>
      <c r="B100" s="1">
        <v>-0.96092619999999995</v>
      </c>
      <c r="C100" s="1">
        <v>-0.65182410000000002</v>
      </c>
      <c r="D100" s="1">
        <v>0.65251870000000001</v>
      </c>
      <c r="E100" s="1">
        <v>-0.79595099999999996</v>
      </c>
      <c r="F100" s="6">
        <v>2.1716090000000001</v>
      </c>
    </row>
    <row r="101" spans="1:6" s="1" customFormat="1" x14ac:dyDescent="0.3">
      <c r="A101" s="1">
        <v>1.6516500000000001</v>
      </c>
      <c r="B101" s="1">
        <v>-0.97128420000000004</v>
      </c>
      <c r="C101" s="1">
        <v>-0.65827429999999998</v>
      </c>
      <c r="D101" s="1">
        <v>0.65839049999999999</v>
      </c>
      <c r="E101" s="1">
        <v>-0.1214293</v>
      </c>
      <c r="F101" s="6">
        <v>1.470782</v>
      </c>
    </row>
    <row r="102" spans="1:6" s="1" customFormat="1" x14ac:dyDescent="0.3">
      <c r="A102" s="1">
        <v>1.6683330000000001</v>
      </c>
      <c r="B102" s="1">
        <v>-0.98289059999999995</v>
      </c>
      <c r="C102" s="1">
        <v>-0.67407729999999999</v>
      </c>
      <c r="D102" s="1">
        <v>0.67601849999999997</v>
      </c>
      <c r="E102" s="1">
        <v>-0.3319455</v>
      </c>
      <c r="F102" s="6">
        <v>1.420436</v>
      </c>
    </row>
    <row r="103" spans="1:6" s="1" customFormat="1" x14ac:dyDescent="0.3">
      <c r="A103" s="1">
        <v>1.685017</v>
      </c>
      <c r="B103" s="1">
        <v>-0.99377590000000005</v>
      </c>
      <c r="C103" s="1">
        <v>-0.65715920000000005</v>
      </c>
      <c r="D103" s="1">
        <v>0.65717230000000004</v>
      </c>
      <c r="E103" s="1">
        <v>0.8126449</v>
      </c>
      <c r="F103" s="6">
        <v>1.8496699999999999</v>
      </c>
    </row>
    <row r="104" spans="1:6" s="1" customFormat="1" x14ac:dyDescent="0.3">
      <c r="A104" s="1">
        <v>1.7017</v>
      </c>
      <c r="B104" s="1">
        <v>-1.004818</v>
      </c>
      <c r="C104" s="1">
        <v>-0.65269900000000003</v>
      </c>
      <c r="D104" s="1">
        <v>0.65273780000000003</v>
      </c>
      <c r="E104" s="1">
        <v>0.63630949999999997</v>
      </c>
      <c r="F104" s="6">
        <v>1.9611069999999999</v>
      </c>
    </row>
    <row r="105" spans="1:6" s="1" customFormat="1" x14ac:dyDescent="0.3">
      <c r="A105" s="1">
        <v>1.718383</v>
      </c>
      <c r="B105" s="1">
        <v>-1.0155540000000001</v>
      </c>
      <c r="C105" s="1">
        <v>-0.63400400000000001</v>
      </c>
      <c r="D105" s="1">
        <v>0.636571</v>
      </c>
      <c r="E105" s="1">
        <v>-0.30326730000000002</v>
      </c>
      <c r="F105" s="6">
        <v>1.03287</v>
      </c>
    </row>
    <row r="106" spans="1:6" s="1" customFormat="1" x14ac:dyDescent="0.3">
      <c r="A106" s="1">
        <v>1.7350669999999999</v>
      </c>
      <c r="B106" s="1">
        <v>-1.0259720000000001</v>
      </c>
      <c r="C106" s="1">
        <v>-0.65678329999999996</v>
      </c>
      <c r="D106" s="1">
        <v>0.6567885</v>
      </c>
      <c r="E106" s="1">
        <v>-0.79063550000000005</v>
      </c>
      <c r="F106" s="6">
        <v>1.0048840000000001</v>
      </c>
    </row>
    <row r="107" spans="1:6" s="1" customFormat="1" x14ac:dyDescent="0.3">
      <c r="A107" s="1">
        <v>1.7517499999999999</v>
      </c>
      <c r="B107" s="1">
        <v>-1.037469</v>
      </c>
      <c r="C107" s="1">
        <v>-0.67324680000000003</v>
      </c>
      <c r="D107" s="1">
        <v>0.67368079999999997</v>
      </c>
      <c r="E107" s="1">
        <v>-0.70485830000000005</v>
      </c>
      <c r="F107" s="6">
        <v>1.81118</v>
      </c>
    </row>
    <row r="108" spans="1:6" s="1" customFormat="1" x14ac:dyDescent="0.3">
      <c r="A108" s="1">
        <v>1.7684329999999999</v>
      </c>
      <c r="B108" s="1">
        <v>-1.0484359999999999</v>
      </c>
      <c r="C108" s="1">
        <v>-0.66943450000000004</v>
      </c>
      <c r="D108" s="1">
        <v>0.66943529999999996</v>
      </c>
      <c r="E108" s="1">
        <v>0.87964730000000002</v>
      </c>
      <c r="F108" s="6">
        <v>1.537444</v>
      </c>
    </row>
    <row r="109" spans="1:6" s="1" customFormat="1" x14ac:dyDescent="0.3">
      <c r="A109" s="1">
        <v>1.7851170000000001</v>
      </c>
      <c r="B109" s="1">
        <v>-1.059806</v>
      </c>
      <c r="C109" s="1">
        <v>-0.65358629999999995</v>
      </c>
      <c r="D109" s="1">
        <v>0.65415000000000001</v>
      </c>
      <c r="E109" s="1">
        <v>0.55046620000000002</v>
      </c>
      <c r="F109" s="6">
        <v>0.57444399999999995</v>
      </c>
    </row>
    <row r="110" spans="1:6" s="1" customFormat="1" x14ac:dyDescent="0.3">
      <c r="A110" s="1">
        <v>1.8018000000000001</v>
      </c>
      <c r="B110" s="1">
        <v>-1.070244</v>
      </c>
      <c r="C110" s="1">
        <v>-0.63941749999999997</v>
      </c>
      <c r="D110" s="1">
        <v>0.64019470000000001</v>
      </c>
      <c r="E110" s="1">
        <v>0.2444335</v>
      </c>
      <c r="F110" s="6">
        <v>2.3630170000000001</v>
      </c>
    </row>
    <row r="111" spans="1:6" s="1" customFormat="1" x14ac:dyDescent="0.3">
      <c r="A111" s="1">
        <v>1.8184830000000001</v>
      </c>
      <c r="B111" s="1">
        <v>-1.0811409999999999</v>
      </c>
      <c r="C111" s="1">
        <v>-0.65331110000000003</v>
      </c>
      <c r="D111" s="1">
        <v>0.65486860000000002</v>
      </c>
      <c r="E111" s="1">
        <v>-1.279296</v>
      </c>
      <c r="F111" s="6">
        <v>3.2391670000000001</v>
      </c>
    </row>
    <row r="112" spans="1:6" s="1" customFormat="1" x14ac:dyDescent="0.3">
      <c r="A112" s="1">
        <v>1.835167</v>
      </c>
      <c r="B112" s="1">
        <v>-1.0920430000000001</v>
      </c>
      <c r="C112" s="1">
        <v>-0.67685309999999999</v>
      </c>
      <c r="D112" s="1">
        <v>0.67886400000000002</v>
      </c>
      <c r="F112" s="6"/>
    </row>
    <row r="113" spans="1:8" s="1" customFormat="1" x14ac:dyDescent="0.3">
      <c r="A113" s="9">
        <v>1.85185</v>
      </c>
      <c r="B113" s="9">
        <v>-1.1037250000000001</v>
      </c>
      <c r="C113" s="9"/>
      <c r="D113" s="9"/>
      <c r="E113" s="9"/>
      <c r="F113" s="7"/>
      <c r="G113" s="9"/>
    </row>
    <row r="114" spans="1:8" x14ac:dyDescent="0.3">
      <c r="A114" s="2">
        <f>SUM(A2:A113)</f>
        <v>103.70360000000005</v>
      </c>
      <c r="B114" s="2">
        <f>SUM(B2:B113)</f>
        <v>-60.635115976508018</v>
      </c>
      <c r="D114" s="2">
        <f t="shared" ref="D114" si="0">SUM(D2:D113)</f>
        <v>70.155056500000029</v>
      </c>
      <c r="E114" s="2"/>
      <c r="F114" s="2"/>
      <c r="G114" s="3" t="s">
        <v>11</v>
      </c>
    </row>
    <row r="115" spans="1:8" x14ac:dyDescent="0.3">
      <c r="A115" s="1">
        <f>AVERAGE(A2:A113)</f>
        <v>0.92592500000000044</v>
      </c>
      <c r="B115" s="1">
        <f>AVERAGE(B2:B113)</f>
        <v>-0.54138496407596448</v>
      </c>
      <c r="D115" s="1">
        <f t="shared" ref="D115" si="1">AVERAGE(D2:D113)</f>
        <v>0.63777324090909115</v>
      </c>
      <c r="E115" s="1"/>
      <c r="F115" s="1"/>
      <c r="G115" s="4" t="s">
        <v>10</v>
      </c>
    </row>
    <row r="116" spans="1:8" x14ac:dyDescent="0.3">
      <c r="A116" s="1">
        <f>SUMSQ(A2:A113)</f>
        <v>128.60571522487962</v>
      </c>
      <c r="B116" s="1">
        <f>SUMSQ(B2:B113)</f>
        <v>44.230998108352374</v>
      </c>
      <c r="D116" s="1">
        <f t="shared" ref="D116" si="2">SUMSQ(D2:D113)</f>
        <v>49.484768686737191</v>
      </c>
      <c r="E116" s="1"/>
      <c r="F116" s="1"/>
      <c r="G116" s="4" t="s">
        <v>12</v>
      </c>
    </row>
    <row r="117" spans="1:8" x14ac:dyDescent="0.3">
      <c r="A117" s="10" t="s">
        <v>18</v>
      </c>
      <c r="B117" s="1">
        <f>SUMPRODUCT(A2:A113,B2:B113)</f>
        <v>-75.405807466784751</v>
      </c>
      <c r="C117" s="10" t="s">
        <v>19</v>
      </c>
      <c r="D117" s="1">
        <f>SUMPRODUCT(A2:A113,D2:D113)</f>
        <v>65.623003926355238</v>
      </c>
      <c r="E117" s="1"/>
      <c r="F117" s="1"/>
      <c r="G117" s="4" t="s">
        <v>13</v>
      </c>
    </row>
    <row r="118" spans="1:8" x14ac:dyDescent="0.3">
      <c r="F118">
        <f>COUNT(A2:A113)</f>
        <v>112</v>
      </c>
      <c r="G118" s="4" t="s">
        <v>22</v>
      </c>
    </row>
    <row r="119" spans="1:8" x14ac:dyDescent="0.3">
      <c r="A119" s="36" t="s">
        <v>16</v>
      </c>
      <c r="B119" s="36"/>
      <c r="E119" s="36" t="s">
        <v>17</v>
      </c>
      <c r="F119" s="36"/>
    </row>
    <row r="120" spans="1:8" x14ac:dyDescent="0.3">
      <c r="A120" s="1">
        <f>(B2+0.5912*A2-0.00479)^2</f>
        <v>2.2917171379235572E-5</v>
      </c>
      <c r="B120" s="1">
        <f>(A2-0.92593)^2</f>
        <v>0.85734636490000005</v>
      </c>
      <c r="C120" s="9" t="s">
        <v>14</v>
      </c>
      <c r="D120" s="9" t="s">
        <v>15</v>
      </c>
      <c r="E120" s="1">
        <f>(D2-0.0215*A2-0.6178)^2</f>
        <v>0.38167684000000002</v>
      </c>
      <c r="F120" s="1">
        <f>(A2-0.92593)^2</f>
        <v>0.85734636490000005</v>
      </c>
      <c r="G120" s="9" t="s">
        <v>14</v>
      </c>
      <c r="H120" s="9" t="s">
        <v>15</v>
      </c>
    </row>
    <row r="121" spans="1:8" x14ac:dyDescent="0.3">
      <c r="A121" s="1">
        <f>(B3+0.5912*A3-0.00479)^2</f>
        <v>2.5765739879196651E-5</v>
      </c>
      <c r="B121" s="1">
        <f t="shared" ref="B121:B184" si="3">(A3-0.92593)^2</f>
        <v>0.82672950690608893</v>
      </c>
      <c r="C121" s="1">
        <f>SUM(A120:A231)</f>
        <v>1.722020014430994E-2</v>
      </c>
      <c r="D121" s="1">
        <f>SUM(B120:B231)</f>
        <v>32.583959397679607</v>
      </c>
      <c r="E121" s="1">
        <f t="shared" ref="E121:E184" si="4">(D3-0.0215*A3-0.6178)^2</f>
        <v>7.2548448315496838E-2</v>
      </c>
      <c r="F121" s="1">
        <f t="shared" ref="F121:F184" si="5">(A3-0.92593)^2</f>
        <v>0.82672950690608893</v>
      </c>
      <c r="G121" s="1">
        <f>SUM(E120:E198)</f>
        <v>5.0348508858194521</v>
      </c>
      <c r="H121" s="1">
        <f>SUM(F120:F231)</f>
        <v>32.583959397679607</v>
      </c>
    </row>
    <row r="122" spans="1:8" x14ac:dyDescent="0.3">
      <c r="A122" s="1">
        <f t="shared" ref="A122:A185" si="6">(B4+0.5912*A4-0.00479)^2</f>
        <v>1.0909513740221728E-5</v>
      </c>
      <c r="B122" s="1">
        <f t="shared" si="3"/>
        <v>0.79666929806068887</v>
      </c>
      <c r="E122" s="1">
        <f t="shared" si="4"/>
        <v>1.4849629180235574E-3</v>
      </c>
      <c r="F122" s="1">
        <f t="shared" si="5"/>
        <v>0.79666929806068887</v>
      </c>
    </row>
    <row r="123" spans="1:8" x14ac:dyDescent="0.3">
      <c r="A123" s="1">
        <f t="shared" si="6"/>
        <v>8.3337874488999953E-6</v>
      </c>
      <c r="B123" s="1">
        <f t="shared" si="3"/>
        <v>0.7671657744</v>
      </c>
      <c r="C123" s="12" t="s">
        <v>20</v>
      </c>
      <c r="D123">
        <f>SQRT((C121)/((112-2)*D121))</f>
        <v>2.1919004552859956E-3</v>
      </c>
      <c r="E123" s="1">
        <f t="shared" si="4"/>
        <v>2.4813225157656227E-3</v>
      </c>
      <c r="F123" s="1">
        <f t="shared" si="5"/>
        <v>0.7671657744</v>
      </c>
      <c r="G123" s="12" t="s">
        <v>20</v>
      </c>
      <c r="H123">
        <f>SQRT((G121)/((112-2)*H121))</f>
        <v>3.7479607649647979E-2</v>
      </c>
    </row>
    <row r="124" spans="1:8" x14ac:dyDescent="0.3">
      <c r="A124" s="1">
        <f t="shared" si="6"/>
        <v>1.633869121561911E-5</v>
      </c>
      <c r="B124" s="1">
        <f t="shared" si="3"/>
        <v>0.73821891773908888</v>
      </c>
      <c r="C124" s="13" t="s">
        <v>21</v>
      </c>
      <c r="D124">
        <f>SQRT(((1/112)+(0.92593^2/D121))*(C121/(112-2)))</f>
        <v>2.3487873597956752E-3</v>
      </c>
      <c r="E124" s="1">
        <f t="shared" si="4"/>
        <v>1.9957288223822381E-2</v>
      </c>
      <c r="F124" s="1">
        <f t="shared" si="5"/>
        <v>0.73821891773908888</v>
      </c>
      <c r="G124" s="13" t="s">
        <v>21</v>
      </c>
      <c r="H124">
        <f>SQRT(((1/112)+(0.92593^2/H121))*(G121/(112-2)))</f>
        <v>4.0162238428892626E-2</v>
      </c>
    </row>
    <row r="125" spans="1:8" x14ac:dyDescent="0.3">
      <c r="A125" s="1">
        <f t="shared" si="6"/>
        <v>4.4661891595261716E-5</v>
      </c>
      <c r="B125" s="1">
        <f t="shared" si="3"/>
        <v>0.70982871122768898</v>
      </c>
      <c r="E125" s="1">
        <f t="shared" si="4"/>
        <v>7.9912440417715027E-3</v>
      </c>
      <c r="F125" s="1">
        <f t="shared" si="5"/>
        <v>0.70982871122768898</v>
      </c>
    </row>
    <row r="126" spans="1:8" x14ac:dyDescent="0.3">
      <c r="A126" s="1">
        <f t="shared" si="6"/>
        <v>3.6939895952399917E-5</v>
      </c>
      <c r="B126" s="1">
        <f t="shared" si="3"/>
        <v>0.6819951889000001</v>
      </c>
      <c r="E126" s="1">
        <f t="shared" si="4"/>
        <v>5.56113082202501E-4</v>
      </c>
      <c r="F126" s="1">
        <f t="shared" si="5"/>
        <v>0.6819951889000001</v>
      </c>
      <c r="G126" s="10" t="s">
        <v>23</v>
      </c>
      <c r="H126" s="1">
        <f>B113/A113</f>
        <v>-0.59601209601209604</v>
      </c>
    </row>
    <row r="127" spans="1:8" x14ac:dyDescent="0.3">
      <c r="A127" s="1">
        <f t="shared" si="6"/>
        <v>4.3549532500912471E-5</v>
      </c>
      <c r="B127" s="1">
        <f t="shared" si="3"/>
        <v>0.65471838212088995</v>
      </c>
      <c r="E127" s="1">
        <f t="shared" si="4"/>
        <v>4.2833282585291715E-3</v>
      </c>
      <c r="F127" s="1">
        <f t="shared" si="5"/>
        <v>0.65471838212088995</v>
      </c>
    </row>
    <row r="128" spans="1:8" x14ac:dyDescent="0.3">
      <c r="A128" s="1">
        <f t="shared" si="6"/>
        <v>6.1181697853878616E-5</v>
      </c>
      <c r="B128" s="1">
        <f t="shared" si="3"/>
        <v>0.6279980818468901</v>
      </c>
      <c r="E128" s="1">
        <f t="shared" si="4"/>
        <v>6.8485777229015761E-3</v>
      </c>
      <c r="F128" s="1">
        <f t="shared" si="5"/>
        <v>0.6279980818468901</v>
      </c>
    </row>
    <row r="129" spans="1:6" x14ac:dyDescent="0.3">
      <c r="A129" s="1">
        <f t="shared" si="6"/>
        <v>7.0365925633599779E-5</v>
      </c>
      <c r="B129" s="1">
        <f t="shared" si="3"/>
        <v>0.60183460840000003</v>
      </c>
      <c r="E129" s="1">
        <f t="shared" si="4"/>
        <v>4.8842032520556283E-3</v>
      </c>
      <c r="F129" s="1">
        <f t="shared" si="5"/>
        <v>0.60183460840000003</v>
      </c>
    </row>
    <row r="130" spans="1:6" x14ac:dyDescent="0.3">
      <c r="A130" s="1">
        <f t="shared" si="6"/>
        <v>2.5627457990460329E-5</v>
      </c>
      <c r="B130" s="1">
        <f t="shared" si="3"/>
        <v>0.57622779995089013</v>
      </c>
      <c r="E130" s="1">
        <f t="shared" si="4"/>
        <v>1.8296137115096536E-3</v>
      </c>
      <c r="F130" s="1">
        <f t="shared" si="5"/>
        <v>0.57622779995089013</v>
      </c>
    </row>
    <row r="131" spans="1:6" x14ac:dyDescent="0.3">
      <c r="A131" s="1">
        <f t="shared" si="6"/>
        <v>3.655995715300744E-5</v>
      </c>
      <c r="B131" s="1">
        <f t="shared" si="3"/>
        <v>0.55117750801689003</v>
      </c>
      <c r="E131" s="1">
        <f t="shared" si="4"/>
        <v>1.2560377614221195E-4</v>
      </c>
      <c r="F131" s="1">
        <f t="shared" si="5"/>
        <v>0.55117750801689003</v>
      </c>
    </row>
    <row r="132" spans="1:6" x14ac:dyDescent="0.3">
      <c r="A132" s="1">
        <f t="shared" si="6"/>
        <v>1.9530566035599967E-5</v>
      </c>
      <c r="B132" s="1">
        <f t="shared" si="3"/>
        <v>0.52668403289999999</v>
      </c>
      <c r="E132" s="1">
        <f t="shared" si="4"/>
        <v>3.6754633753600069E-3</v>
      </c>
      <c r="F132" s="1">
        <f t="shared" si="5"/>
        <v>0.52668403289999999</v>
      </c>
    </row>
    <row r="133" spans="1:6" x14ac:dyDescent="0.3">
      <c r="A133" s="1">
        <f t="shared" si="6"/>
        <v>4.9570146365200099E-5</v>
      </c>
      <c r="B133" s="1">
        <f t="shared" si="3"/>
        <v>0.50274722278089001</v>
      </c>
      <c r="E133" s="1">
        <f t="shared" si="4"/>
        <v>3.5206648850729691E-3</v>
      </c>
      <c r="F133" s="1">
        <f t="shared" si="5"/>
        <v>0.50274722278089001</v>
      </c>
    </row>
    <row r="134" spans="1:6" x14ac:dyDescent="0.3">
      <c r="A134" s="1">
        <f t="shared" si="6"/>
        <v>2.8768559387779627E-5</v>
      </c>
      <c r="B134" s="1">
        <f t="shared" si="3"/>
        <v>0.47936693918689</v>
      </c>
      <c r="E134" s="1">
        <f t="shared" si="4"/>
        <v>1.741934100855911E-3</v>
      </c>
      <c r="F134" s="1">
        <f t="shared" si="5"/>
        <v>0.47936693918689</v>
      </c>
    </row>
    <row r="135" spans="1:6" x14ac:dyDescent="0.3">
      <c r="A135" s="1">
        <f t="shared" si="6"/>
        <v>5.686215648999958E-5</v>
      </c>
      <c r="B135" s="1">
        <f t="shared" si="3"/>
        <v>0.4565434624000001</v>
      </c>
      <c r="E135" s="1">
        <f t="shared" si="4"/>
        <v>8.3493129564306268E-3</v>
      </c>
      <c r="F135" s="1">
        <f t="shared" si="5"/>
        <v>0.4565434624000001</v>
      </c>
    </row>
    <row r="136" spans="1:6" x14ac:dyDescent="0.3">
      <c r="A136" s="1">
        <f t="shared" si="6"/>
        <v>6.0664890757187012E-5</v>
      </c>
      <c r="B136" s="1">
        <f t="shared" si="3"/>
        <v>0.43427665061089016</v>
      </c>
      <c r="E136" s="1">
        <f t="shared" si="4"/>
        <v>1.3948406823895991E-3</v>
      </c>
      <c r="F136" s="1">
        <f t="shared" si="5"/>
        <v>0.43427665061089016</v>
      </c>
    </row>
    <row r="137" spans="1:6" x14ac:dyDescent="0.3">
      <c r="A137" s="1">
        <f t="shared" si="6"/>
        <v>5.943936677102416E-5</v>
      </c>
      <c r="B137" s="1">
        <f t="shared" si="3"/>
        <v>0.41256637535689011</v>
      </c>
      <c r="E137" s="1">
        <f t="shared" si="4"/>
        <v>3.5148971814228644E-4</v>
      </c>
      <c r="F137" s="1">
        <f t="shared" si="5"/>
        <v>0.41256637535689011</v>
      </c>
    </row>
    <row r="138" spans="1:6" x14ac:dyDescent="0.3">
      <c r="A138" s="1">
        <f t="shared" si="6"/>
        <v>5.4678038691599709E-5</v>
      </c>
      <c r="B138" s="1">
        <f t="shared" si="3"/>
        <v>0.39141289690000003</v>
      </c>
      <c r="E138" s="1">
        <f t="shared" si="4"/>
        <v>2.2647557513025031E-3</v>
      </c>
      <c r="F138" s="1">
        <f t="shared" si="5"/>
        <v>0.39141289690000003</v>
      </c>
    </row>
    <row r="139" spans="1:6" x14ac:dyDescent="0.3">
      <c r="A139" s="1">
        <f t="shared" si="6"/>
        <v>2.7009089222966904E-5</v>
      </c>
      <c r="B139" s="1">
        <f t="shared" si="3"/>
        <v>0.37081608344088995</v>
      </c>
      <c r="E139" s="1">
        <f t="shared" si="4"/>
        <v>2.3378715122395317E-3</v>
      </c>
      <c r="F139" s="1">
        <f t="shared" si="5"/>
        <v>0.37081608344088995</v>
      </c>
    </row>
    <row r="140" spans="1:6" x14ac:dyDescent="0.3">
      <c r="A140" s="1">
        <f t="shared" si="6"/>
        <v>6.2863539028700809E-5</v>
      </c>
      <c r="B140" s="1">
        <f t="shared" si="3"/>
        <v>0.35077581652689005</v>
      </c>
      <c r="E140" s="1">
        <f t="shared" si="4"/>
        <v>1.1518383890435142E-2</v>
      </c>
      <c r="F140" s="1">
        <f t="shared" si="5"/>
        <v>0.35077581652689005</v>
      </c>
    </row>
    <row r="141" spans="1:6" x14ac:dyDescent="0.3">
      <c r="A141" s="1">
        <f t="shared" si="6"/>
        <v>5.979031905639967E-5</v>
      </c>
      <c r="B141" s="1">
        <f t="shared" si="3"/>
        <v>0.3312923364</v>
      </c>
      <c r="E141" s="1">
        <f t="shared" si="4"/>
        <v>1.0016181540765617E-2</v>
      </c>
      <c r="F141" s="1">
        <f t="shared" si="5"/>
        <v>0.3312923364</v>
      </c>
    </row>
    <row r="142" spans="1:6" x14ac:dyDescent="0.3">
      <c r="A142" s="1">
        <f t="shared" si="6"/>
        <v>1.1913452542441982E-5</v>
      </c>
      <c r="B142" s="1">
        <f t="shared" si="3"/>
        <v>0.31236552127089001</v>
      </c>
      <c r="E142" s="1">
        <f t="shared" si="4"/>
        <v>5.5834011203434815E-5</v>
      </c>
      <c r="F142" s="1">
        <f t="shared" si="5"/>
        <v>0.31236552127089001</v>
      </c>
    </row>
    <row r="143" spans="1:6" x14ac:dyDescent="0.3">
      <c r="A143" s="1">
        <f t="shared" si="6"/>
        <v>4.6703734230889931E-5</v>
      </c>
      <c r="B143" s="1">
        <f t="shared" si="3"/>
        <v>0.29399526269689003</v>
      </c>
      <c r="E143" s="1">
        <f t="shared" si="4"/>
        <v>7.00937479936829E-3</v>
      </c>
      <c r="F143" s="1">
        <f t="shared" si="5"/>
        <v>0.29399526269689003</v>
      </c>
    </row>
    <row r="144" spans="1:6" x14ac:dyDescent="0.3">
      <c r="A144" s="1">
        <f t="shared" si="6"/>
        <v>2.633516596839991E-5</v>
      </c>
      <c r="B144" s="1">
        <f t="shared" si="3"/>
        <v>0.27618178090000006</v>
      </c>
      <c r="E144" s="1">
        <f t="shared" si="4"/>
        <v>4.4086980960999936E-4</v>
      </c>
      <c r="F144" s="1">
        <f t="shared" si="5"/>
        <v>0.27618178090000006</v>
      </c>
    </row>
    <row r="145" spans="1:6" x14ac:dyDescent="0.3">
      <c r="A145" s="1">
        <f t="shared" si="6"/>
        <v>2.4614963657501146E-5</v>
      </c>
      <c r="B145" s="1">
        <f t="shared" si="3"/>
        <v>0.25892496410089011</v>
      </c>
      <c r="E145" s="1">
        <f t="shared" si="4"/>
        <v>5.3318924486479434E-4</v>
      </c>
      <c r="F145" s="1">
        <f t="shared" si="5"/>
        <v>0.25892496410089011</v>
      </c>
    </row>
    <row r="146" spans="1:6" x14ac:dyDescent="0.3">
      <c r="A146" s="1">
        <f t="shared" si="6"/>
        <v>2.228947487362246E-5</v>
      </c>
      <c r="B146" s="1">
        <f t="shared" si="3"/>
        <v>0.24222471386689001</v>
      </c>
      <c r="E146" s="1">
        <f t="shared" si="4"/>
        <v>3.4631478295174124E-3</v>
      </c>
      <c r="F146" s="1">
        <f t="shared" si="5"/>
        <v>0.24222471386689001</v>
      </c>
    </row>
    <row r="147" spans="1:6" x14ac:dyDescent="0.3">
      <c r="A147" s="1">
        <f t="shared" si="6"/>
        <v>3.3574698755998125E-6</v>
      </c>
      <c r="B147" s="1">
        <f t="shared" si="3"/>
        <v>0.2260812304</v>
      </c>
      <c r="E147" s="1">
        <f t="shared" si="4"/>
        <v>3.631915423890633E-3</v>
      </c>
      <c r="F147" s="1">
        <f t="shared" si="5"/>
        <v>0.2260812304</v>
      </c>
    </row>
    <row r="148" spans="1:6" x14ac:dyDescent="0.3">
      <c r="A148" s="1">
        <f t="shared" si="6"/>
        <v>3.0531227165007809E-5</v>
      </c>
      <c r="B148" s="1">
        <f t="shared" si="3"/>
        <v>0.21049441193089005</v>
      </c>
      <c r="E148" s="1">
        <f t="shared" si="4"/>
        <v>1.2973338923730295E-2</v>
      </c>
      <c r="F148" s="1">
        <f t="shared" si="5"/>
        <v>0.21049441193089005</v>
      </c>
    </row>
    <row r="149" spans="1:6" x14ac:dyDescent="0.3">
      <c r="A149" s="1">
        <f t="shared" si="6"/>
        <v>1.9697912517347446E-5</v>
      </c>
      <c r="B149" s="1">
        <f t="shared" si="3"/>
        <v>0.19546417003689004</v>
      </c>
      <c r="E149" s="1">
        <f t="shared" si="4"/>
        <v>1.7404744133822966E-2</v>
      </c>
      <c r="F149" s="1">
        <f t="shared" si="5"/>
        <v>0.19546417003689004</v>
      </c>
    </row>
    <row r="150" spans="1:6" x14ac:dyDescent="0.3">
      <c r="A150" s="1">
        <f t="shared" si="6"/>
        <v>3.7088100000084535E-9</v>
      </c>
      <c r="B150" s="1">
        <f t="shared" si="3"/>
        <v>0.18099068490000006</v>
      </c>
      <c r="E150" s="1">
        <f t="shared" si="4"/>
        <v>0.22165758342756256</v>
      </c>
      <c r="F150" s="1">
        <f t="shared" si="5"/>
        <v>0.18099068490000006</v>
      </c>
    </row>
    <row r="151" spans="1:6" x14ac:dyDescent="0.3">
      <c r="A151" s="1">
        <f t="shared" si="6"/>
        <v>8.9943089130596379E-5</v>
      </c>
      <c r="B151" s="1">
        <f t="shared" si="3"/>
        <v>0.16707386476089001</v>
      </c>
      <c r="E151" s="1">
        <f t="shared" si="4"/>
        <v>0.1259693840628045</v>
      </c>
      <c r="F151" s="1">
        <f t="shared" si="5"/>
        <v>0.16707386476089001</v>
      </c>
    </row>
    <row r="152" spans="1:6" x14ac:dyDescent="0.3">
      <c r="A152" s="1">
        <f t="shared" si="6"/>
        <v>5.4783785590320627E-5</v>
      </c>
      <c r="B152" s="1">
        <f t="shared" si="3"/>
        <v>0.15371363120688999</v>
      </c>
      <c r="E152" s="1">
        <f t="shared" si="4"/>
        <v>5.5250351912381736E-2</v>
      </c>
      <c r="F152" s="1">
        <f t="shared" si="5"/>
        <v>0.15371363120688999</v>
      </c>
    </row>
    <row r="153" spans="1:6" x14ac:dyDescent="0.3">
      <c r="A153" s="1">
        <f t="shared" si="6"/>
        <v>7.2912960576003206E-6</v>
      </c>
      <c r="B153" s="1">
        <f t="shared" si="3"/>
        <v>0.14091014440000005</v>
      </c>
      <c r="E153" s="1">
        <f t="shared" si="4"/>
        <v>5.0788819523756154E-3</v>
      </c>
      <c r="F153" s="1">
        <f t="shared" si="5"/>
        <v>0.14091014440000005</v>
      </c>
    </row>
    <row r="154" spans="1:6" x14ac:dyDescent="0.3">
      <c r="A154" s="1">
        <f t="shared" si="6"/>
        <v>7.5761078359269513E-6</v>
      </c>
      <c r="B154" s="1">
        <f t="shared" si="3"/>
        <v>0.12866332259088997</v>
      </c>
      <c r="E154" s="1">
        <f t="shared" si="4"/>
        <v>3.2263913456631196E-2</v>
      </c>
      <c r="F154" s="1">
        <f t="shared" si="5"/>
        <v>0.12866332259088997</v>
      </c>
    </row>
    <row r="155" spans="1:6" x14ac:dyDescent="0.3">
      <c r="A155" s="1">
        <f t="shared" si="6"/>
        <v>9.8713106294973666E-5</v>
      </c>
      <c r="B155" s="1">
        <f t="shared" si="3"/>
        <v>0.11697309737689005</v>
      </c>
      <c r="E155" s="1">
        <f t="shared" si="4"/>
        <v>2.7330203449985217E-2</v>
      </c>
      <c r="F155" s="1">
        <f t="shared" si="5"/>
        <v>0.11697309737689005</v>
      </c>
    </row>
    <row r="156" spans="1:6" x14ac:dyDescent="0.3">
      <c r="A156" s="1">
        <f t="shared" si="6"/>
        <v>1.7489793126400596E-5</v>
      </c>
      <c r="B156" s="1">
        <f t="shared" si="3"/>
        <v>0.10583960890000001</v>
      </c>
      <c r="E156" s="1">
        <f t="shared" si="4"/>
        <v>2.7027129840490008E-2</v>
      </c>
      <c r="F156" s="1">
        <f t="shared" si="5"/>
        <v>0.10583960890000001</v>
      </c>
    </row>
    <row r="157" spans="1:6" x14ac:dyDescent="0.3">
      <c r="A157" s="1">
        <f t="shared" si="6"/>
        <v>1.3722981576433059E-4</v>
      </c>
      <c r="B157" s="1">
        <f t="shared" si="3"/>
        <v>9.5262785420890034E-2</v>
      </c>
      <c r="E157" s="1">
        <f t="shared" si="4"/>
        <v>4.919333655299226E-2</v>
      </c>
      <c r="F157" s="1">
        <f t="shared" si="5"/>
        <v>9.5262785420890034E-2</v>
      </c>
    </row>
    <row r="158" spans="1:6" x14ac:dyDescent="0.3">
      <c r="A158" s="1">
        <f t="shared" si="6"/>
        <v>1.0568018790516263E-4</v>
      </c>
      <c r="B158" s="1">
        <f t="shared" si="3"/>
        <v>8.5242568546890024E-2</v>
      </c>
      <c r="E158" s="1">
        <f t="shared" si="4"/>
        <v>2.942171209002982E-2</v>
      </c>
      <c r="F158" s="1">
        <f t="shared" si="5"/>
        <v>8.5242568546890024E-2</v>
      </c>
    </row>
    <row r="159" spans="1:6" x14ac:dyDescent="0.3">
      <c r="A159" s="1">
        <f t="shared" si="6"/>
        <v>4.3326936582400913E-5</v>
      </c>
      <c r="B159" s="1">
        <f t="shared" si="3"/>
        <v>7.5779078400000047E-2</v>
      </c>
      <c r="E159" s="1">
        <f t="shared" si="4"/>
        <v>6.9626730420000657E-2</v>
      </c>
      <c r="F159" s="1">
        <f t="shared" si="5"/>
        <v>7.5779078400000047E-2</v>
      </c>
    </row>
    <row r="160" spans="1:6" x14ac:dyDescent="0.3">
      <c r="A160" s="1">
        <f t="shared" si="6"/>
        <v>7.4112060743975304E-6</v>
      </c>
      <c r="B160" s="1">
        <f t="shared" si="3"/>
        <v>6.687225325089001E-2</v>
      </c>
      <c r="E160" s="1">
        <f t="shared" si="4"/>
        <v>8.7801551577955439E-2</v>
      </c>
      <c r="F160" s="1">
        <f t="shared" si="5"/>
        <v>6.687225325089001E-2</v>
      </c>
    </row>
    <row r="161" spans="1:6" x14ac:dyDescent="0.3">
      <c r="A161" s="1">
        <f t="shared" si="6"/>
        <v>3.7984959106467824E-6</v>
      </c>
      <c r="B161" s="1">
        <f t="shared" si="3"/>
        <v>5.8522044716890001E-2</v>
      </c>
      <c r="E161" s="1">
        <f t="shared" si="4"/>
        <v>0.10013380466811303</v>
      </c>
      <c r="F161" s="1">
        <f t="shared" si="5"/>
        <v>5.8522044716890001E-2</v>
      </c>
    </row>
    <row r="162" spans="1:6" x14ac:dyDescent="0.3">
      <c r="A162" s="1">
        <f t="shared" si="6"/>
        <v>4.1704989043600151E-5</v>
      </c>
      <c r="B162" s="1">
        <f t="shared" si="3"/>
        <v>5.0728552900000015E-2</v>
      </c>
      <c r="E162" s="1">
        <f t="shared" si="4"/>
        <v>0.12159186435006253</v>
      </c>
      <c r="F162" s="1">
        <f t="shared" si="5"/>
        <v>5.0728552900000015E-2</v>
      </c>
    </row>
    <row r="163" spans="1:6" x14ac:dyDescent="0.3">
      <c r="A163" s="1">
        <f t="shared" si="6"/>
        <v>1.4874746421115044E-4</v>
      </c>
      <c r="B163" s="1">
        <f t="shared" si="3"/>
        <v>4.3491726080890032E-2</v>
      </c>
      <c r="E163" s="1">
        <f t="shared" si="4"/>
        <v>2.130039809853513E-2</v>
      </c>
      <c r="F163" s="1">
        <f t="shared" si="5"/>
        <v>4.3491726080890032E-2</v>
      </c>
    </row>
    <row r="164" spans="1:6" x14ac:dyDescent="0.3">
      <c r="A164" s="1">
        <f t="shared" si="6"/>
        <v>6.1669298755618627E-8</v>
      </c>
      <c r="B164" s="1">
        <f t="shared" si="3"/>
        <v>3.6811525886890024E-2</v>
      </c>
      <c r="E164" s="1">
        <f t="shared" si="4"/>
        <v>0.21318126384052896</v>
      </c>
      <c r="F164" s="1">
        <f t="shared" si="5"/>
        <v>3.6811525886890024E-2</v>
      </c>
    </row>
    <row r="165" spans="1:6" x14ac:dyDescent="0.3">
      <c r="A165" s="1">
        <f t="shared" si="6"/>
        <v>2.1244724640000174E-5</v>
      </c>
      <c r="B165" s="1">
        <f t="shared" si="3"/>
        <v>3.0688032400000002E-2</v>
      </c>
      <c r="E165" s="1">
        <f t="shared" si="4"/>
        <v>0.10319904070290564</v>
      </c>
      <c r="F165" s="1">
        <f t="shared" si="5"/>
        <v>3.0688032400000002E-2</v>
      </c>
    </row>
    <row r="166" spans="1:6" x14ac:dyDescent="0.3">
      <c r="A166" s="1">
        <f t="shared" si="6"/>
        <v>1.3905204321645344E-4</v>
      </c>
      <c r="B166" s="1">
        <f t="shared" si="3"/>
        <v>2.5121203910890014E-2</v>
      </c>
      <c r="E166" s="1">
        <f t="shared" si="4"/>
        <v>3.9090344976801902E-2</v>
      </c>
      <c r="F166" s="1">
        <f t="shared" si="5"/>
        <v>2.5121203910890014E-2</v>
      </c>
    </row>
    <row r="167" spans="1:6" x14ac:dyDescent="0.3">
      <c r="A167" s="1">
        <f t="shared" si="6"/>
        <v>1.5159782764004998E-4</v>
      </c>
      <c r="B167" s="1">
        <f t="shared" si="3"/>
        <v>2.0111012056890008E-2</v>
      </c>
      <c r="E167" s="1">
        <f t="shared" si="4"/>
        <v>0.29242190857248501</v>
      </c>
      <c r="F167" s="1">
        <f t="shared" si="5"/>
        <v>2.0111012056890008E-2</v>
      </c>
    </row>
    <row r="168" spans="1:6" x14ac:dyDescent="0.3">
      <c r="A168" s="1">
        <f t="shared" si="6"/>
        <v>7.9022494768360375E-4</v>
      </c>
      <c r="B168" s="1">
        <f t="shared" si="3"/>
        <v>1.5657516900000019E-2</v>
      </c>
      <c r="E168" s="1">
        <f t="shared" si="4"/>
        <v>3.3826750320249975E-2</v>
      </c>
      <c r="F168" s="1">
        <f t="shared" si="5"/>
        <v>1.5657516900000019E-2</v>
      </c>
    </row>
    <row r="169" spans="1:6" x14ac:dyDescent="0.3">
      <c r="A169" s="1">
        <f t="shared" si="6"/>
        <v>3.9622785694616878E-4</v>
      </c>
      <c r="B169" s="1">
        <f t="shared" si="3"/>
        <v>1.1760686740890001E-2</v>
      </c>
      <c r="E169" s="1">
        <f t="shared" si="4"/>
        <v>0.28811356171180408</v>
      </c>
      <c r="F169" s="1">
        <f t="shared" si="5"/>
        <v>1.1760686740890001E-2</v>
      </c>
    </row>
    <row r="170" spans="1:6" x14ac:dyDescent="0.3">
      <c r="A170" s="1">
        <f t="shared" si="6"/>
        <v>1.9093969555468834E-3</v>
      </c>
      <c r="B170" s="1">
        <f t="shared" si="3"/>
        <v>8.4205032268899992E-3</v>
      </c>
      <c r="E170" s="1">
        <f t="shared" si="4"/>
        <v>1.1950998308296332E-3</v>
      </c>
      <c r="F170" s="1">
        <f t="shared" si="5"/>
        <v>8.4205032268899992E-3</v>
      </c>
    </row>
    <row r="171" spans="1:6" x14ac:dyDescent="0.3">
      <c r="A171" s="1">
        <f t="shared" si="6"/>
        <v>5.0497190769640383E-4</v>
      </c>
      <c r="B171" s="1">
        <f t="shared" si="3"/>
        <v>5.6370064000000053E-3</v>
      </c>
      <c r="E171" s="1">
        <f t="shared" si="4"/>
        <v>0.26217438808060561</v>
      </c>
      <c r="F171" s="1">
        <f t="shared" si="5"/>
        <v>5.6370064000000053E-3</v>
      </c>
    </row>
    <row r="172" spans="1:6" x14ac:dyDescent="0.3">
      <c r="A172" s="1">
        <f t="shared" si="6"/>
        <v>3.9372135524996381E-4</v>
      </c>
      <c r="B172" s="1">
        <f t="shared" si="3"/>
        <v>3.4101745708900091E-3</v>
      </c>
      <c r="E172" s="1">
        <f t="shared" si="4"/>
        <v>1.143140185438654E-2</v>
      </c>
      <c r="F172" s="1">
        <f t="shared" si="5"/>
        <v>3.4101745708900091E-3</v>
      </c>
    </row>
    <row r="173" spans="1:6" x14ac:dyDescent="0.3">
      <c r="A173" s="1">
        <f t="shared" si="6"/>
        <v>5.1839489109290751E-4</v>
      </c>
      <c r="B173" s="1">
        <f t="shared" si="3"/>
        <v>1.7399993968900053E-3</v>
      </c>
      <c r="E173" s="1">
        <f t="shared" si="4"/>
        <v>1.1039244840014178E-3</v>
      </c>
      <c r="F173" s="1">
        <f t="shared" si="5"/>
        <v>1.7399993968900053E-3</v>
      </c>
    </row>
    <row r="174" spans="1:6" x14ac:dyDescent="0.3">
      <c r="A174" s="1">
        <f t="shared" si="6"/>
        <v>1.6517184768640141E-4</v>
      </c>
      <c r="B174" s="1">
        <f t="shared" si="3"/>
        <v>6.2650089999999987E-4</v>
      </c>
      <c r="E174" s="1">
        <f t="shared" si="4"/>
        <v>9.2395724312222496E-2</v>
      </c>
      <c r="F174" s="1">
        <f t="shared" si="5"/>
        <v>6.2650089999999987E-4</v>
      </c>
    </row>
    <row r="175" spans="1:6" x14ac:dyDescent="0.3">
      <c r="A175" s="1">
        <f t="shared" si="6"/>
        <v>1.9923189932140602E-4</v>
      </c>
      <c r="B175" s="1">
        <f t="shared" si="3"/>
        <v>6.9667400890000675E-5</v>
      </c>
      <c r="E175" s="1">
        <f t="shared" si="4"/>
        <v>0.2490199214913455</v>
      </c>
      <c r="F175" s="1">
        <f t="shared" si="5"/>
        <v>6.9667400890000675E-5</v>
      </c>
    </row>
    <row r="176" spans="1:6" x14ac:dyDescent="0.3">
      <c r="A176" s="1">
        <f t="shared" si="6"/>
        <v>9.5517014008146485E-4</v>
      </c>
      <c r="B176" s="1">
        <f t="shared" si="3"/>
        <v>6.9500566889999578E-5</v>
      </c>
      <c r="E176" s="1">
        <f t="shared" si="4"/>
        <v>0.33053561188508263</v>
      </c>
      <c r="F176" s="1">
        <f t="shared" si="5"/>
        <v>6.9500566889999578E-5</v>
      </c>
    </row>
    <row r="177" spans="1:6" x14ac:dyDescent="0.3">
      <c r="A177" s="1">
        <f t="shared" si="6"/>
        <v>1.2149309763396002E-3</v>
      </c>
      <c r="B177" s="1">
        <f t="shared" si="3"/>
        <v>6.260003999999966E-4</v>
      </c>
      <c r="E177" s="1">
        <f t="shared" si="4"/>
        <v>2.3621471137056293E-3</v>
      </c>
      <c r="F177" s="1">
        <f t="shared" si="5"/>
        <v>6.260003999999966E-4</v>
      </c>
    </row>
    <row r="178" spans="1:6" x14ac:dyDescent="0.3">
      <c r="A178" s="1">
        <f t="shared" si="6"/>
        <v>4.9083485464523457E-4</v>
      </c>
      <c r="B178" s="1">
        <f t="shared" si="3"/>
        <v>1.7391652308899998E-3</v>
      </c>
      <c r="E178" s="1">
        <f t="shared" si="4"/>
        <v>0.21699844225481599</v>
      </c>
      <c r="F178" s="1">
        <f t="shared" si="5"/>
        <v>1.7391652308899998E-3</v>
      </c>
    </row>
    <row r="179" spans="1:6" x14ac:dyDescent="0.3">
      <c r="A179" s="1">
        <f t="shared" si="6"/>
        <v>8.9369928267204224E-5</v>
      </c>
      <c r="B179" s="1">
        <f t="shared" si="3"/>
        <v>3.4090067368900017E-3</v>
      </c>
      <c r="E179" s="1">
        <f t="shared" si="4"/>
        <v>5.7642540195563745E-2</v>
      </c>
      <c r="F179" s="1">
        <f t="shared" si="5"/>
        <v>3.4090067368900017E-3</v>
      </c>
    </row>
    <row r="180" spans="1:6" x14ac:dyDescent="0.3">
      <c r="A180" s="1">
        <f t="shared" si="6"/>
        <v>2.4452515129000358E-4</v>
      </c>
      <c r="B180" s="1">
        <f t="shared" si="3"/>
        <v>5.6355048999999786E-3</v>
      </c>
      <c r="E180" s="1">
        <f t="shared" si="4"/>
        <v>5.8625361158399919E-3</v>
      </c>
      <c r="F180" s="1">
        <f t="shared" si="5"/>
        <v>5.6355048999999786E-3</v>
      </c>
    </row>
    <row r="181" spans="1:6" x14ac:dyDescent="0.3">
      <c r="A181" s="1">
        <f t="shared" si="6"/>
        <v>2.3529994118850291E-4</v>
      </c>
      <c r="B181" s="1">
        <f t="shared" si="3"/>
        <v>8.4186130089999745E-3</v>
      </c>
      <c r="E181" s="1">
        <f t="shared" si="4"/>
        <v>6.2098788208604955E-2</v>
      </c>
      <c r="F181" s="1">
        <f t="shared" si="5"/>
        <v>8.4186130089999745E-3</v>
      </c>
    </row>
    <row r="182" spans="1:6" x14ac:dyDescent="0.3">
      <c r="A182" s="1">
        <f t="shared" si="6"/>
        <v>2.8663405581711685E-4</v>
      </c>
      <c r="B182" s="1">
        <f t="shared" si="3"/>
        <v>1.1758582969000002E-2</v>
      </c>
      <c r="E182" s="1">
        <f t="shared" si="4"/>
        <v>7.2987447078533996E-2</v>
      </c>
      <c r="F182" s="1">
        <f t="shared" si="5"/>
        <v>1.1758582969000002E-2</v>
      </c>
    </row>
    <row r="183" spans="1:6" x14ac:dyDescent="0.3">
      <c r="A183" s="1">
        <f t="shared" si="6"/>
        <v>5.1741963985959985E-4</v>
      </c>
      <c r="B183" s="1">
        <f t="shared" si="3"/>
        <v>1.5655014400000004E-2</v>
      </c>
      <c r="E183" s="1">
        <f t="shared" si="4"/>
        <v>1.8678970876806298E-3</v>
      </c>
      <c r="F183" s="1">
        <f t="shared" si="5"/>
        <v>1.5655014400000004E-2</v>
      </c>
    </row>
    <row r="184" spans="1:6" x14ac:dyDescent="0.3">
      <c r="A184" s="1">
        <f t="shared" si="6"/>
        <v>2.7992467451773851E-4</v>
      </c>
      <c r="B184" s="1">
        <f t="shared" si="3"/>
        <v>2.0108090809000004E-2</v>
      </c>
      <c r="E184" s="1">
        <f t="shared" si="4"/>
        <v>1.9381022402963331E-2</v>
      </c>
      <c r="F184" s="1">
        <f t="shared" si="5"/>
        <v>2.0108090809000004E-2</v>
      </c>
    </row>
    <row r="185" spans="1:6" x14ac:dyDescent="0.3">
      <c r="A185" s="1">
        <f t="shared" si="6"/>
        <v>2.7059692018876027E-4</v>
      </c>
      <c r="B185" s="1">
        <f t="shared" ref="B185:B231" si="7">(A67-0.92593)^2</f>
        <v>2.511812916899998E-2</v>
      </c>
      <c r="E185" s="1">
        <f t="shared" ref="E185:E219" si="8">(D67-0.0215*A67-0.6178)^2</f>
        <v>5.8032804921194876E-3</v>
      </c>
      <c r="F185" s="1">
        <f t="shared" ref="F185:F231" si="9">(A67-0.92593)^2</f>
        <v>2.511812916899998E-2</v>
      </c>
    </row>
    <row r="186" spans="1:6" x14ac:dyDescent="0.3">
      <c r="A186" s="1">
        <f t="shared" ref="A186:A230" si="10">(B68+0.5912*A68-0.00479)^2</f>
        <v>3.1046862881439535E-4</v>
      </c>
      <c r="B186" s="1">
        <f t="shared" si="7"/>
        <v>3.0684528899999976E-2</v>
      </c>
      <c r="E186" s="1">
        <f t="shared" si="8"/>
        <v>2.3370612750249939E-4</v>
      </c>
      <c r="F186" s="1">
        <f t="shared" si="9"/>
        <v>3.0684528899999976E-2</v>
      </c>
    </row>
    <row r="187" spans="1:6" x14ac:dyDescent="0.3">
      <c r="A187" s="1">
        <f t="shared" si="10"/>
        <v>2.0413864561393197E-4</v>
      </c>
      <c r="B187" s="1">
        <f t="shared" si="7"/>
        <v>3.6807573608999979E-2</v>
      </c>
      <c r="E187" s="1">
        <f t="shared" si="8"/>
        <v>1.4891483322372882E-2</v>
      </c>
      <c r="F187" s="1">
        <f t="shared" si="9"/>
        <v>3.6807573608999979E-2</v>
      </c>
    </row>
    <row r="188" spans="1:6" x14ac:dyDescent="0.3">
      <c r="A188" s="1">
        <f t="shared" si="10"/>
        <v>1.4253949177128899E-4</v>
      </c>
      <c r="B188" s="1">
        <f t="shared" si="7"/>
        <v>4.3487680368999942E-2</v>
      </c>
      <c r="E188" s="1">
        <f t="shared" si="8"/>
        <v>0.1302964239177557</v>
      </c>
      <c r="F188" s="1">
        <f t="shared" si="9"/>
        <v>4.3487680368999942E-2</v>
      </c>
    </row>
    <row r="189" spans="1:6" x14ac:dyDescent="0.3">
      <c r="A189" s="1">
        <f t="shared" si="10"/>
        <v>2.986403903998533E-7</v>
      </c>
      <c r="B189" s="1">
        <f t="shared" si="7"/>
        <v>5.0724048399999937E-2</v>
      </c>
      <c r="E189" s="1">
        <f t="shared" si="8"/>
        <v>5.2334534741130638E-2</v>
      </c>
      <c r="F189" s="1">
        <f t="shared" si="9"/>
        <v>5.0724048399999937E-2</v>
      </c>
    </row>
    <row r="190" spans="1:6" x14ac:dyDescent="0.3">
      <c r="A190" s="1">
        <f t="shared" si="10"/>
        <v>3.1902852398780118E-4</v>
      </c>
      <c r="B190" s="1">
        <f t="shared" si="7"/>
        <v>5.8517061408999933E-2</v>
      </c>
      <c r="E190" s="1">
        <f t="shared" si="8"/>
        <v>0.25090071933710817</v>
      </c>
      <c r="F190" s="1">
        <f t="shared" si="9"/>
        <v>5.8517061408999933E-2</v>
      </c>
    </row>
    <row r="191" spans="1:6" x14ac:dyDescent="0.3">
      <c r="A191" s="1">
        <f t="shared" si="10"/>
        <v>2.4726463020221672E-4</v>
      </c>
      <c r="B191" s="1">
        <f t="shared" si="7"/>
        <v>6.686723656900001E-2</v>
      </c>
      <c r="E191" s="1">
        <f t="shared" si="8"/>
        <v>6.5607489024011418E-7</v>
      </c>
      <c r="F191" s="1">
        <f t="shared" si="9"/>
        <v>6.686723656900001E-2</v>
      </c>
    </row>
    <row r="192" spans="1:6" x14ac:dyDescent="0.3">
      <c r="A192" s="1">
        <f t="shared" si="10"/>
        <v>2.5946895264159848E-4</v>
      </c>
      <c r="B192" s="1">
        <f t="shared" si="7"/>
        <v>7.5773572900000002E-2</v>
      </c>
      <c r="E192" s="1">
        <f t="shared" si="8"/>
        <v>9.6117732817959989E-2</v>
      </c>
      <c r="F192" s="1">
        <f t="shared" si="9"/>
        <v>7.5773572900000002E-2</v>
      </c>
    </row>
    <row r="193" spans="1:6" x14ac:dyDescent="0.3">
      <c r="A193" s="1">
        <f t="shared" si="10"/>
        <v>1.3338781051115882E-5</v>
      </c>
      <c r="B193" s="1">
        <f t="shared" si="7"/>
        <v>8.5236554209000004E-2</v>
      </c>
      <c r="E193" s="1">
        <f t="shared" si="8"/>
        <v>0.13976271254155373</v>
      </c>
      <c r="F193" s="1">
        <f t="shared" si="9"/>
        <v>8.5236554209000004E-2</v>
      </c>
    </row>
    <row r="194" spans="1:6" x14ac:dyDescent="0.3">
      <c r="A194" s="1">
        <f t="shared" si="10"/>
        <v>2.5087179871067262E-5</v>
      </c>
      <c r="B194" s="1">
        <f t="shared" si="7"/>
        <v>9.5256797768999965E-2</v>
      </c>
      <c r="E194" s="1">
        <f t="shared" si="8"/>
        <v>1.5976937121608196E-2</v>
      </c>
      <c r="F194" s="1">
        <f t="shared" si="9"/>
        <v>9.5256797768999965E-2</v>
      </c>
    </row>
    <row r="195" spans="1:6" x14ac:dyDescent="0.3">
      <c r="A195" s="1">
        <f t="shared" si="10"/>
        <v>1.6438970249999366E-5</v>
      </c>
      <c r="B195" s="1">
        <f t="shared" si="7"/>
        <v>0.10583310239999996</v>
      </c>
      <c r="E195" s="1">
        <f t="shared" si="8"/>
        <v>2.0971912803080636E-2</v>
      </c>
      <c r="F195" s="1">
        <f t="shared" si="9"/>
        <v>0.10583310239999996</v>
      </c>
    </row>
    <row r="196" spans="1:6" x14ac:dyDescent="0.3">
      <c r="A196" s="1">
        <f t="shared" si="10"/>
        <v>9.4685690268248762E-8</v>
      </c>
      <c r="B196" s="1">
        <f t="shared" si="7"/>
        <v>0.11696605200899997</v>
      </c>
      <c r="E196" s="1">
        <f t="shared" si="8"/>
        <v>0.18737536295106888</v>
      </c>
      <c r="F196" s="1">
        <f t="shared" si="9"/>
        <v>0.11696605200899997</v>
      </c>
    </row>
    <row r="197" spans="1:6" x14ac:dyDescent="0.3">
      <c r="A197" s="1">
        <f t="shared" si="10"/>
        <v>3.1445823920727057E-4</v>
      </c>
      <c r="B197" s="1">
        <f t="shared" si="7"/>
        <v>0.1286563639689999</v>
      </c>
      <c r="E197" s="1">
        <f t="shared" si="8"/>
        <v>0.19375382418298001</v>
      </c>
      <c r="F197" s="1">
        <f t="shared" si="9"/>
        <v>0.1286563639689999</v>
      </c>
    </row>
    <row r="198" spans="1:6" x14ac:dyDescent="0.3">
      <c r="A198" s="1">
        <f t="shared" si="10"/>
        <v>1.5801897871359647E-4</v>
      </c>
      <c r="B198" s="1">
        <f t="shared" si="7"/>
        <v>0.14090263689999991</v>
      </c>
      <c r="E198" s="1">
        <f t="shared" si="8"/>
        <v>5.4413260022250019E-4</v>
      </c>
      <c r="F198" s="1">
        <f t="shared" si="9"/>
        <v>0.14090263689999991</v>
      </c>
    </row>
    <row r="199" spans="1:6" x14ac:dyDescent="0.3">
      <c r="A199" s="1">
        <f t="shared" si="10"/>
        <v>2.8094284041341806E-4</v>
      </c>
      <c r="B199" s="1">
        <f t="shared" si="7"/>
        <v>0.15370555480899989</v>
      </c>
      <c r="E199" s="1">
        <f t="shared" si="8"/>
        <v>6.2305119401094303E-2</v>
      </c>
      <c r="F199" s="1">
        <f t="shared" si="9"/>
        <v>0.15370555480899989</v>
      </c>
    </row>
    <row r="200" spans="1:6" x14ac:dyDescent="0.3">
      <c r="A200" s="1">
        <f t="shared" si="10"/>
        <v>3.6365843148476225E-4</v>
      </c>
      <c r="B200" s="1">
        <f t="shared" si="7"/>
        <v>0.16706593516900001</v>
      </c>
      <c r="E200" s="1">
        <f t="shared" si="8"/>
        <v>9.0223478898676466E-3</v>
      </c>
      <c r="F200" s="1">
        <f t="shared" si="9"/>
        <v>0.16706593516900001</v>
      </c>
    </row>
    <row r="201" spans="1:6" x14ac:dyDescent="0.3">
      <c r="A201" s="1">
        <f t="shared" si="10"/>
        <v>3.3044404673439733E-4</v>
      </c>
      <c r="B201" s="1">
        <f t="shared" si="7"/>
        <v>0.18098217640000003</v>
      </c>
      <c r="E201" s="1">
        <f t="shared" si="8"/>
        <v>2.3159915625625368E-5</v>
      </c>
      <c r="F201" s="1">
        <f t="shared" si="9"/>
        <v>0.18098217640000003</v>
      </c>
    </row>
    <row r="202" spans="1:6" x14ac:dyDescent="0.3">
      <c r="A202" s="1">
        <f t="shared" si="10"/>
        <v>2.9094498790640925E-4</v>
      </c>
      <c r="B202" s="1">
        <f t="shared" si="7"/>
        <v>0.19545506260900003</v>
      </c>
      <c r="E202" s="1">
        <f t="shared" si="8"/>
        <v>1.7221591161990504E-5</v>
      </c>
      <c r="F202" s="1">
        <f t="shared" si="9"/>
        <v>0.19545506260900003</v>
      </c>
    </row>
    <row r="203" spans="1:6" x14ac:dyDescent="0.3">
      <c r="A203" s="1">
        <f t="shared" si="10"/>
        <v>2.6153974233384942E-4</v>
      </c>
      <c r="B203" s="1">
        <f t="shared" si="7"/>
        <v>0.21048551136899996</v>
      </c>
      <c r="E203" s="1">
        <f t="shared" si="8"/>
        <v>8.2027156846341774E-5</v>
      </c>
      <c r="F203" s="1">
        <f t="shared" si="9"/>
        <v>0.21048551136899996</v>
      </c>
    </row>
    <row r="204" spans="1:6" x14ac:dyDescent="0.3">
      <c r="A204" s="1">
        <f t="shared" si="10"/>
        <v>2.2148225799839961E-4</v>
      </c>
      <c r="B204" s="1">
        <f t="shared" si="7"/>
        <v>0.22607172089999994</v>
      </c>
      <c r="E204" s="1">
        <f t="shared" si="8"/>
        <v>8.4601364409999652E-5</v>
      </c>
      <c r="F204" s="1">
        <f t="shared" si="9"/>
        <v>0.22607172089999994</v>
      </c>
    </row>
    <row r="205" spans="1:6" x14ac:dyDescent="0.3">
      <c r="A205" s="1">
        <f t="shared" si="10"/>
        <v>1.9559895416036387E-4</v>
      </c>
      <c r="B205" s="1">
        <f t="shared" si="7"/>
        <v>0.24221457540899996</v>
      </c>
      <c r="E205" s="1">
        <f t="shared" si="8"/>
        <v>7.4573319656640519E-5</v>
      </c>
      <c r="F205" s="1">
        <f t="shared" si="9"/>
        <v>0.24221457540899996</v>
      </c>
    </row>
    <row r="206" spans="1:6" x14ac:dyDescent="0.3">
      <c r="A206" s="1">
        <f t="shared" si="10"/>
        <v>1.7598013367509614E-4</v>
      </c>
      <c r="B206" s="1">
        <f t="shared" si="7"/>
        <v>0.25891509256899986</v>
      </c>
      <c r="E206" s="1">
        <f t="shared" si="8"/>
        <v>7.940396950299107E-5</v>
      </c>
      <c r="F206" s="1">
        <f t="shared" si="9"/>
        <v>0.25891509256899986</v>
      </c>
    </row>
    <row r="207" spans="1:6" x14ac:dyDescent="0.3">
      <c r="A207" s="1">
        <f t="shared" si="10"/>
        <v>1.5294615177959765E-4</v>
      </c>
      <c r="B207" s="1">
        <f t="shared" si="7"/>
        <v>0.27617127039999989</v>
      </c>
      <c r="E207" s="1">
        <f t="shared" si="8"/>
        <v>2.8253742930624249E-5</v>
      </c>
      <c r="F207" s="1">
        <f t="shared" si="9"/>
        <v>0.27617127039999989</v>
      </c>
    </row>
    <row r="208" spans="1:6" x14ac:dyDescent="0.3">
      <c r="A208" s="1">
        <f t="shared" si="10"/>
        <v>1.245328689973539E-4</v>
      </c>
      <c r="B208" s="1">
        <f t="shared" si="7"/>
        <v>0.29398409320899987</v>
      </c>
      <c r="E208" s="1">
        <f t="shared" si="8"/>
        <v>6.7129726745401043E-6</v>
      </c>
      <c r="F208" s="1">
        <f t="shared" si="9"/>
        <v>0.29398409320899987</v>
      </c>
    </row>
    <row r="209" spans="1:6" x14ac:dyDescent="0.3">
      <c r="A209" s="1">
        <f t="shared" si="10"/>
        <v>1.0702130918818671E-4</v>
      </c>
      <c r="B209" s="1">
        <f t="shared" si="7"/>
        <v>0.31235467876900003</v>
      </c>
      <c r="E209" s="1">
        <f t="shared" si="8"/>
        <v>2.4971663034389811E-5</v>
      </c>
      <c r="F209" s="1">
        <f t="shared" si="9"/>
        <v>0.31235467876900003</v>
      </c>
    </row>
    <row r="210" spans="1:6" x14ac:dyDescent="0.3">
      <c r="A210" s="1">
        <f t="shared" si="10"/>
        <v>8.7864376959998953E-5</v>
      </c>
      <c r="B210" s="1">
        <f t="shared" si="7"/>
        <v>0.33128082490000005</v>
      </c>
      <c r="E210" s="1">
        <f t="shared" si="8"/>
        <v>1.4552803225000546E-6</v>
      </c>
      <c r="F210" s="1">
        <f t="shared" si="9"/>
        <v>0.33128082490000005</v>
      </c>
    </row>
    <row r="211" spans="1:6" x14ac:dyDescent="0.3">
      <c r="A211" s="1">
        <f t="shared" si="10"/>
        <v>6.9568771151468605E-5</v>
      </c>
      <c r="B211" s="1">
        <f t="shared" si="7"/>
        <v>0.35076361600900002</v>
      </c>
      <c r="E211" s="1">
        <f t="shared" si="8"/>
        <v>2.4814002244590815E-5</v>
      </c>
      <c r="F211" s="1">
        <f t="shared" si="9"/>
        <v>0.35076361600900002</v>
      </c>
    </row>
    <row r="212" spans="1:6" x14ac:dyDescent="0.3">
      <c r="A212" s="1">
        <f t="shared" si="10"/>
        <v>5.260122793103551E-5</v>
      </c>
      <c r="B212" s="1">
        <f t="shared" si="7"/>
        <v>0.37080426996899996</v>
      </c>
      <c r="E212" s="1">
        <f t="shared" si="8"/>
        <v>1.6453089001463773E-4</v>
      </c>
      <c r="F212" s="1">
        <f t="shared" si="9"/>
        <v>0.37080426996899996</v>
      </c>
    </row>
    <row r="213" spans="1:6" x14ac:dyDescent="0.3">
      <c r="A213" s="1">
        <f t="shared" si="10"/>
        <v>3.6149675251598163E-5</v>
      </c>
      <c r="B213" s="1">
        <f t="shared" si="7"/>
        <v>0.39140038439999997</v>
      </c>
      <c r="E213" s="1">
        <f t="shared" si="8"/>
        <v>1.9653927225625127E-5</v>
      </c>
      <c r="F213" s="1">
        <f t="shared" si="9"/>
        <v>0.39140038439999997</v>
      </c>
    </row>
    <row r="214" spans="1:6" x14ac:dyDescent="0.3">
      <c r="A214" s="1">
        <f t="shared" si="10"/>
        <v>2.6181126469099454E-5</v>
      </c>
      <c r="B214" s="1">
        <f t="shared" si="7"/>
        <v>0.41255314380899993</v>
      </c>
      <c r="E214" s="1">
        <f t="shared" si="8"/>
        <v>8.3456883209900379E-6</v>
      </c>
      <c r="F214" s="1">
        <f t="shared" si="9"/>
        <v>0.41255314380899993</v>
      </c>
    </row>
    <row r="215" spans="1:6" x14ac:dyDescent="0.3">
      <c r="A215" s="1">
        <f t="shared" si="10"/>
        <v>1.5335294093722924E-5</v>
      </c>
      <c r="B215" s="1">
        <f t="shared" si="7"/>
        <v>0.43426386616899981</v>
      </c>
      <c r="E215" s="1">
        <f t="shared" si="8"/>
        <v>5.7392510790439644E-5</v>
      </c>
      <c r="F215" s="1">
        <f t="shared" si="9"/>
        <v>0.43426386616899981</v>
      </c>
    </row>
    <row r="216" spans="1:6" x14ac:dyDescent="0.3">
      <c r="A216" s="1">
        <f t="shared" si="10"/>
        <v>8.1528523023997456E-6</v>
      </c>
      <c r="B216" s="1">
        <f t="shared" si="7"/>
        <v>0.45652994889999982</v>
      </c>
      <c r="E216" s="1">
        <f t="shared" si="8"/>
        <v>1.0626929568999894E-4</v>
      </c>
      <c r="F216" s="1">
        <f t="shared" si="9"/>
        <v>0.45652994889999982</v>
      </c>
    </row>
    <row r="217" spans="1:6" x14ac:dyDescent="0.3">
      <c r="A217" s="1">
        <f t="shared" si="10"/>
        <v>5.7787813649715902E-6</v>
      </c>
      <c r="B217" s="1">
        <f t="shared" si="7"/>
        <v>0.47935267660899983</v>
      </c>
      <c r="E217" s="1">
        <f t="shared" si="8"/>
        <v>3.7198239005400346E-6</v>
      </c>
      <c r="F217" s="1">
        <f t="shared" si="9"/>
        <v>0.47935267660899983</v>
      </c>
    </row>
    <row r="218" spans="1:6" x14ac:dyDescent="0.3">
      <c r="A218" s="1">
        <f t="shared" si="10"/>
        <v>7.6788486513215274E-7</v>
      </c>
      <c r="B218" s="1">
        <f t="shared" si="7"/>
        <v>0.50273346736900004</v>
      </c>
      <c r="E218" s="1">
        <f t="shared" si="8"/>
        <v>1.8756738119021118E-7</v>
      </c>
      <c r="F218" s="1">
        <f t="shared" si="9"/>
        <v>0.50273346736900004</v>
      </c>
    </row>
    <row r="219" spans="1:6" x14ac:dyDescent="0.3">
      <c r="A219" s="1">
        <f t="shared" si="10"/>
        <v>1.4537443839991558E-7</v>
      </c>
      <c r="B219" s="1">
        <f t="shared" si="7"/>
        <v>0.52666951840000009</v>
      </c>
      <c r="E219" s="1">
        <f t="shared" si="8"/>
        <v>2.5806654000624313E-5</v>
      </c>
      <c r="F219" s="1">
        <f t="shared" si="9"/>
        <v>0.52666951840000009</v>
      </c>
    </row>
    <row r="220" spans="1:6" x14ac:dyDescent="0.3">
      <c r="A220" s="1">
        <f t="shared" si="10"/>
        <v>1.8553992266042515E-6</v>
      </c>
      <c r="B220" s="1">
        <f t="shared" si="7"/>
        <v>0.55116221440900004</v>
      </c>
      <c r="E220" s="1">
        <f>(D102-0.0215*A102-0.6178)^2</f>
        <v>4.9949302078493697E-4</v>
      </c>
      <c r="F220" s="1">
        <f t="shared" si="9"/>
        <v>0.55116221440900004</v>
      </c>
    </row>
    <row r="221" spans="1:6" x14ac:dyDescent="0.3">
      <c r="A221" s="1">
        <f t="shared" si="10"/>
        <v>5.6827389154210809E-6</v>
      </c>
      <c r="B221" s="1">
        <f t="shared" si="7"/>
        <v>0.57621307356899998</v>
      </c>
      <c r="E221" s="1">
        <f t="shared" ref="E221:E231" si="11">(D103-0.0215*A103-0.6178)^2</f>
        <v>9.8874683247903458E-6</v>
      </c>
      <c r="F221" s="1">
        <f t="shared" si="9"/>
        <v>0.57621307356899998</v>
      </c>
    </row>
    <row r="222" spans="1:6" x14ac:dyDescent="0.3">
      <c r="A222" s="1">
        <f t="shared" si="10"/>
        <v>1.2694683961601096E-5</v>
      </c>
      <c r="B222" s="1">
        <f t="shared" si="7"/>
        <v>0.60181909289999991</v>
      </c>
      <c r="E222" s="1">
        <f t="shared" si="11"/>
        <v>2.7183765624999231E-6</v>
      </c>
      <c r="F222" s="1">
        <f t="shared" si="9"/>
        <v>0.60181909289999991</v>
      </c>
    </row>
    <row r="223" spans="1:6" x14ac:dyDescent="0.3">
      <c r="A223" s="1">
        <f t="shared" si="10"/>
        <v>1.9677833389678378E-5</v>
      </c>
      <c r="B223" s="1">
        <f t="shared" si="7"/>
        <v>0.62798175720899996</v>
      </c>
      <c r="E223" s="1">
        <f t="shared" si="11"/>
        <v>3.3030279966099013E-4</v>
      </c>
      <c r="F223" s="1">
        <f t="shared" si="9"/>
        <v>0.62798175720899996</v>
      </c>
    </row>
    <row r="224" spans="1:6" x14ac:dyDescent="0.3">
      <c r="A224" s="1">
        <f t="shared" si="10"/>
        <v>2.4903988359790547E-5</v>
      </c>
      <c r="B224" s="1">
        <f t="shared" si="7"/>
        <v>0.65470268476899984</v>
      </c>
      <c r="E224" s="1">
        <f t="shared" si="11"/>
        <v>2.8377407090403032E-6</v>
      </c>
      <c r="F224" s="1">
        <f t="shared" si="9"/>
        <v>0.65470268476899984</v>
      </c>
    </row>
    <row r="225" spans="1:6" x14ac:dyDescent="0.3">
      <c r="A225" s="1">
        <f t="shared" si="10"/>
        <v>4.3882675360001651E-5</v>
      </c>
      <c r="B225" s="1">
        <f t="shared" si="7"/>
        <v>0.68197867239999976</v>
      </c>
      <c r="E225" s="1">
        <f t="shared" si="11"/>
        <v>3.3190190033062511E-4</v>
      </c>
      <c r="F225" s="1">
        <f t="shared" si="9"/>
        <v>0.68197867239999976</v>
      </c>
    </row>
    <row r="226" spans="1:6" x14ac:dyDescent="0.3">
      <c r="A226" s="1">
        <f t="shared" si="10"/>
        <v>5.9728327310829564E-5</v>
      </c>
      <c r="B226" s="1">
        <f t="shared" si="7"/>
        <v>0.7098113050089998</v>
      </c>
      <c r="E226" s="1">
        <f t="shared" si="11"/>
        <v>1.8534073733408741E-4</v>
      </c>
      <c r="F226" s="1">
        <f t="shared" si="9"/>
        <v>0.7098113050089998</v>
      </c>
    </row>
    <row r="227" spans="1:6" x14ac:dyDescent="0.3">
      <c r="A227" s="1">
        <f t="shared" si="10"/>
        <v>8.52820777410388E-5</v>
      </c>
      <c r="B227" s="1">
        <f t="shared" si="7"/>
        <v>0.73820230096900008</v>
      </c>
      <c r="E227" s="1">
        <f t="shared" si="11"/>
        <v>4.1209629302404024E-6</v>
      </c>
      <c r="F227" s="1">
        <f t="shared" si="9"/>
        <v>0.73820230096900008</v>
      </c>
    </row>
    <row r="228" spans="1:6" x14ac:dyDescent="0.3">
      <c r="A228" s="1">
        <f t="shared" si="10"/>
        <v>9.6232960825602115E-5</v>
      </c>
      <c r="B228" s="1">
        <f t="shared" si="7"/>
        <v>0.7671482569000001</v>
      </c>
      <c r="E228" s="1">
        <f t="shared" si="11"/>
        <v>2.6712633600000084E-4</v>
      </c>
      <c r="F228" s="1">
        <f t="shared" si="9"/>
        <v>0.7671482569000001</v>
      </c>
    </row>
    <row r="229" spans="1:6" x14ac:dyDescent="0.3">
      <c r="A229" s="1">
        <f t="shared" si="10"/>
        <v>1.1758909149758145E-4</v>
      </c>
      <c r="B229" s="1">
        <f t="shared" si="7"/>
        <v>0.79665085780900002</v>
      </c>
      <c r="E229" s="1">
        <f t="shared" si="11"/>
        <v>4.1159665474402157E-6</v>
      </c>
      <c r="F229" s="1">
        <f t="shared" si="9"/>
        <v>0.79665085780900002</v>
      </c>
    </row>
    <row r="230" spans="1:6" x14ac:dyDescent="0.3">
      <c r="A230" s="1">
        <f t="shared" si="10"/>
        <v>1.4118833084708889E-4</v>
      </c>
      <c r="B230" s="1">
        <f t="shared" si="7"/>
        <v>0.82671192216899991</v>
      </c>
      <c r="E230" s="1">
        <f t="shared" si="11"/>
        <v>4.6690175296019119E-4</v>
      </c>
      <c r="F230" s="1">
        <f t="shared" si="9"/>
        <v>0.82671192216899991</v>
      </c>
    </row>
    <row r="231" spans="1:6" x14ac:dyDescent="0.3">
      <c r="A231" s="1">
        <f>(B113+0.5912*A113-0.00479)^2</f>
        <v>1.8772507363840513E-4</v>
      </c>
      <c r="B231" s="1">
        <f t="shared" si="7"/>
        <v>0.85732784639999993</v>
      </c>
      <c r="E231" s="1">
        <f t="shared" si="11"/>
        <v>0.4324571922983006</v>
      </c>
      <c r="F231" s="1">
        <f t="shared" si="9"/>
        <v>0.85732784639999993</v>
      </c>
    </row>
  </sheetData>
  <mergeCells count="2">
    <mergeCell ref="A119:B119"/>
    <mergeCell ref="E119:F1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7E44-9B91-4E6E-8DA8-FABEFE7A2067}">
  <dimension ref="A1:AH227"/>
  <sheetViews>
    <sheetView topLeftCell="A109" zoomScaleNormal="100" workbookViewId="0">
      <selection activeCell="A111" sqref="A111"/>
    </sheetView>
  </sheetViews>
  <sheetFormatPr baseColWidth="10" defaultRowHeight="14.4" x14ac:dyDescent="0.3"/>
  <cols>
    <col min="3" max="3" width="14.5546875" bestFit="1" customWidth="1"/>
    <col min="4" max="4" width="12.33203125" bestFit="1" customWidth="1"/>
    <col min="7" max="7" width="14.5546875" bestFit="1" customWidth="1"/>
    <col min="8" max="8" width="12.33203125" bestFit="1" customWidth="1"/>
  </cols>
  <sheetData>
    <row r="1" spans="1:34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C1" t="s">
        <v>9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</row>
    <row r="2" spans="1:34" s="1" customFormat="1" x14ac:dyDescent="0.3">
      <c r="A2" s="14">
        <v>1.668333E-2</v>
      </c>
      <c r="B2" s="14">
        <v>-1.7776650000000001E-3</v>
      </c>
      <c r="F2" s="6"/>
      <c r="H2" s="1">
        <v>1.668333E-2</v>
      </c>
      <c r="I2" s="1">
        <v>-1.7776650000000001E-3</v>
      </c>
      <c r="O2" s="1">
        <v>5.0049999999999997E-2</v>
      </c>
      <c r="P2" s="1">
        <v>-1.161471E-2</v>
      </c>
      <c r="V2" s="1">
        <v>6.6733329999999993E-2</v>
      </c>
      <c r="W2" s="1">
        <v>-1.8065230000000002E-2</v>
      </c>
      <c r="AC2" s="1">
        <v>8.3416669999999998E-2</v>
      </c>
      <c r="AD2" s="1">
        <v>-2.3870700000000002E-2</v>
      </c>
    </row>
    <row r="3" spans="1:34" s="1" customFormat="1" x14ac:dyDescent="0.3">
      <c r="A3" s="14">
        <v>3.3366670000000001E-2</v>
      </c>
      <c r="B3" s="14">
        <v>-6.8573260000000004E-3</v>
      </c>
      <c r="C3" s="1">
        <v>-0.29481649999999998</v>
      </c>
      <c r="D3" s="1">
        <v>0.29497489999999998</v>
      </c>
      <c r="F3" s="6"/>
      <c r="H3" s="1">
        <v>3.3366670000000001E-2</v>
      </c>
      <c r="I3" s="1">
        <v>-6.8573260000000004E-3</v>
      </c>
      <c r="J3" s="1">
        <v>-0.29481649999999998</v>
      </c>
      <c r="K3" s="1">
        <v>0.29497489999999998</v>
      </c>
      <c r="O3" s="1">
        <v>0.10009999999999999</v>
      </c>
      <c r="P3" s="1">
        <v>-2.9837430000000002E-2</v>
      </c>
      <c r="Q3" s="1">
        <v>-0.51806529999999995</v>
      </c>
      <c r="V3" s="1">
        <v>0.13346669999999999</v>
      </c>
      <c r="W3" s="1">
        <v>-4.6039429999999999E-2</v>
      </c>
      <c r="X3" s="1">
        <v>-0.56370989999999999</v>
      </c>
      <c r="Y3" s="1">
        <v>0.56371660000000001</v>
      </c>
      <c r="AC3" s="1">
        <v>0.16683329999999999</v>
      </c>
      <c r="AD3" s="1">
        <v>-5.9252730000000003E-2</v>
      </c>
      <c r="AE3" s="1">
        <v>-0.58496599999999999</v>
      </c>
      <c r="AF3" s="1">
        <v>0.5849666</v>
      </c>
    </row>
    <row r="4" spans="1:34" s="1" customFormat="1" x14ac:dyDescent="0.3">
      <c r="A4" s="14">
        <v>5.0049999999999997E-2</v>
      </c>
      <c r="B4" s="14">
        <v>-1.161471E-2</v>
      </c>
      <c r="C4" s="1">
        <v>-0.33590120000000001</v>
      </c>
      <c r="D4" s="1">
        <v>0.336227</v>
      </c>
      <c r="E4" s="1">
        <v>-1.614071</v>
      </c>
      <c r="F4" s="6">
        <v>1.713187</v>
      </c>
      <c r="H4" s="1">
        <v>5.0049999999999997E-2</v>
      </c>
      <c r="I4" s="1">
        <v>-1.161471E-2</v>
      </c>
      <c r="J4" s="1">
        <v>-0.33590120000000001</v>
      </c>
      <c r="K4" s="1">
        <v>0.336227</v>
      </c>
      <c r="L4" s="1">
        <v>-1.614071</v>
      </c>
      <c r="M4" s="1">
        <v>1.713187</v>
      </c>
      <c r="O4" s="1">
        <v>0.15015000000000001</v>
      </c>
      <c r="P4" s="1">
        <v>-6.3473050000000003E-2</v>
      </c>
      <c r="Q4" s="1">
        <v>-0.63400880000000004</v>
      </c>
      <c r="S4" s="1">
        <v>-0.91640790000000005</v>
      </c>
      <c r="V4" s="1">
        <v>0.20019999999999999</v>
      </c>
      <c r="W4" s="1">
        <v>-9.3301709999999996E-2</v>
      </c>
      <c r="X4" s="1">
        <v>-0.62073409999999996</v>
      </c>
      <c r="Y4" s="1">
        <v>0.62073710000000004</v>
      </c>
      <c r="Z4" s="1">
        <v>-0.86923779999999995</v>
      </c>
      <c r="AA4" s="1">
        <v>0.86990540000000005</v>
      </c>
      <c r="AC4" s="1">
        <v>0.25024999999999997</v>
      </c>
      <c r="AD4" s="1">
        <v>-0.1214625</v>
      </c>
      <c r="AE4" s="1">
        <v>-0.70127099999999998</v>
      </c>
      <c r="AF4" s="1">
        <v>0.7012777</v>
      </c>
      <c r="AG4" s="1">
        <v>-0.69686049999999999</v>
      </c>
      <c r="AH4" s="1">
        <v>0.69704809999999995</v>
      </c>
    </row>
    <row r="5" spans="1:34" s="1" customFormat="1" x14ac:dyDescent="0.3">
      <c r="A5" s="14">
        <v>6.6733329999999993E-2</v>
      </c>
      <c r="B5" s="14">
        <v>-1.8065230000000002E-2</v>
      </c>
      <c r="C5" s="1">
        <v>-0.36731229999999998</v>
      </c>
      <c r="D5" s="1">
        <v>0.36734410000000001</v>
      </c>
      <c r="E5" s="1">
        <v>-0.91033900000000001</v>
      </c>
      <c r="F5" s="6">
        <v>1.004275</v>
      </c>
      <c r="H5" s="1">
        <v>6.6733329999999993E-2</v>
      </c>
      <c r="I5" s="1">
        <v>-1.8065230000000002E-2</v>
      </c>
      <c r="J5" s="1">
        <v>-0.36731229999999998</v>
      </c>
      <c r="K5" s="1">
        <v>0.36734410000000001</v>
      </c>
      <c r="L5" s="1">
        <v>-0.91033900000000001</v>
      </c>
      <c r="M5" s="1">
        <v>1.004275</v>
      </c>
      <c r="O5" s="1">
        <v>0.20019999999999999</v>
      </c>
      <c r="P5" s="1">
        <v>-9.3301709999999996E-2</v>
      </c>
      <c r="Q5" s="1">
        <v>-0.57931540000000004</v>
      </c>
      <c r="S5" s="1">
        <v>1.876912E-2</v>
      </c>
      <c r="V5" s="1">
        <v>0.26693329999999998</v>
      </c>
      <c r="W5" s="1">
        <v>-0.12888669999999999</v>
      </c>
      <c r="X5" s="1">
        <v>-0.62147640000000004</v>
      </c>
      <c r="Y5" s="1">
        <v>0.62147640000000004</v>
      </c>
      <c r="Z5" s="1">
        <v>-0.33485199999999998</v>
      </c>
      <c r="AA5" s="1">
        <v>0.3447538</v>
      </c>
      <c r="AC5" s="1">
        <v>0.33366669999999998</v>
      </c>
      <c r="AD5" s="1">
        <v>-0.17624809999999999</v>
      </c>
      <c r="AE5" s="1">
        <v>-0.66444270000000005</v>
      </c>
      <c r="AF5" s="1">
        <v>0.66444449999999999</v>
      </c>
      <c r="AG5" s="1">
        <v>0.17975940000000001</v>
      </c>
      <c r="AH5" s="1">
        <v>0.1800283</v>
      </c>
    </row>
    <row r="6" spans="1:34" s="1" customFormat="1" x14ac:dyDescent="0.3">
      <c r="A6" s="14">
        <v>8.3416669999999998E-2</v>
      </c>
      <c r="B6" s="14">
        <v>-2.3870700000000002E-2</v>
      </c>
      <c r="C6" s="1">
        <v>-0.35281319999999999</v>
      </c>
      <c r="D6" s="1">
        <v>0.35294560000000003</v>
      </c>
      <c r="E6" s="1">
        <v>-2.1685650000000001</v>
      </c>
      <c r="F6" s="6">
        <v>2.1755559999999998</v>
      </c>
      <c r="H6" s="1">
        <v>8.3416669999999998E-2</v>
      </c>
      <c r="I6" s="1">
        <v>-2.3870700000000002E-2</v>
      </c>
      <c r="J6" s="1">
        <v>-0.35281319999999999</v>
      </c>
      <c r="K6" s="1">
        <v>0.35294560000000003</v>
      </c>
      <c r="L6" s="1">
        <v>-2.1685650000000001</v>
      </c>
      <c r="M6" s="1">
        <v>2.1755559999999998</v>
      </c>
      <c r="O6" s="1">
        <v>0.25024999999999997</v>
      </c>
      <c r="P6" s="1">
        <v>-0.1214625</v>
      </c>
      <c r="Q6" s="1">
        <v>-0.62403399999999998</v>
      </c>
      <c r="R6" s="1">
        <v>0.62411779999999994</v>
      </c>
      <c r="S6" s="1">
        <v>-0.27696169999999998</v>
      </c>
      <c r="V6" s="1">
        <v>0.33366669999999998</v>
      </c>
      <c r="W6" s="1">
        <v>-0.17624809999999999</v>
      </c>
      <c r="X6" s="1">
        <v>-0.70395629999999998</v>
      </c>
      <c r="Y6" s="1">
        <v>0.70416800000000002</v>
      </c>
      <c r="Z6" s="1">
        <v>-0.1575529</v>
      </c>
      <c r="AA6" s="1">
        <v>0.1768643</v>
      </c>
      <c r="AC6" s="1">
        <v>0.41708329999999999</v>
      </c>
      <c r="AD6" s="1">
        <v>-0.23231370000000001</v>
      </c>
      <c r="AE6" s="1">
        <v>-0.67886610000000003</v>
      </c>
      <c r="AF6" s="1">
        <v>0.67886670000000005</v>
      </c>
      <c r="AG6" s="1">
        <v>7.0876869999999995E-2</v>
      </c>
      <c r="AH6" s="1">
        <v>0.1081206</v>
      </c>
    </row>
    <row r="7" spans="1:34" s="1" customFormat="1" x14ac:dyDescent="0.3">
      <c r="A7" s="14">
        <v>0.10009999999999999</v>
      </c>
      <c r="B7" s="14">
        <v>-2.9837430000000002E-2</v>
      </c>
      <c r="C7" s="1">
        <v>-0.43304189999999998</v>
      </c>
      <c r="D7" s="1">
        <v>0.43315559999999997</v>
      </c>
      <c r="E7" s="1">
        <v>-3.2560660000000001</v>
      </c>
      <c r="F7" s="6">
        <v>3.5191629999999998</v>
      </c>
      <c r="H7" s="1">
        <v>0.10009999999999999</v>
      </c>
      <c r="I7" s="1">
        <v>-2.9837430000000002E-2</v>
      </c>
      <c r="J7" s="1">
        <v>-0.43304189999999998</v>
      </c>
      <c r="K7" s="1">
        <v>0.43315559999999997</v>
      </c>
      <c r="L7" s="1">
        <v>-3.2560660000000001</v>
      </c>
      <c r="M7" s="1">
        <v>3.5191629999999998</v>
      </c>
      <c r="O7" s="1">
        <v>0.30030000000000001</v>
      </c>
      <c r="P7" s="1">
        <v>-0.1557675</v>
      </c>
      <c r="Q7" s="1">
        <v>-0.63426400000000005</v>
      </c>
      <c r="R7" s="1">
        <v>0.63426919999999998</v>
      </c>
      <c r="S7" s="1">
        <v>-0.81758759999999997</v>
      </c>
      <c r="T7" s="1">
        <v>0.86336429999999997</v>
      </c>
      <c r="V7" s="1">
        <v>0.40039999999999998</v>
      </c>
      <c r="W7" s="1">
        <v>-0.2228414</v>
      </c>
      <c r="X7" s="1">
        <v>-0.63699879999999998</v>
      </c>
      <c r="Y7" s="1">
        <v>0.63703200000000004</v>
      </c>
      <c r="Z7" s="1">
        <v>0.1416432</v>
      </c>
      <c r="AA7" s="1">
        <v>0.32438250000000002</v>
      </c>
      <c r="AC7" s="1">
        <v>0.50049999999999994</v>
      </c>
      <c r="AD7" s="1">
        <v>-0.28950559999999997</v>
      </c>
      <c r="AE7" s="1">
        <v>-0.65747160000000004</v>
      </c>
      <c r="AF7" s="1">
        <v>0.65761820000000004</v>
      </c>
      <c r="AG7" s="1">
        <v>3.4839990000000001E-2</v>
      </c>
      <c r="AH7" s="1">
        <v>7.94131E-2</v>
      </c>
    </row>
    <row r="8" spans="1:34" s="1" customFormat="1" x14ac:dyDescent="0.3">
      <c r="A8" s="14">
        <v>0.11678330000000001</v>
      </c>
      <c r="B8" s="14">
        <v>-3.8319859999999997E-2</v>
      </c>
      <c r="C8" s="1">
        <v>-0.48557460000000002</v>
      </c>
      <c r="D8" s="1">
        <v>0.48646630000000002</v>
      </c>
      <c r="E8" s="1">
        <v>-11.37941</v>
      </c>
      <c r="F8" s="6"/>
      <c r="H8" s="1">
        <v>0.11678330000000001</v>
      </c>
      <c r="I8" s="1">
        <v>-3.8319859999999997E-2</v>
      </c>
      <c r="J8" s="1">
        <v>-0.48557460000000002</v>
      </c>
      <c r="K8" s="1">
        <v>0.48646630000000002</v>
      </c>
      <c r="L8" s="1">
        <v>-11.37941</v>
      </c>
      <c r="O8" s="1">
        <v>0.35034999999999999</v>
      </c>
      <c r="P8" s="1">
        <v>-0.18495239999999999</v>
      </c>
      <c r="Q8" s="1">
        <v>-0.67006929999999998</v>
      </c>
      <c r="R8" s="1">
        <v>0.67055719999999996</v>
      </c>
      <c r="S8" s="1">
        <v>0.27252920000000003</v>
      </c>
      <c r="T8" s="1">
        <v>0.3065504</v>
      </c>
      <c r="V8" s="1">
        <v>0.46713329999999997</v>
      </c>
      <c r="W8" s="1">
        <v>-0.2612662</v>
      </c>
      <c r="X8" s="1">
        <v>-0.65681319999999999</v>
      </c>
      <c r="Y8" s="1">
        <v>0.65757200000000005</v>
      </c>
      <c r="Z8" s="1">
        <v>-7.5212349999999997E-2</v>
      </c>
      <c r="AA8" s="1">
        <v>0.1466865</v>
      </c>
      <c r="AC8" s="1">
        <v>0.58391669999999996</v>
      </c>
      <c r="AD8" s="1">
        <v>-0.34200190000000003</v>
      </c>
      <c r="AE8" s="1">
        <v>-0.6597075</v>
      </c>
      <c r="AF8" s="1">
        <v>0.65993590000000002</v>
      </c>
      <c r="AG8" s="1">
        <v>-0.19370580000000001</v>
      </c>
      <c r="AH8" s="1">
        <v>0.20444680000000001</v>
      </c>
    </row>
    <row r="9" spans="1:34" s="1" customFormat="1" x14ac:dyDescent="0.3">
      <c r="A9" s="14">
        <v>0.13346669999999999</v>
      </c>
      <c r="B9" s="14">
        <v>-4.6039429999999999E-2</v>
      </c>
      <c r="C9" s="1">
        <v>-0.75384169999999995</v>
      </c>
      <c r="E9" s="1">
        <v>8.0537759999999992</v>
      </c>
      <c r="F9" s="6"/>
      <c r="H9" s="1">
        <v>0.13346669999999999</v>
      </c>
      <c r="I9" s="1">
        <v>-4.6039429999999999E-2</v>
      </c>
      <c r="J9" s="1">
        <v>-0.75384169999999995</v>
      </c>
      <c r="L9" s="1">
        <v>8.0537759999999992</v>
      </c>
      <c r="O9" s="1">
        <v>0.40039999999999998</v>
      </c>
      <c r="P9" s="1">
        <v>-0.2228414</v>
      </c>
      <c r="Q9" s="1">
        <v>-0.65387169999999994</v>
      </c>
      <c r="R9" s="1">
        <v>0.65398719999999999</v>
      </c>
      <c r="S9" s="1">
        <v>-0.54211920000000002</v>
      </c>
      <c r="T9" s="1">
        <v>0.59218020000000005</v>
      </c>
      <c r="V9" s="1">
        <v>0.53386670000000003</v>
      </c>
      <c r="W9" s="1">
        <v>-0.31050410000000001</v>
      </c>
      <c r="X9" s="1">
        <v>-0.68629110000000004</v>
      </c>
      <c r="Y9" s="1">
        <v>0.68655379999999999</v>
      </c>
      <c r="Z9" s="1">
        <v>-0.3104847</v>
      </c>
      <c r="AA9" s="1">
        <v>0.37615179999999998</v>
      </c>
      <c r="AC9" s="1">
        <v>0.66733330000000002</v>
      </c>
      <c r="AD9" s="1">
        <v>-0.3995668</v>
      </c>
      <c r="AE9" s="1">
        <v>-0.70093919999999998</v>
      </c>
      <c r="AF9" s="1">
        <v>0.70093919999999998</v>
      </c>
      <c r="AG9" s="1">
        <v>-0.2006877</v>
      </c>
      <c r="AH9" s="1">
        <v>0.23327870000000001</v>
      </c>
    </row>
    <row r="10" spans="1:34" s="1" customFormat="1" x14ac:dyDescent="0.3">
      <c r="A10" s="14">
        <v>0.15015000000000001</v>
      </c>
      <c r="B10" s="14">
        <v>-6.3473050000000003E-2</v>
      </c>
      <c r="C10" s="1">
        <v>-0.39600299999999999</v>
      </c>
      <c r="E10" s="1">
        <v>-1.459748</v>
      </c>
      <c r="F10" s="6"/>
      <c r="H10" s="1">
        <v>0.15015000000000001</v>
      </c>
      <c r="I10" s="1">
        <v>-6.3473050000000003E-2</v>
      </c>
      <c r="J10" s="1">
        <v>-0.39600299999999999</v>
      </c>
      <c r="L10" s="1">
        <v>-1.459748</v>
      </c>
      <c r="O10" s="1">
        <v>0.45045000000000002</v>
      </c>
      <c r="P10" s="1">
        <v>-0.25040489999999999</v>
      </c>
      <c r="Q10" s="1">
        <v>-0.66597550000000005</v>
      </c>
      <c r="R10" s="1">
        <v>0.66618710000000003</v>
      </c>
      <c r="S10" s="1">
        <v>0.1123171</v>
      </c>
      <c r="T10" s="1">
        <v>0.23221069999999999</v>
      </c>
      <c r="V10" s="1">
        <v>0.60060000000000002</v>
      </c>
      <c r="W10" s="1">
        <v>-0.35286319999999999</v>
      </c>
      <c r="X10" s="1">
        <v>-0.66730279999999997</v>
      </c>
      <c r="Y10" s="1">
        <v>0.66730829999999997</v>
      </c>
      <c r="Z10" s="1">
        <v>4.645548E-2</v>
      </c>
      <c r="AA10" s="1">
        <v>0.18029580000000001</v>
      </c>
      <c r="AC10" s="1">
        <v>0.75075000000000003</v>
      </c>
      <c r="AD10" s="1">
        <v>-0.45894190000000001</v>
      </c>
      <c r="AE10" s="1">
        <v>-0.69442899999999996</v>
      </c>
      <c r="AF10" s="1">
        <v>0.69444249999999996</v>
      </c>
      <c r="AG10" s="1">
        <v>-0.31218089999999998</v>
      </c>
      <c r="AH10" s="1">
        <v>0.32090750000000001</v>
      </c>
    </row>
    <row r="11" spans="1:34" s="1" customFormat="1" x14ac:dyDescent="0.3">
      <c r="A11" s="14">
        <v>0.16683329999999999</v>
      </c>
      <c r="B11" s="14">
        <v>-5.9252730000000003E-2</v>
      </c>
      <c r="C11" s="1">
        <v>-0.4719758</v>
      </c>
      <c r="E11" s="1">
        <v>-8.9730310000000006</v>
      </c>
      <c r="F11" s="6"/>
      <c r="H11" s="1">
        <v>0.16683329999999999</v>
      </c>
      <c r="I11" s="1">
        <v>-5.9252730000000003E-2</v>
      </c>
      <c r="J11" s="1">
        <v>-0.4719758</v>
      </c>
      <c r="L11" s="1">
        <v>-8.9730310000000006</v>
      </c>
      <c r="O11" s="1">
        <v>0.50049999999999994</v>
      </c>
      <c r="P11" s="1">
        <v>-0.28950559999999997</v>
      </c>
      <c r="Q11" s="1">
        <v>-0.70166260000000003</v>
      </c>
      <c r="R11" s="1">
        <v>0.70174650000000005</v>
      </c>
      <c r="S11" s="1">
        <v>-7.7094540000000003E-2</v>
      </c>
      <c r="T11" s="1">
        <v>7.7316499999999996E-2</v>
      </c>
      <c r="V11" s="1">
        <v>0.66733330000000002</v>
      </c>
      <c r="W11" s="1">
        <v>-0.3995668</v>
      </c>
      <c r="X11" s="1">
        <v>-0.69714160000000003</v>
      </c>
      <c r="Y11" s="1">
        <v>0.69716270000000002</v>
      </c>
      <c r="Z11" s="1">
        <v>-0.38325769999999998</v>
      </c>
      <c r="AA11" s="1">
        <v>0.38954109999999997</v>
      </c>
      <c r="AC11" s="1">
        <v>0.83416670000000004</v>
      </c>
      <c r="AD11" s="1">
        <v>-0.51542069999999995</v>
      </c>
      <c r="AE11" s="1">
        <v>-0.73783080000000001</v>
      </c>
      <c r="AF11" s="1">
        <v>0.73788180000000003</v>
      </c>
      <c r="AG11" s="1">
        <v>-9.0800850000000002E-2</v>
      </c>
      <c r="AH11" s="1">
        <v>9.8509520000000003E-2</v>
      </c>
    </row>
    <row r="12" spans="1:34" s="1" customFormat="1" x14ac:dyDescent="0.3">
      <c r="A12" s="14">
        <v>0.1835167</v>
      </c>
      <c r="B12" s="14">
        <v>-7.9221310000000003E-2</v>
      </c>
      <c r="C12" s="1">
        <v>-1.0204489999999999</v>
      </c>
      <c r="D12" s="1">
        <v>1.020564</v>
      </c>
      <c r="E12" s="1">
        <v>-11.821910000000001</v>
      </c>
      <c r="F12" s="6"/>
      <c r="H12" s="1">
        <v>0.1835167</v>
      </c>
      <c r="I12" s="1">
        <v>-7.9221310000000003E-2</v>
      </c>
      <c r="J12" s="1">
        <v>-1.0204489999999999</v>
      </c>
      <c r="K12" s="1">
        <v>1.020564</v>
      </c>
      <c r="L12" s="1">
        <v>-11.821910000000001</v>
      </c>
      <c r="O12" s="1">
        <v>0.55054999999999998</v>
      </c>
      <c r="P12" s="1">
        <v>-0.32064130000000002</v>
      </c>
      <c r="Q12" s="1">
        <v>-0.63294309999999998</v>
      </c>
      <c r="R12" s="1">
        <v>0.63377950000000005</v>
      </c>
      <c r="S12" s="1">
        <v>0.1445282</v>
      </c>
      <c r="T12" s="1">
        <v>0.1459955</v>
      </c>
      <c r="V12" s="1">
        <v>0.73406669999999996</v>
      </c>
      <c r="W12" s="1">
        <v>-0.44590839999999998</v>
      </c>
      <c r="X12" s="1">
        <v>-0.71070460000000002</v>
      </c>
      <c r="Y12" s="1">
        <v>0.7107253</v>
      </c>
      <c r="Z12" s="1">
        <v>-0.27873290000000001</v>
      </c>
      <c r="AA12" s="1">
        <v>0.27969909999999998</v>
      </c>
      <c r="AC12" s="1">
        <v>0.91758329999999999</v>
      </c>
      <c r="AD12" s="1">
        <v>-0.58203669999999996</v>
      </c>
      <c r="AE12" s="1">
        <v>-0.73806530000000004</v>
      </c>
      <c r="AF12" s="1">
        <v>0.73807179999999994</v>
      </c>
      <c r="AG12" s="1">
        <v>-9.3035090000000001E-2</v>
      </c>
      <c r="AH12" s="1">
        <v>0.12549959999999999</v>
      </c>
    </row>
    <row r="13" spans="1:34" s="1" customFormat="1" x14ac:dyDescent="0.3">
      <c r="A13" s="14">
        <v>0.20019999999999999</v>
      </c>
      <c r="B13" s="14">
        <v>-9.3301709999999996E-2</v>
      </c>
      <c r="C13" s="1">
        <v>-0.72889210000000004</v>
      </c>
      <c r="D13" s="1">
        <v>0.72893249999999998</v>
      </c>
      <c r="E13" s="1">
        <v>11.694419999999999</v>
      </c>
      <c r="F13" s="6">
        <v>11.69516</v>
      </c>
      <c r="H13" s="1">
        <v>0.20019999999999999</v>
      </c>
      <c r="I13" s="1">
        <v>-9.3301709999999996E-2</v>
      </c>
      <c r="J13" s="1">
        <v>-0.72889210000000004</v>
      </c>
      <c r="K13" s="1">
        <v>0.72893249999999998</v>
      </c>
      <c r="L13" s="1">
        <v>11.694419999999999</v>
      </c>
      <c r="M13" s="1">
        <v>11.69516</v>
      </c>
      <c r="O13" s="1">
        <v>0.60060000000000002</v>
      </c>
      <c r="P13" s="1">
        <v>-0.35286319999999999</v>
      </c>
      <c r="Q13" s="1">
        <v>-0.69442899999999996</v>
      </c>
      <c r="R13" s="1">
        <v>0.69446660000000004</v>
      </c>
      <c r="S13" s="1">
        <v>-0.45423140000000001</v>
      </c>
      <c r="T13" s="1">
        <v>0.56165589999999999</v>
      </c>
      <c r="V13" s="1">
        <v>0.80079999999999996</v>
      </c>
      <c r="W13" s="1">
        <v>-0.49442219999999998</v>
      </c>
      <c r="X13" s="1">
        <v>-0.73783080000000001</v>
      </c>
      <c r="Y13" s="1">
        <v>0.73783580000000004</v>
      </c>
      <c r="Z13" s="1">
        <v>-0.32518839999999999</v>
      </c>
      <c r="AA13" s="1">
        <v>0.32539570000000001</v>
      </c>
      <c r="AC13" s="1">
        <v>1.0009999999999999</v>
      </c>
      <c r="AD13" s="1">
        <v>-0.63855459999999997</v>
      </c>
      <c r="AE13" s="1">
        <v>-0.72114789999999995</v>
      </c>
      <c r="AF13" s="1">
        <v>0.72122799999999998</v>
      </c>
      <c r="AG13" s="1">
        <v>-6.8881890000000001E-2</v>
      </c>
      <c r="AH13" s="1">
        <v>9.8107970000000003E-2</v>
      </c>
    </row>
    <row r="14" spans="1:34" s="1" customFormat="1" x14ac:dyDescent="0.3">
      <c r="A14" s="14">
        <v>0.2168833</v>
      </c>
      <c r="B14" s="14">
        <v>-0.103542</v>
      </c>
      <c r="C14" s="1">
        <v>-0.62147640000000004</v>
      </c>
      <c r="D14" s="1">
        <v>0.62166589999999999</v>
      </c>
      <c r="E14" s="1">
        <v>6.7012980000000004</v>
      </c>
      <c r="F14" s="6">
        <v>6.7064490000000001</v>
      </c>
      <c r="H14" s="1">
        <v>0.2168833</v>
      </c>
      <c r="I14" s="1">
        <v>-0.103542</v>
      </c>
      <c r="J14" s="1">
        <v>-0.62147640000000004</v>
      </c>
      <c r="K14" s="1">
        <v>0.62166589999999999</v>
      </c>
      <c r="L14" s="1">
        <v>6.7012980000000004</v>
      </c>
      <c r="M14" s="1">
        <v>6.7064490000000001</v>
      </c>
      <c r="O14" s="1">
        <v>0.65064999999999995</v>
      </c>
      <c r="P14" s="1">
        <v>-0.39015369999999999</v>
      </c>
      <c r="Q14" s="1">
        <v>-0.69804580000000005</v>
      </c>
      <c r="R14" s="1">
        <v>0.69805519999999999</v>
      </c>
      <c r="S14" s="1">
        <v>-0.18582190000000001</v>
      </c>
      <c r="T14" s="1">
        <v>0.26279190000000002</v>
      </c>
      <c r="V14" s="1">
        <v>0.86753329999999995</v>
      </c>
      <c r="W14" s="1">
        <v>-0.54438419999999998</v>
      </c>
      <c r="X14" s="1">
        <v>-0.75410650000000001</v>
      </c>
      <c r="Y14" s="1">
        <v>0.75412599999999996</v>
      </c>
      <c r="Z14" s="1">
        <v>0.29945080000000002</v>
      </c>
      <c r="AA14" s="1">
        <v>0.29974309999999998</v>
      </c>
      <c r="AC14" s="1">
        <v>1.084417</v>
      </c>
      <c r="AD14" s="1">
        <v>-0.70234819999999998</v>
      </c>
      <c r="AE14" s="1">
        <v>-0.76992590000000005</v>
      </c>
      <c r="AF14" s="1">
        <v>0.7699568</v>
      </c>
      <c r="AG14" s="1">
        <v>-0.1158594</v>
      </c>
      <c r="AH14" s="1">
        <v>0.1219948</v>
      </c>
    </row>
    <row r="15" spans="1:34" s="1" customFormat="1" x14ac:dyDescent="0.3">
      <c r="A15" s="14">
        <v>0.23356669999999999</v>
      </c>
      <c r="B15" s="14">
        <v>-0.1140383</v>
      </c>
      <c r="C15" s="1">
        <v>-0.53707839999999996</v>
      </c>
      <c r="D15" s="1">
        <v>0.53707839999999996</v>
      </c>
      <c r="E15" s="1">
        <v>4.4675320000000003</v>
      </c>
      <c r="F15" s="6">
        <v>4.4983430000000002</v>
      </c>
      <c r="H15" s="1">
        <v>0.23356669999999999</v>
      </c>
      <c r="I15" s="1">
        <v>-0.1140383</v>
      </c>
      <c r="J15" s="1">
        <v>-0.53707839999999996</v>
      </c>
      <c r="K15" s="1">
        <v>0.53707839999999996</v>
      </c>
      <c r="L15" s="1">
        <v>4.4675320000000003</v>
      </c>
      <c r="M15" s="1">
        <v>4.4983430000000002</v>
      </c>
      <c r="O15" s="1">
        <v>0.70069999999999999</v>
      </c>
      <c r="P15" s="1">
        <v>-0.42273759999999999</v>
      </c>
      <c r="Q15" s="1">
        <v>-0.68719529999999995</v>
      </c>
      <c r="R15" s="1">
        <v>0.68723339999999999</v>
      </c>
      <c r="S15" s="1">
        <v>0</v>
      </c>
      <c r="T15" s="1">
        <v>0</v>
      </c>
      <c r="V15" s="1">
        <v>0.93426670000000001</v>
      </c>
      <c r="W15" s="1">
        <v>-0.59507030000000005</v>
      </c>
      <c r="X15" s="1">
        <v>-0.70557250000000005</v>
      </c>
      <c r="Y15" s="1">
        <v>0.70558319999999997</v>
      </c>
      <c r="Z15" s="1">
        <v>0.1179413</v>
      </c>
      <c r="AA15" s="1">
        <v>0.13550390000000001</v>
      </c>
      <c r="AC15" s="1">
        <v>1.1678329999999999</v>
      </c>
      <c r="AD15" s="1">
        <v>-0.76700389999999996</v>
      </c>
      <c r="AE15" s="1">
        <v>-0.74064459999999999</v>
      </c>
      <c r="AF15" s="1">
        <v>0.74065270000000005</v>
      </c>
      <c r="AG15" s="1">
        <v>0.14158970000000001</v>
      </c>
      <c r="AH15" s="1">
        <v>0.16391900000000001</v>
      </c>
    </row>
    <row r="16" spans="1:34" s="1" customFormat="1" x14ac:dyDescent="0.3">
      <c r="A16" s="14">
        <v>0.25024999999999997</v>
      </c>
      <c r="B16" s="14">
        <v>-0.1214625</v>
      </c>
      <c r="C16" s="1">
        <v>-0.44500780000000001</v>
      </c>
      <c r="D16" s="1">
        <v>0.44507400000000003</v>
      </c>
      <c r="E16" s="1">
        <v>-1.839572</v>
      </c>
      <c r="F16" s="6">
        <v>1.9533720000000001</v>
      </c>
      <c r="H16" s="1">
        <v>0.25024999999999997</v>
      </c>
      <c r="I16" s="1">
        <v>-0.1214625</v>
      </c>
      <c r="J16" s="1">
        <v>-0.44500780000000001</v>
      </c>
      <c r="K16" s="1">
        <v>0.44507400000000003</v>
      </c>
      <c r="L16" s="1">
        <v>-1.839572</v>
      </c>
      <c r="M16" s="1">
        <v>1.9533720000000001</v>
      </c>
      <c r="O16" s="1">
        <v>0.75075000000000003</v>
      </c>
      <c r="P16" s="1">
        <v>-0.45894190000000001</v>
      </c>
      <c r="Q16" s="1">
        <v>-0.71612989999999999</v>
      </c>
      <c r="R16" s="1">
        <v>0.71616639999999998</v>
      </c>
      <c r="S16" s="1">
        <v>4.1293759999999999E-2</v>
      </c>
      <c r="T16" s="1">
        <v>5.8398199999999997E-2</v>
      </c>
      <c r="V16" s="1">
        <v>1.0009999999999999</v>
      </c>
      <c r="W16" s="1">
        <v>-0.63855459999999997</v>
      </c>
      <c r="X16" s="1">
        <v>-0.71335329999999997</v>
      </c>
      <c r="Y16" s="1">
        <v>0.71337729999999999</v>
      </c>
      <c r="Z16" s="1">
        <v>-0.27565260000000003</v>
      </c>
      <c r="AA16" s="1">
        <v>0.28612739999999998</v>
      </c>
      <c r="AC16" s="1">
        <v>1.25125</v>
      </c>
      <c r="AD16" s="1">
        <v>-0.82591239999999999</v>
      </c>
      <c r="AE16" s="1">
        <v>-0.73203249999999997</v>
      </c>
      <c r="AF16" s="1">
        <v>0.73227759999999997</v>
      </c>
      <c r="AG16" s="1">
        <v>-0.23008329999999999</v>
      </c>
      <c r="AH16" s="1">
        <v>0.25099199999999999</v>
      </c>
    </row>
    <row r="17" spans="1:34" s="1" customFormat="1" x14ac:dyDescent="0.3">
      <c r="A17" s="14">
        <v>0.26693329999999998</v>
      </c>
      <c r="B17" s="14">
        <v>-0.12888669999999999</v>
      </c>
      <c r="C17" s="1">
        <v>-0.59078629999999999</v>
      </c>
      <c r="D17" s="1">
        <v>0.59257709999999997</v>
      </c>
      <c r="E17" s="1">
        <v>-9.854851</v>
      </c>
      <c r="F17" s="6">
        <v>9.8583540000000003</v>
      </c>
      <c r="H17" s="1">
        <v>0.26693329999999998</v>
      </c>
      <c r="I17" s="1">
        <v>-0.12888669999999999</v>
      </c>
      <c r="J17" s="1">
        <v>-0.59078629999999999</v>
      </c>
      <c r="K17" s="1">
        <v>0.59257709999999997</v>
      </c>
      <c r="L17" s="1">
        <v>-9.854851</v>
      </c>
      <c r="M17" s="1">
        <v>9.8583540000000003</v>
      </c>
      <c r="O17" s="1">
        <v>0.80079999999999996</v>
      </c>
      <c r="P17" s="1">
        <v>-0.49442219999999998</v>
      </c>
      <c r="Q17" s="1">
        <v>-0.6799617</v>
      </c>
      <c r="R17" s="1">
        <v>0.6799617</v>
      </c>
      <c r="S17" s="1">
        <v>-0.16517509999999999</v>
      </c>
      <c r="T17" s="1">
        <v>0.16517509999999999</v>
      </c>
      <c r="V17" s="1">
        <v>1.067733</v>
      </c>
      <c r="W17" s="1">
        <v>-0.69027910000000003</v>
      </c>
      <c r="X17" s="1">
        <v>-0.76863409999999999</v>
      </c>
      <c r="Y17" s="1">
        <v>0.76866129999999999</v>
      </c>
      <c r="Z17" s="1">
        <v>-0.31665480000000001</v>
      </c>
      <c r="AA17" s="1">
        <v>0.3174498</v>
      </c>
      <c r="AC17" s="1">
        <v>1.334667</v>
      </c>
      <c r="AD17" s="1">
        <v>-0.88913129999999996</v>
      </c>
      <c r="AE17" s="1">
        <v>-0.78715020000000002</v>
      </c>
      <c r="AF17" s="1">
        <v>0.78757410000000005</v>
      </c>
      <c r="AG17" s="1">
        <v>-0.30087819999999998</v>
      </c>
      <c r="AH17" s="1">
        <v>0.33005990000000002</v>
      </c>
    </row>
    <row r="18" spans="1:34" s="1" customFormat="1" x14ac:dyDescent="0.3">
      <c r="A18" s="14">
        <v>0.2836167</v>
      </c>
      <c r="B18" s="14">
        <v>-0.1411751</v>
      </c>
      <c r="C18" s="1">
        <v>-0.80561760000000004</v>
      </c>
      <c r="D18" s="1">
        <v>0.80565419999999999</v>
      </c>
      <c r="E18" s="1">
        <v>-4.861726</v>
      </c>
      <c r="F18" s="6">
        <v>5.2460560000000003</v>
      </c>
      <c r="H18" s="1">
        <v>0.2836167</v>
      </c>
      <c r="I18" s="1">
        <v>-0.1411751</v>
      </c>
      <c r="J18" s="1">
        <v>-0.80561760000000004</v>
      </c>
      <c r="K18" s="1">
        <v>0.80565419999999999</v>
      </c>
      <c r="L18" s="1">
        <v>-4.861726</v>
      </c>
      <c r="M18" s="1">
        <v>5.2460560000000003</v>
      </c>
      <c r="O18" s="1">
        <v>0.85085</v>
      </c>
      <c r="P18" s="1">
        <v>-0.52700610000000003</v>
      </c>
      <c r="Q18" s="1">
        <v>-0.71612989999999999</v>
      </c>
      <c r="R18" s="1">
        <v>0.71616639999999998</v>
      </c>
      <c r="S18" s="1">
        <v>-0.94975659999999995</v>
      </c>
      <c r="T18" s="1">
        <v>0.95334059999999998</v>
      </c>
      <c r="V18" s="1">
        <v>1.1344669999999999</v>
      </c>
      <c r="W18" s="1">
        <v>-0.74114159999999996</v>
      </c>
      <c r="X18" s="1">
        <v>-0.74710379999999998</v>
      </c>
      <c r="Y18" s="1">
        <v>0.74710690000000002</v>
      </c>
      <c r="Z18" s="1">
        <v>0.34106900000000001</v>
      </c>
      <c r="AA18" s="1">
        <v>0.34416920000000001</v>
      </c>
      <c r="AC18" s="1">
        <v>1.418083</v>
      </c>
      <c r="AD18" s="1">
        <v>-0.95723530000000001</v>
      </c>
      <c r="AE18" s="1">
        <v>-0.7905951</v>
      </c>
      <c r="AF18" s="1">
        <v>0.79061199999999998</v>
      </c>
      <c r="AG18" s="1">
        <v>0.28907909999999998</v>
      </c>
      <c r="AH18" s="1">
        <v>0.33591320000000002</v>
      </c>
    </row>
    <row r="19" spans="1:34" s="1" customFormat="1" x14ac:dyDescent="0.3">
      <c r="A19" s="14">
        <v>0.30030000000000001</v>
      </c>
      <c r="B19" s="14">
        <v>-0.1557675</v>
      </c>
      <c r="C19" s="1">
        <v>-0.76725489999999996</v>
      </c>
      <c r="D19" s="1">
        <v>0.76760010000000001</v>
      </c>
      <c r="E19" s="1">
        <v>4.7303280000000001</v>
      </c>
      <c r="F19" s="6">
        <v>4.8759110000000003</v>
      </c>
      <c r="H19" s="1">
        <v>0.30030000000000001</v>
      </c>
      <c r="I19" s="1">
        <v>-0.1557675</v>
      </c>
      <c r="J19" s="1">
        <v>-0.76725489999999996</v>
      </c>
      <c r="K19" s="1">
        <v>0.76760010000000001</v>
      </c>
      <c r="L19" s="1">
        <v>4.7303280000000001</v>
      </c>
      <c r="M19" s="1">
        <v>4.8759110000000003</v>
      </c>
      <c r="O19" s="1">
        <v>0.90090000000000003</v>
      </c>
      <c r="P19" s="1">
        <v>-0.56610680000000002</v>
      </c>
      <c r="Q19" s="1">
        <v>-0.79569990000000002</v>
      </c>
      <c r="R19" s="1">
        <v>0.79570810000000003</v>
      </c>
      <c r="S19" s="1">
        <v>-4.461998E-3</v>
      </c>
      <c r="T19" s="1">
        <v>5.3107370000000003E-3</v>
      </c>
      <c r="V19" s="1">
        <v>1.2012</v>
      </c>
      <c r="W19" s="1">
        <v>-0.78999260000000004</v>
      </c>
      <c r="X19" s="1">
        <v>-0.72126729999999994</v>
      </c>
      <c r="Y19" s="1">
        <v>0.72134759999999998</v>
      </c>
      <c r="Z19" s="1">
        <v>-9.2180820000000007E-3</v>
      </c>
      <c r="AA19" s="1">
        <v>0.15697829999999999</v>
      </c>
      <c r="AC19" s="1">
        <v>1.5015000000000001</v>
      </c>
      <c r="AD19" s="1">
        <v>-1.021029</v>
      </c>
      <c r="AE19" s="1">
        <v>-0.73203249999999997</v>
      </c>
      <c r="AF19" s="1">
        <v>0.73210540000000002</v>
      </c>
      <c r="AG19" s="1">
        <v>0.28907909999999998</v>
      </c>
      <c r="AH19" s="1">
        <v>0.29503760000000001</v>
      </c>
    </row>
    <row r="20" spans="1:34" s="1" customFormat="1" x14ac:dyDescent="0.3">
      <c r="A20" s="14">
        <v>0.31698330000000002</v>
      </c>
      <c r="B20" s="14">
        <v>-0.1667758</v>
      </c>
      <c r="C20" s="1">
        <v>-0.61380389999999996</v>
      </c>
      <c r="D20" s="1">
        <v>0.61457070000000003</v>
      </c>
      <c r="E20" s="1">
        <v>6.8326960000000003</v>
      </c>
      <c r="F20" s="6">
        <v>6.8377480000000004</v>
      </c>
      <c r="H20" s="1">
        <v>0.31698330000000002</v>
      </c>
      <c r="I20" s="1">
        <v>-0.1667758</v>
      </c>
      <c r="J20" s="1">
        <v>-0.61380389999999996</v>
      </c>
      <c r="K20" s="1">
        <v>0.61457070000000003</v>
      </c>
      <c r="L20" s="1">
        <v>6.8326960000000003</v>
      </c>
      <c r="M20" s="1">
        <v>6.8377480000000004</v>
      </c>
      <c r="O20" s="1">
        <v>0.95094999999999996</v>
      </c>
      <c r="P20" s="1">
        <v>-0.60665559999999996</v>
      </c>
      <c r="Q20" s="1">
        <v>-0.72375429999999996</v>
      </c>
      <c r="R20" s="1">
        <v>0.72375730000000005</v>
      </c>
      <c r="S20" s="1">
        <v>0.62666730000000004</v>
      </c>
      <c r="T20" s="1">
        <v>0.62667569999999995</v>
      </c>
      <c r="V20" s="1">
        <v>1.267933</v>
      </c>
      <c r="W20" s="1">
        <v>-0.83740680000000001</v>
      </c>
      <c r="X20" s="1">
        <v>-0.74279770000000001</v>
      </c>
      <c r="Y20" s="1">
        <v>0.74324690000000004</v>
      </c>
      <c r="Z20" s="1">
        <v>-0.39637749999999999</v>
      </c>
      <c r="AA20" s="1">
        <v>0.41152309999999998</v>
      </c>
      <c r="AC20" s="1">
        <v>1.5849169999999999</v>
      </c>
      <c r="AD20" s="1">
        <v>-1.0793630000000001</v>
      </c>
      <c r="AE20" s="1">
        <v>-0.73203249999999997</v>
      </c>
      <c r="AF20" s="1">
        <v>0.73205070000000005</v>
      </c>
      <c r="AG20" s="1">
        <v>5.899573E-3</v>
      </c>
      <c r="AH20" s="1">
        <v>7.6921020000000007E-2</v>
      </c>
    </row>
    <row r="21" spans="1:34" s="1" customFormat="1" x14ac:dyDescent="0.3">
      <c r="A21" s="14">
        <v>0.33366669999999998</v>
      </c>
      <c r="B21" s="14">
        <v>-0.17624809999999999</v>
      </c>
      <c r="C21" s="1">
        <v>-0.54475099999999999</v>
      </c>
      <c r="D21" s="1">
        <v>0.54496699999999998</v>
      </c>
      <c r="E21" s="1">
        <v>-0.13139799999999999</v>
      </c>
      <c r="F21" s="6">
        <v>0.7992629</v>
      </c>
      <c r="H21" s="1">
        <v>0.33366669999999998</v>
      </c>
      <c r="I21" s="1">
        <v>-0.17624809999999999</v>
      </c>
      <c r="J21" s="1">
        <v>-0.54475099999999999</v>
      </c>
      <c r="K21" s="1">
        <v>0.54496699999999998</v>
      </c>
      <c r="L21" s="1">
        <v>-0.13139799999999999</v>
      </c>
      <c r="M21" s="1">
        <v>0.7992629</v>
      </c>
      <c r="O21" s="1">
        <v>1.0009999999999999</v>
      </c>
      <c r="P21" s="1">
        <v>-0.63855459999999997</v>
      </c>
      <c r="Q21" s="1">
        <v>-0.69760520000000004</v>
      </c>
      <c r="R21" s="1">
        <v>0.69763030000000004</v>
      </c>
      <c r="S21" s="1">
        <v>-0.24212420000000001</v>
      </c>
      <c r="T21" s="1">
        <v>0.24226420000000001</v>
      </c>
      <c r="V21" s="1">
        <v>1.334667</v>
      </c>
      <c r="W21" s="1">
        <v>-0.88913129999999996</v>
      </c>
      <c r="X21" s="1">
        <v>-0.7837054</v>
      </c>
      <c r="Y21" s="1">
        <v>0.78413109999999997</v>
      </c>
      <c r="Z21" s="1">
        <v>7.3744660000000004E-2</v>
      </c>
      <c r="AA21" s="1">
        <v>0.18157519999999999</v>
      </c>
      <c r="AC21" s="1">
        <v>1.6683330000000001</v>
      </c>
      <c r="AD21" s="1">
        <v>-1.1431560000000001</v>
      </c>
      <c r="AE21" s="1">
        <v>-0.74753440000000004</v>
      </c>
      <c r="AF21" s="1">
        <v>0.7475522</v>
      </c>
      <c r="AG21" s="1">
        <v>-0.17747879999999999</v>
      </c>
      <c r="AH21" s="1">
        <v>0.19191449999999999</v>
      </c>
    </row>
    <row r="22" spans="1:34" s="1" customFormat="1" x14ac:dyDescent="0.3">
      <c r="A22" s="14">
        <v>0.35034999999999999</v>
      </c>
      <c r="B22" s="14">
        <v>-0.18495239999999999</v>
      </c>
      <c r="C22" s="1">
        <v>-0.60613130000000004</v>
      </c>
      <c r="D22" s="1">
        <v>0.60613130000000004</v>
      </c>
      <c r="E22" s="1">
        <v>-5.1245219999999998</v>
      </c>
      <c r="F22" s="6">
        <v>5.1312559999999996</v>
      </c>
      <c r="H22" s="1">
        <v>0.35034999999999999</v>
      </c>
      <c r="I22" s="1">
        <v>-0.18495239999999999</v>
      </c>
      <c r="J22" s="1">
        <v>-0.60613130000000004</v>
      </c>
      <c r="K22" s="1">
        <v>0.60613130000000004</v>
      </c>
      <c r="L22" s="1">
        <v>-5.1245219999999998</v>
      </c>
      <c r="M22" s="1">
        <v>5.1312559999999996</v>
      </c>
      <c r="O22" s="1">
        <v>1.05105</v>
      </c>
      <c r="P22" s="1">
        <v>-0.67648589999999997</v>
      </c>
      <c r="Q22" s="1">
        <v>-0.77509320000000004</v>
      </c>
      <c r="R22" s="1">
        <v>0.77514110000000003</v>
      </c>
      <c r="S22" s="1">
        <v>-1.0157940000000001</v>
      </c>
      <c r="T22" s="1">
        <v>1.022481</v>
      </c>
      <c r="V22" s="1">
        <v>1.4014</v>
      </c>
      <c r="W22" s="1">
        <v>-0.94200530000000005</v>
      </c>
      <c r="X22" s="1">
        <v>-0.73849160000000003</v>
      </c>
      <c r="Y22" s="1">
        <v>0.73850420000000006</v>
      </c>
      <c r="Z22" s="1">
        <v>-0.13827120000000001</v>
      </c>
      <c r="AA22" s="1">
        <v>0.29281020000000002</v>
      </c>
      <c r="AC22" s="1">
        <v>1.7517499999999999</v>
      </c>
      <c r="AD22" s="1">
        <v>-1.2040759999999999</v>
      </c>
      <c r="AE22" s="1">
        <v>-0.74932860000000001</v>
      </c>
      <c r="AF22" s="1">
        <v>0.74941709999999995</v>
      </c>
    </row>
    <row r="23" spans="1:34" s="1" customFormat="1" x14ac:dyDescent="0.3">
      <c r="A23" s="14">
        <v>0.36703330000000001</v>
      </c>
      <c r="B23" s="14">
        <v>-0.1964727</v>
      </c>
      <c r="C23" s="1">
        <v>-0.73656469999999996</v>
      </c>
      <c r="D23" s="1">
        <v>0.73692420000000003</v>
      </c>
      <c r="E23" s="1">
        <v>-5.5187160000000004</v>
      </c>
      <c r="F23" s="6">
        <v>5.6440000000000001</v>
      </c>
      <c r="H23" s="1">
        <v>0.36703330000000001</v>
      </c>
      <c r="I23" s="1">
        <v>-0.1964727</v>
      </c>
      <c r="J23" s="1">
        <v>-0.73656469999999996</v>
      </c>
      <c r="K23" s="1">
        <v>0.73692420000000003</v>
      </c>
      <c r="L23" s="1">
        <v>-5.5187160000000004</v>
      </c>
      <c r="M23" s="1">
        <v>5.6440000000000001</v>
      </c>
      <c r="O23" s="1">
        <v>1.1011</v>
      </c>
      <c r="P23" s="1">
        <v>-0.71614140000000004</v>
      </c>
      <c r="Q23" s="1">
        <v>-0.79518820000000001</v>
      </c>
      <c r="R23" s="1">
        <v>0.79520900000000005</v>
      </c>
      <c r="S23" s="1">
        <v>0.44246799999999997</v>
      </c>
      <c r="T23" s="1">
        <v>0.44729720000000001</v>
      </c>
      <c r="V23" s="1">
        <v>1.4681329999999999</v>
      </c>
      <c r="W23" s="1">
        <v>-0.98769530000000005</v>
      </c>
      <c r="X23" s="1">
        <v>-0.77294019999999997</v>
      </c>
      <c r="Y23" s="1">
        <v>0.77304810000000002</v>
      </c>
      <c r="Z23" s="1">
        <v>-0.13827120000000001</v>
      </c>
      <c r="AA23" s="1">
        <v>0.1661813</v>
      </c>
      <c r="AC23" s="1">
        <v>1.835167</v>
      </c>
      <c r="AD23" s="1">
        <v>-1.2681690000000001</v>
      </c>
    </row>
    <row r="24" spans="1:34" s="1" customFormat="1" x14ac:dyDescent="0.3">
      <c r="A24" s="14">
        <v>0.38371670000000002</v>
      </c>
      <c r="B24" s="14">
        <v>-0.2095291</v>
      </c>
      <c r="C24" s="1">
        <v>-0.79027250000000004</v>
      </c>
      <c r="D24" s="1">
        <v>0.79161219999999999</v>
      </c>
      <c r="E24" s="1">
        <v>1.9709700000000001</v>
      </c>
      <c r="F24" s="6">
        <v>2.524073</v>
      </c>
      <c r="H24" s="1">
        <v>0.38371670000000002</v>
      </c>
      <c r="I24" s="1">
        <v>-0.2095291</v>
      </c>
      <c r="J24" s="1">
        <v>-0.79027250000000004</v>
      </c>
      <c r="K24" s="1">
        <v>0.79161219999999999</v>
      </c>
      <c r="L24" s="1">
        <v>1.9709700000000001</v>
      </c>
      <c r="M24" s="1">
        <v>2.524073</v>
      </c>
      <c r="O24" s="1">
        <v>1.1511499999999999</v>
      </c>
      <c r="P24" s="1">
        <v>-0.75608430000000004</v>
      </c>
      <c r="Q24" s="1">
        <v>-0.73777389999999998</v>
      </c>
      <c r="R24" s="1">
        <v>0.73777389999999998</v>
      </c>
      <c r="S24" s="1">
        <v>0.77022199999999996</v>
      </c>
      <c r="T24" s="1">
        <v>0.77022199999999996</v>
      </c>
      <c r="V24" s="1">
        <v>1.534867</v>
      </c>
      <c r="W24" s="1">
        <v>-1.045167</v>
      </c>
      <c r="X24" s="1">
        <v>-0.79877659999999995</v>
      </c>
      <c r="Y24" s="1">
        <v>0.79880280000000004</v>
      </c>
      <c r="Z24" s="1">
        <v>6.452658E-2</v>
      </c>
      <c r="AA24" s="1">
        <v>6.518169E-2</v>
      </c>
    </row>
    <row r="25" spans="1:34" s="1" customFormat="1" x14ac:dyDescent="0.3">
      <c r="A25" s="14">
        <v>0.40039999999999998</v>
      </c>
      <c r="B25" s="14">
        <v>-0.2228414</v>
      </c>
      <c r="C25" s="1">
        <v>-0.68285680000000004</v>
      </c>
      <c r="D25" s="1">
        <v>0.68324470000000004</v>
      </c>
      <c r="E25" s="1">
        <v>6.1757059999999999</v>
      </c>
      <c r="F25" s="6">
        <v>6.567272</v>
      </c>
      <c r="H25" s="1">
        <v>0.40039999999999998</v>
      </c>
      <c r="I25" s="1">
        <v>-0.2228414</v>
      </c>
      <c r="J25" s="1">
        <v>-0.68285680000000004</v>
      </c>
      <c r="K25" s="1">
        <v>0.68324470000000004</v>
      </c>
      <c r="L25" s="1">
        <v>6.1757059999999999</v>
      </c>
      <c r="M25" s="1">
        <v>6.567272</v>
      </c>
      <c r="O25" s="1">
        <v>1.2012</v>
      </c>
      <c r="P25" s="1">
        <v>-0.78999260000000004</v>
      </c>
      <c r="Q25" s="1">
        <v>-0.69758390000000003</v>
      </c>
      <c r="R25" s="1">
        <v>0.69760750000000005</v>
      </c>
      <c r="S25" s="1">
        <v>-0.21304010000000001</v>
      </c>
      <c r="T25" s="1">
        <v>0.44729720000000001</v>
      </c>
      <c r="V25" s="1">
        <v>1.6015999999999999</v>
      </c>
      <c r="W25" s="1">
        <v>-1.0943050000000001</v>
      </c>
      <c r="X25" s="1">
        <v>-0.73418550000000005</v>
      </c>
      <c r="Y25" s="1">
        <v>0.73426449999999999</v>
      </c>
      <c r="Z25" s="1">
        <v>0.58073920000000001</v>
      </c>
      <c r="AA25" s="1">
        <v>0.58256529999999995</v>
      </c>
    </row>
    <row r="26" spans="1:34" s="1" customFormat="1" x14ac:dyDescent="0.3">
      <c r="A26" s="14">
        <v>0.41708329999999999</v>
      </c>
      <c r="B26" s="14">
        <v>-0.23231370000000001</v>
      </c>
      <c r="C26" s="1">
        <v>-0.55242349999999996</v>
      </c>
      <c r="D26" s="1">
        <v>0.55502819999999997</v>
      </c>
      <c r="E26" s="1">
        <v>4.5551310000000003</v>
      </c>
      <c r="F26" s="6">
        <v>4.6936439999999999</v>
      </c>
      <c r="H26" s="1">
        <v>0.41708329999999999</v>
      </c>
      <c r="I26" s="1">
        <v>-0.23231370000000001</v>
      </c>
      <c r="J26" s="1">
        <v>-0.55242349999999996</v>
      </c>
      <c r="K26" s="1">
        <v>0.55502819999999997</v>
      </c>
      <c r="L26" s="1">
        <v>4.5551310000000003</v>
      </c>
      <c r="M26" s="1">
        <v>4.6936439999999999</v>
      </c>
      <c r="O26" s="1">
        <v>1.25125</v>
      </c>
      <c r="P26" s="1">
        <v>-0.82591239999999999</v>
      </c>
      <c r="Q26" s="1">
        <v>-0.76648110000000003</v>
      </c>
      <c r="R26" s="1">
        <v>0.76738910000000005</v>
      </c>
      <c r="S26" s="1">
        <v>-0.24581549999999999</v>
      </c>
      <c r="T26" s="1">
        <v>0.27126470000000003</v>
      </c>
      <c r="V26" s="1">
        <v>1.6683330000000001</v>
      </c>
      <c r="W26" s="1">
        <v>-1.1431560000000001</v>
      </c>
      <c r="X26" s="1">
        <v>-0.72987950000000001</v>
      </c>
      <c r="Y26" s="1">
        <v>0.729908</v>
      </c>
      <c r="Z26" s="1">
        <v>-0.25718449999999998</v>
      </c>
      <c r="AA26" s="1">
        <v>0.28591100000000003</v>
      </c>
    </row>
    <row r="27" spans="1:34" s="1" customFormat="1" x14ac:dyDescent="0.3">
      <c r="A27" s="14">
        <v>0.43376670000000001</v>
      </c>
      <c r="B27" s="14">
        <v>-0.24127399999999999</v>
      </c>
      <c r="C27" s="1">
        <v>-0.54219340000000005</v>
      </c>
      <c r="D27" s="1">
        <v>0.5434464</v>
      </c>
      <c r="E27" s="1">
        <v>-1.5134620000000001</v>
      </c>
      <c r="F27" s="6">
        <v>2.1876220000000002</v>
      </c>
      <c r="H27" s="1">
        <v>0.43376670000000001</v>
      </c>
      <c r="I27" s="1">
        <v>-0.24127399999999999</v>
      </c>
      <c r="J27" s="1">
        <v>-0.54219340000000005</v>
      </c>
      <c r="K27" s="1">
        <v>0.5434464</v>
      </c>
      <c r="L27" s="1">
        <v>-1.5134620000000001</v>
      </c>
      <c r="M27" s="1">
        <v>2.1876220000000002</v>
      </c>
      <c r="O27" s="1">
        <v>1.3012999999999999</v>
      </c>
      <c r="P27" s="1">
        <v>-0.86671730000000002</v>
      </c>
      <c r="Q27" s="1">
        <v>-0.74351540000000005</v>
      </c>
      <c r="R27" s="1">
        <v>0.74406930000000004</v>
      </c>
      <c r="S27" s="1">
        <v>-0.24581549999999999</v>
      </c>
      <c r="T27" s="1">
        <v>0.26475140000000003</v>
      </c>
      <c r="V27" s="1">
        <v>1.7350669999999999</v>
      </c>
      <c r="W27" s="1">
        <v>-1.1917199999999999</v>
      </c>
      <c r="X27" s="1">
        <v>-0.76314389999999999</v>
      </c>
      <c r="Y27" s="1">
        <v>0.76322840000000003</v>
      </c>
    </row>
    <row r="28" spans="1:34" s="1" customFormat="1" x14ac:dyDescent="0.3">
      <c r="A28" s="14">
        <v>0.45045000000000002</v>
      </c>
      <c r="B28" s="14">
        <v>-0.25040489999999999</v>
      </c>
      <c r="C28" s="1">
        <v>-0.59916780000000003</v>
      </c>
      <c r="D28" s="1">
        <v>0.59944900000000001</v>
      </c>
      <c r="E28" s="1">
        <v>-5.4410920000000003</v>
      </c>
      <c r="F28" s="6">
        <v>5.5232039999999998</v>
      </c>
      <c r="H28" s="1">
        <v>0.45045000000000002</v>
      </c>
      <c r="I28" s="1">
        <v>-0.25040489999999999</v>
      </c>
      <c r="J28" s="1">
        <v>-0.59916780000000003</v>
      </c>
      <c r="K28" s="1">
        <v>0.59944900000000001</v>
      </c>
      <c r="L28" s="1">
        <v>-5.4410920000000003</v>
      </c>
      <c r="M28" s="1">
        <v>5.5232039999999998</v>
      </c>
      <c r="O28" s="1">
        <v>1.3513500000000001</v>
      </c>
      <c r="P28" s="1">
        <v>-0.90033830000000004</v>
      </c>
      <c r="Q28" s="1">
        <v>-0.75212749999999995</v>
      </c>
      <c r="R28" s="1">
        <v>0.75221519999999997</v>
      </c>
      <c r="S28" s="1">
        <v>1.8439180000000001E-14</v>
      </c>
      <c r="T28" s="1">
        <v>0.32775399999999999</v>
      </c>
      <c r="V28" s="1">
        <v>1.8018000000000001</v>
      </c>
      <c r="W28" s="1">
        <v>-1.2450110000000001</v>
      </c>
    </row>
    <row r="29" spans="1:34" s="1" customFormat="1" x14ac:dyDescent="0.3">
      <c r="A29" s="19">
        <v>0.46713329999999997</v>
      </c>
      <c r="B29" s="19">
        <v>-0.2612662</v>
      </c>
      <c r="C29" s="1">
        <v>-0.72698030000000002</v>
      </c>
      <c r="D29" s="1">
        <v>0.72706130000000002</v>
      </c>
      <c r="E29" s="1">
        <v>-7.1650939999999999</v>
      </c>
      <c r="F29" s="6">
        <v>7.3325079999999998</v>
      </c>
      <c r="H29" s="1">
        <v>0.46713329999999997</v>
      </c>
      <c r="I29" s="1">
        <v>-0.2612662</v>
      </c>
      <c r="J29" s="1">
        <v>-0.72698030000000002</v>
      </c>
      <c r="K29" s="1">
        <v>0.72706130000000002</v>
      </c>
      <c r="L29" s="1">
        <v>-7.1650939999999999</v>
      </c>
      <c r="M29" s="1">
        <v>7.3325079999999998</v>
      </c>
      <c r="O29" s="1">
        <v>1.4014</v>
      </c>
      <c r="P29" s="1">
        <v>-0.94200530000000005</v>
      </c>
      <c r="Q29" s="1">
        <v>-0.7837054</v>
      </c>
      <c r="R29" s="1">
        <v>0.78375269999999997</v>
      </c>
      <c r="S29" s="1">
        <v>-0.70467120000000005</v>
      </c>
      <c r="T29" s="1">
        <v>0.75774300000000006</v>
      </c>
    </row>
    <row r="30" spans="1:34" s="1" customFormat="1" x14ac:dyDescent="0.3">
      <c r="A30" s="19">
        <v>0.48381669999999999</v>
      </c>
      <c r="B30" s="19">
        <v>-0.27466180000000001</v>
      </c>
      <c r="C30" s="1">
        <v>-0.84633530000000001</v>
      </c>
      <c r="D30" s="1">
        <v>0.84661350000000002</v>
      </c>
      <c r="E30" s="1">
        <v>3.7164389999999998</v>
      </c>
      <c r="F30" s="6">
        <v>4.3340750000000003</v>
      </c>
      <c r="H30" s="1">
        <v>0.48381669999999999</v>
      </c>
      <c r="I30" s="1">
        <v>-0.27466180000000001</v>
      </c>
      <c r="J30" s="1">
        <v>-0.84633530000000001</v>
      </c>
      <c r="K30" s="1">
        <v>0.84661350000000002</v>
      </c>
      <c r="L30" s="1">
        <v>3.7164389999999998</v>
      </c>
      <c r="M30" s="1">
        <v>4.3340750000000003</v>
      </c>
      <c r="O30" s="1">
        <v>1.4514499999999999</v>
      </c>
      <c r="P30" s="1">
        <v>-0.97878719999999997</v>
      </c>
      <c r="Q30" s="1">
        <v>-0.7894468</v>
      </c>
      <c r="R30" s="1">
        <v>0.78978079999999995</v>
      </c>
      <c r="S30" s="1">
        <v>0.77022199999999996</v>
      </c>
      <c r="T30" s="1">
        <v>0.78746280000000002</v>
      </c>
    </row>
    <row r="31" spans="1:34" s="1" customFormat="1" x14ac:dyDescent="0.3">
      <c r="A31" s="19">
        <v>0.50049999999999994</v>
      </c>
      <c r="B31" s="19">
        <v>-0.28950559999999997</v>
      </c>
      <c r="C31" s="1">
        <v>-0.64017670000000004</v>
      </c>
      <c r="D31" s="1">
        <v>0.6416463</v>
      </c>
      <c r="E31" s="1">
        <v>3.158973</v>
      </c>
      <c r="F31" s="6">
        <v>3.664981</v>
      </c>
      <c r="H31" s="1">
        <v>0.50049999999999994</v>
      </c>
      <c r="I31" s="1">
        <v>-0.28950559999999997</v>
      </c>
      <c r="J31" s="1">
        <v>-0.64017670000000004</v>
      </c>
      <c r="K31" s="1">
        <v>0.6416463</v>
      </c>
      <c r="L31" s="1">
        <v>3.158973</v>
      </c>
      <c r="M31" s="1">
        <v>3.664981</v>
      </c>
      <c r="O31" s="1">
        <v>1.5015000000000001</v>
      </c>
      <c r="P31" s="1">
        <v>-1.021029</v>
      </c>
      <c r="Q31" s="1">
        <v>-0.74351540000000005</v>
      </c>
      <c r="R31" s="1">
        <v>0.74360400000000004</v>
      </c>
      <c r="S31" s="1">
        <v>8.1938510000000006E-2</v>
      </c>
      <c r="T31" s="1">
        <v>0.21304010000000001</v>
      </c>
    </row>
    <row r="32" spans="1:34" s="1" customFormat="1" x14ac:dyDescent="0.3">
      <c r="A32" s="19">
        <v>0.51718330000000001</v>
      </c>
      <c r="B32" s="19">
        <v>-0.29602240000000002</v>
      </c>
      <c r="C32" s="1">
        <v>-0.62932619999999995</v>
      </c>
      <c r="D32" s="1">
        <v>0.63389309999999999</v>
      </c>
      <c r="E32" s="1">
        <v>0.7432877</v>
      </c>
      <c r="F32" s="6">
        <v>0.92910970000000004</v>
      </c>
      <c r="H32" s="1">
        <v>0.51718330000000001</v>
      </c>
      <c r="I32" s="1">
        <v>-0.29602240000000002</v>
      </c>
      <c r="J32" s="1">
        <v>-0.62932619999999995</v>
      </c>
      <c r="K32" s="1">
        <v>0.63389309999999999</v>
      </c>
      <c r="L32" s="1">
        <v>0.7432877</v>
      </c>
      <c r="M32" s="1">
        <v>0.92910970000000004</v>
      </c>
      <c r="O32" s="1">
        <v>1.55155</v>
      </c>
      <c r="P32" s="1">
        <v>-1.053213</v>
      </c>
      <c r="Q32" s="1">
        <v>-0.73203249999999997</v>
      </c>
      <c r="R32" s="1">
        <v>0.73205500000000001</v>
      </c>
      <c r="S32" s="1">
        <v>1.6387700000000002E-2</v>
      </c>
      <c r="T32" s="1">
        <v>1.6387700000000002E-2</v>
      </c>
    </row>
    <row r="33" spans="1:20" s="1" customFormat="1" x14ac:dyDescent="0.3">
      <c r="A33" s="19">
        <v>0.53386670000000003</v>
      </c>
      <c r="B33" s="19">
        <v>-0.31050410000000001</v>
      </c>
      <c r="C33" s="1">
        <v>-0.73783080000000001</v>
      </c>
      <c r="D33" s="1">
        <v>0.73783080000000001</v>
      </c>
      <c r="E33" s="1">
        <v>-4.0880830000000001</v>
      </c>
      <c r="F33" s="6">
        <v>4.8456429999999999</v>
      </c>
      <c r="H33" s="1">
        <v>0.53386670000000003</v>
      </c>
      <c r="I33" s="1">
        <v>-0.31050410000000001</v>
      </c>
      <c r="J33" s="1">
        <v>-0.73783080000000001</v>
      </c>
      <c r="K33" s="1">
        <v>0.73783080000000001</v>
      </c>
      <c r="L33" s="1">
        <v>-4.0880830000000001</v>
      </c>
      <c r="M33" s="1">
        <v>4.8456429999999999</v>
      </c>
      <c r="O33" s="1">
        <v>1.6015999999999999</v>
      </c>
      <c r="P33" s="1">
        <v>-1.0943050000000001</v>
      </c>
      <c r="Q33" s="1">
        <v>-0.7865761</v>
      </c>
      <c r="R33" s="1">
        <v>0.78670700000000005</v>
      </c>
      <c r="S33" s="1">
        <v>-0.39330480000000001</v>
      </c>
      <c r="T33" s="1">
        <v>0.3936461</v>
      </c>
    </row>
    <row r="34" spans="1:20" s="1" customFormat="1" x14ac:dyDescent="0.3">
      <c r="A34" s="19">
        <v>0.55054999999999998</v>
      </c>
      <c r="B34" s="19">
        <v>-0.32064130000000002</v>
      </c>
      <c r="C34" s="1">
        <v>-0.68357849999999998</v>
      </c>
      <c r="D34" s="1">
        <v>0.68366459999999996</v>
      </c>
      <c r="E34" s="1">
        <v>4.6455479999999998</v>
      </c>
      <c r="F34" s="6">
        <v>4.6492630000000004</v>
      </c>
      <c r="H34" s="1">
        <v>0.55054999999999998</v>
      </c>
      <c r="I34" s="1">
        <v>-0.32064130000000002</v>
      </c>
      <c r="J34" s="1">
        <v>-0.68357849999999998</v>
      </c>
      <c r="K34" s="1">
        <v>0.68366459999999996</v>
      </c>
      <c r="L34" s="1">
        <v>4.6455479999999998</v>
      </c>
      <c r="M34" s="1">
        <v>4.6492630000000004</v>
      </c>
      <c r="O34" s="1">
        <v>1.6516500000000001</v>
      </c>
      <c r="P34" s="1">
        <v>-1.1319490000000001</v>
      </c>
      <c r="Q34" s="1">
        <v>-0.74925679999999995</v>
      </c>
      <c r="R34" s="1">
        <v>0.74925679999999995</v>
      </c>
      <c r="S34" s="1">
        <v>0.73744659999999995</v>
      </c>
      <c r="T34" s="1">
        <v>0.74035419999999996</v>
      </c>
    </row>
    <row r="35" spans="1:20" s="1" customFormat="1" x14ac:dyDescent="0.3">
      <c r="A35" s="19">
        <v>0.56723330000000005</v>
      </c>
      <c r="B35" s="19">
        <v>-0.33331290000000002</v>
      </c>
      <c r="C35" s="1">
        <v>-0.64017670000000004</v>
      </c>
      <c r="D35" s="1">
        <v>0.64017670000000004</v>
      </c>
      <c r="E35" s="1">
        <v>1.300754</v>
      </c>
      <c r="F35" s="6">
        <v>1.975314</v>
      </c>
      <c r="H35" s="1">
        <v>0.56723330000000005</v>
      </c>
      <c r="I35" s="1">
        <v>-0.33331290000000002</v>
      </c>
      <c r="J35" s="1">
        <v>-0.64017670000000004</v>
      </c>
      <c r="K35" s="1">
        <v>0.64017670000000004</v>
      </c>
      <c r="L35" s="1">
        <v>1.300754</v>
      </c>
      <c r="M35" s="1">
        <v>1.975314</v>
      </c>
      <c r="O35" s="1">
        <v>1.7017</v>
      </c>
      <c r="P35" s="1">
        <v>-1.169306</v>
      </c>
      <c r="Q35" s="1">
        <v>-0.72054960000000001</v>
      </c>
      <c r="R35" s="1">
        <v>0.72057249999999995</v>
      </c>
      <c r="S35" s="1">
        <v>-0.22778909999999999</v>
      </c>
      <c r="T35" s="1">
        <v>0.26743230000000001</v>
      </c>
    </row>
    <row r="36" spans="1:20" s="1" customFormat="1" x14ac:dyDescent="0.3">
      <c r="A36" s="19">
        <v>0.58391669999999996</v>
      </c>
      <c r="B36" s="19">
        <v>-0.34200190000000003</v>
      </c>
      <c r="C36" s="1">
        <v>-0.58592440000000001</v>
      </c>
      <c r="D36" s="1">
        <v>0.58682789999999996</v>
      </c>
      <c r="E36" s="1">
        <v>-0.37164390000000003</v>
      </c>
      <c r="F36" s="6">
        <v>0.66999050000000004</v>
      </c>
      <c r="H36" s="1">
        <v>0.58391669999999996</v>
      </c>
      <c r="I36" s="1">
        <v>-0.34200190000000003</v>
      </c>
      <c r="J36" s="1">
        <v>-0.58592440000000001</v>
      </c>
      <c r="K36" s="1">
        <v>0.58682789999999996</v>
      </c>
      <c r="L36" s="1">
        <v>-0.37164390000000003</v>
      </c>
      <c r="M36" s="1">
        <v>0.66999050000000004</v>
      </c>
      <c r="O36" s="1">
        <v>1.7517499999999999</v>
      </c>
      <c r="P36" s="1">
        <v>-1.2040759999999999</v>
      </c>
      <c r="Q36" s="1">
        <v>-0.75629000000000002</v>
      </c>
      <c r="R36" s="1">
        <v>0.75629049999999998</v>
      </c>
    </row>
    <row r="37" spans="1:20" s="1" customFormat="1" x14ac:dyDescent="0.3">
      <c r="A37" s="19">
        <v>0.60060000000000002</v>
      </c>
      <c r="B37" s="19">
        <v>-0.35286319999999999</v>
      </c>
      <c r="C37" s="1">
        <v>-0.68357849999999998</v>
      </c>
      <c r="D37" s="1">
        <v>0.68357849999999998</v>
      </c>
      <c r="E37" s="1">
        <v>-5.7604800000000003</v>
      </c>
      <c r="F37" s="6">
        <v>5.7604800000000003</v>
      </c>
      <c r="H37" s="1">
        <v>0.60060000000000002</v>
      </c>
      <c r="I37" s="1">
        <v>-0.35286319999999999</v>
      </c>
      <c r="J37" s="1">
        <v>-0.68357849999999998</v>
      </c>
      <c r="K37" s="1">
        <v>0.68357849999999998</v>
      </c>
      <c r="L37" s="1">
        <v>-5.7604800000000003</v>
      </c>
      <c r="M37" s="1">
        <v>5.7604800000000003</v>
      </c>
      <c r="O37" s="1">
        <v>1.8018000000000001</v>
      </c>
      <c r="P37" s="1">
        <v>-1.2450110000000001</v>
      </c>
    </row>
    <row r="38" spans="1:20" s="1" customFormat="1" x14ac:dyDescent="0.3">
      <c r="A38" s="19">
        <v>0.61728329999999998</v>
      </c>
      <c r="B38" s="19">
        <v>-0.36481059999999998</v>
      </c>
      <c r="C38" s="1">
        <v>-0.77038209999999996</v>
      </c>
      <c r="D38" s="1">
        <v>0.77038209999999996</v>
      </c>
      <c r="E38" s="1">
        <v>-1.6723969999999999</v>
      </c>
      <c r="F38" s="6">
        <v>1.7131940000000001</v>
      </c>
      <c r="H38" s="1">
        <v>0.61728329999999998</v>
      </c>
      <c r="I38" s="1">
        <v>-0.36481059999999998</v>
      </c>
      <c r="J38" s="1">
        <v>-0.77038209999999996</v>
      </c>
      <c r="K38" s="1">
        <v>0.77038209999999996</v>
      </c>
      <c r="L38" s="1">
        <v>-1.6723969999999999</v>
      </c>
      <c r="M38" s="1">
        <v>1.7131940000000001</v>
      </c>
    </row>
    <row r="39" spans="1:20" s="1" customFormat="1" x14ac:dyDescent="0.3">
      <c r="A39" s="19">
        <v>0.63396669999999999</v>
      </c>
      <c r="B39" s="19">
        <v>-0.37856830000000002</v>
      </c>
      <c r="C39" s="1">
        <v>-0.75953170000000003</v>
      </c>
      <c r="D39" s="1">
        <v>0.75984160000000001</v>
      </c>
      <c r="E39" s="1">
        <v>3.7164389999999998</v>
      </c>
      <c r="F39" s="6">
        <v>3.7349749999999999</v>
      </c>
      <c r="H39" s="1">
        <v>0.63396669999999999</v>
      </c>
      <c r="I39" s="1">
        <v>-0.37856830000000002</v>
      </c>
      <c r="J39" s="1">
        <v>-0.75953170000000003</v>
      </c>
      <c r="K39" s="1">
        <v>0.75984160000000001</v>
      </c>
      <c r="L39" s="1">
        <v>3.7164389999999998</v>
      </c>
      <c r="M39" s="1">
        <v>3.7349749999999999</v>
      </c>
    </row>
    <row r="40" spans="1:20" s="1" customFormat="1" x14ac:dyDescent="0.3">
      <c r="A40" s="19">
        <v>0.65064999999999995</v>
      </c>
      <c r="B40" s="19">
        <v>-0.39015369999999999</v>
      </c>
      <c r="C40" s="1">
        <v>-0.62932619999999995</v>
      </c>
      <c r="D40" s="1">
        <v>0.62941979999999997</v>
      </c>
      <c r="E40" s="1">
        <v>0.37164390000000003</v>
      </c>
      <c r="F40" s="6">
        <v>1.0006820000000001</v>
      </c>
      <c r="H40" s="1">
        <v>0.65064999999999995</v>
      </c>
      <c r="I40" s="1">
        <v>-0.39015369999999999</v>
      </c>
      <c r="J40" s="1">
        <v>-0.62932619999999995</v>
      </c>
      <c r="K40" s="1">
        <v>0.62941979999999997</v>
      </c>
      <c r="L40" s="1">
        <v>0.37164390000000003</v>
      </c>
      <c r="M40" s="1">
        <v>1.0006820000000001</v>
      </c>
    </row>
    <row r="41" spans="1:20" s="1" customFormat="1" x14ac:dyDescent="0.3">
      <c r="A41" s="19">
        <v>0.66733330000000002</v>
      </c>
      <c r="B41" s="19">
        <v>-0.3995668</v>
      </c>
      <c r="C41" s="1">
        <v>-0.71612989999999999</v>
      </c>
      <c r="D41" s="1">
        <v>0.71612989999999999</v>
      </c>
      <c r="E41" s="1">
        <v>0.37164390000000003</v>
      </c>
      <c r="F41" s="6">
        <v>0.52558380000000005</v>
      </c>
      <c r="H41" s="1">
        <v>0.66733330000000002</v>
      </c>
      <c r="I41" s="1">
        <v>-0.3995668</v>
      </c>
      <c r="J41" s="1">
        <v>-0.71612989999999999</v>
      </c>
      <c r="K41" s="1">
        <v>0.71612989999999999</v>
      </c>
      <c r="L41" s="1">
        <v>0.37164390000000003</v>
      </c>
      <c r="M41" s="1">
        <v>0.52558380000000005</v>
      </c>
    </row>
    <row r="42" spans="1:20" s="1" customFormat="1" x14ac:dyDescent="0.3">
      <c r="A42" s="19">
        <v>0.68401670000000003</v>
      </c>
      <c r="B42" s="19">
        <v>-0.41404849999999999</v>
      </c>
      <c r="C42" s="1">
        <v>-0.69442899999999996</v>
      </c>
      <c r="D42" s="1">
        <v>0.69442899999999996</v>
      </c>
      <c r="E42" s="1">
        <v>2.9731510000000001</v>
      </c>
      <c r="F42" s="6">
        <v>2.996289</v>
      </c>
      <c r="H42" s="1">
        <v>0.68401670000000003</v>
      </c>
      <c r="I42" s="1">
        <v>-0.41404849999999999</v>
      </c>
      <c r="J42" s="1">
        <v>-0.69442899999999996</v>
      </c>
      <c r="K42" s="1">
        <v>0.69442899999999996</v>
      </c>
      <c r="L42" s="1">
        <v>2.9731510000000001</v>
      </c>
      <c r="M42" s="1">
        <v>2.996289</v>
      </c>
    </row>
    <row r="43" spans="1:20" s="1" customFormat="1" x14ac:dyDescent="0.3">
      <c r="A43" s="19">
        <v>0.70069999999999999</v>
      </c>
      <c r="B43" s="19">
        <v>-0.42273759999999999</v>
      </c>
      <c r="C43" s="1">
        <v>-0.54252259999999997</v>
      </c>
      <c r="D43" s="1">
        <v>0.54263110000000003</v>
      </c>
      <c r="E43" s="1">
        <v>0.37164390000000003</v>
      </c>
      <c r="F43" s="6">
        <v>0.4155105</v>
      </c>
      <c r="H43" s="1">
        <v>0.70069999999999999</v>
      </c>
      <c r="I43" s="1">
        <v>-0.42273759999999999</v>
      </c>
      <c r="J43" s="1">
        <v>-0.54252259999999997</v>
      </c>
      <c r="K43" s="1">
        <v>0.54263110000000003</v>
      </c>
      <c r="L43" s="1">
        <v>0.37164390000000003</v>
      </c>
      <c r="M43" s="1">
        <v>0.4155105</v>
      </c>
    </row>
    <row r="44" spans="1:20" s="1" customFormat="1" x14ac:dyDescent="0.3">
      <c r="A44" s="19">
        <v>0.71738329999999995</v>
      </c>
      <c r="B44" s="19">
        <v>-0.4321507</v>
      </c>
      <c r="C44" s="1">
        <v>-0.69442899999999996</v>
      </c>
      <c r="D44" s="1">
        <v>0.69451370000000001</v>
      </c>
      <c r="E44" s="1">
        <v>-6.6895899999999999</v>
      </c>
      <c r="F44" s="6">
        <v>6.69217</v>
      </c>
      <c r="H44" s="1">
        <v>0.71738329999999995</v>
      </c>
      <c r="I44" s="1">
        <v>-0.4321507</v>
      </c>
      <c r="J44" s="1">
        <v>-0.69442899999999996</v>
      </c>
      <c r="K44" s="1">
        <v>0.69451370000000001</v>
      </c>
      <c r="L44" s="1">
        <v>-6.6895899999999999</v>
      </c>
      <c r="M44" s="1">
        <v>6.69217</v>
      </c>
    </row>
    <row r="45" spans="1:20" s="1" customFormat="1" x14ac:dyDescent="0.3">
      <c r="A45" s="19">
        <v>0.73406669999999996</v>
      </c>
      <c r="B45" s="19">
        <v>-0.44590839999999998</v>
      </c>
      <c r="C45" s="1">
        <v>-0.80293349999999997</v>
      </c>
      <c r="D45" s="1">
        <v>0.80300680000000002</v>
      </c>
      <c r="E45" s="1">
        <v>-2.6015069999999998</v>
      </c>
      <c r="F45" s="6">
        <v>2.6081349999999999</v>
      </c>
      <c r="H45" s="1">
        <v>0.73406669999999996</v>
      </c>
      <c r="I45" s="1">
        <v>-0.44590839999999998</v>
      </c>
      <c r="J45" s="1">
        <v>-0.80293349999999997</v>
      </c>
      <c r="K45" s="1">
        <v>0.80300680000000002</v>
      </c>
      <c r="L45" s="1">
        <v>-2.6015069999999998</v>
      </c>
      <c r="M45" s="1">
        <v>2.6081349999999999</v>
      </c>
    </row>
    <row r="46" spans="1:20" s="1" customFormat="1" x14ac:dyDescent="0.3">
      <c r="A46" s="19">
        <v>0.75075000000000003</v>
      </c>
      <c r="B46" s="19">
        <v>-0.45894190000000001</v>
      </c>
      <c r="C46" s="1">
        <v>-0.75953170000000003</v>
      </c>
      <c r="D46" s="1">
        <v>0.75960919999999998</v>
      </c>
      <c r="E46" s="1">
        <v>3.344795</v>
      </c>
      <c r="F46" s="6">
        <v>3.3499530000000002</v>
      </c>
      <c r="H46" s="1">
        <v>0.75075000000000003</v>
      </c>
      <c r="I46" s="1">
        <v>-0.45894190000000001</v>
      </c>
      <c r="J46" s="1">
        <v>-0.75953170000000003</v>
      </c>
      <c r="K46" s="1">
        <v>0.75960919999999998</v>
      </c>
      <c r="L46" s="1">
        <v>3.344795</v>
      </c>
      <c r="M46" s="1">
        <v>3.3499530000000002</v>
      </c>
    </row>
    <row r="47" spans="1:20" s="1" customFormat="1" x14ac:dyDescent="0.3">
      <c r="A47" s="19">
        <v>0.76743329999999998</v>
      </c>
      <c r="B47" s="19">
        <v>-0.47125139999999999</v>
      </c>
      <c r="C47" s="1">
        <v>-0.69442899999999996</v>
      </c>
      <c r="D47" s="1">
        <v>0.69442899999999996</v>
      </c>
      <c r="E47" s="1">
        <v>1.486575</v>
      </c>
      <c r="F47" s="6">
        <v>1.532327</v>
      </c>
      <c r="H47" s="1">
        <v>0.76743329999999998</v>
      </c>
      <c r="I47" s="1">
        <v>-0.47125139999999999</v>
      </c>
      <c r="J47" s="1">
        <v>-0.69442899999999996</v>
      </c>
      <c r="K47" s="1">
        <v>0.69442899999999996</v>
      </c>
      <c r="L47" s="1">
        <v>1.486575</v>
      </c>
      <c r="M47" s="1">
        <v>1.532327</v>
      </c>
    </row>
    <row r="48" spans="1:20" s="1" customFormat="1" x14ac:dyDescent="0.3">
      <c r="A48" s="19">
        <v>0.7841167</v>
      </c>
      <c r="B48" s="19">
        <v>-0.48211270000000001</v>
      </c>
      <c r="C48" s="1">
        <v>-0.69442899999999996</v>
      </c>
      <c r="D48" s="1">
        <v>0.69442899999999996</v>
      </c>
      <c r="E48" s="1">
        <v>0</v>
      </c>
      <c r="F48" s="6">
        <v>0</v>
      </c>
      <c r="H48" s="1">
        <v>0.7841167</v>
      </c>
      <c r="I48" s="1">
        <v>-0.48211270000000001</v>
      </c>
      <c r="J48" s="1">
        <v>-0.69442899999999996</v>
      </c>
      <c r="K48" s="1">
        <v>0.69442899999999996</v>
      </c>
      <c r="L48" s="1">
        <v>0</v>
      </c>
      <c r="M48" s="1">
        <v>0</v>
      </c>
    </row>
    <row r="49" spans="1:13" s="1" customFormat="1" x14ac:dyDescent="0.3">
      <c r="A49" s="19">
        <v>0.80079999999999996</v>
      </c>
      <c r="B49" s="19">
        <v>-0.49442219999999998</v>
      </c>
      <c r="C49" s="1">
        <v>-0.71612989999999999</v>
      </c>
      <c r="D49" s="1">
        <v>0.71612989999999999</v>
      </c>
      <c r="E49" s="1">
        <v>1.8582190000000001</v>
      </c>
      <c r="F49" s="6">
        <v>1.8582190000000001</v>
      </c>
      <c r="H49" s="1">
        <v>0.80079999999999996</v>
      </c>
      <c r="I49" s="1">
        <v>-0.49442219999999998</v>
      </c>
      <c r="J49" s="1">
        <v>-0.71612989999999999</v>
      </c>
      <c r="K49" s="1">
        <v>0.71612989999999999</v>
      </c>
      <c r="L49" s="1">
        <v>1.8582190000000001</v>
      </c>
      <c r="M49" s="1">
        <v>1.8582190000000001</v>
      </c>
    </row>
    <row r="50" spans="1:13" s="1" customFormat="1" x14ac:dyDescent="0.3">
      <c r="A50" s="19">
        <v>0.81748330000000002</v>
      </c>
      <c r="B50" s="19">
        <v>-0.5060076</v>
      </c>
      <c r="C50" s="1">
        <v>-0.62932619999999995</v>
      </c>
      <c r="D50" s="1">
        <v>0.62932619999999995</v>
      </c>
      <c r="E50" s="1">
        <v>1.8582190000000001</v>
      </c>
      <c r="F50" s="6">
        <v>1.8582190000000001</v>
      </c>
      <c r="H50" s="1">
        <v>0.81748330000000002</v>
      </c>
      <c r="I50" s="1">
        <v>-0.5060076</v>
      </c>
      <c r="J50" s="1">
        <v>-0.62932619999999995</v>
      </c>
      <c r="K50" s="1">
        <v>0.62932619999999995</v>
      </c>
      <c r="L50" s="1">
        <v>1.8582190000000001</v>
      </c>
      <c r="M50" s="1">
        <v>1.8582190000000001</v>
      </c>
    </row>
    <row r="51" spans="1:13" s="1" customFormat="1" x14ac:dyDescent="0.3">
      <c r="A51" s="20">
        <v>0.83416670000000004</v>
      </c>
      <c r="B51" s="20">
        <v>-0.51542069999999995</v>
      </c>
      <c r="C51" s="1">
        <v>-0.62932619999999995</v>
      </c>
      <c r="D51" s="1">
        <v>0.62932619999999995</v>
      </c>
      <c r="E51" s="1">
        <v>-7.0612339999999998</v>
      </c>
      <c r="F51" s="6">
        <v>7.0612339999999998</v>
      </c>
      <c r="H51" s="1">
        <v>0.83416670000000004</v>
      </c>
      <c r="I51" s="1">
        <v>-0.51542069999999995</v>
      </c>
      <c r="J51" s="1">
        <v>-0.62932619999999995</v>
      </c>
      <c r="K51" s="1">
        <v>0.62932619999999995</v>
      </c>
      <c r="L51" s="1">
        <v>-7.0612339999999998</v>
      </c>
      <c r="M51" s="1">
        <v>7.0612339999999998</v>
      </c>
    </row>
    <row r="52" spans="1:13" s="1" customFormat="1" x14ac:dyDescent="0.3">
      <c r="A52" s="20">
        <v>0.85085</v>
      </c>
      <c r="B52" s="20">
        <v>-0.52700610000000003</v>
      </c>
      <c r="C52" s="1">
        <v>-0.86803620000000004</v>
      </c>
      <c r="D52" s="1">
        <v>0.86803620000000004</v>
      </c>
      <c r="E52" s="1">
        <v>-5.2030139999999996</v>
      </c>
      <c r="F52" s="6">
        <v>5.524883</v>
      </c>
      <c r="H52" s="1">
        <v>0.85085</v>
      </c>
      <c r="I52" s="1">
        <v>-0.52700610000000003</v>
      </c>
      <c r="J52" s="1">
        <v>-0.86803620000000004</v>
      </c>
      <c r="K52" s="1">
        <v>0.86803620000000004</v>
      </c>
      <c r="L52" s="1">
        <v>-5.2030139999999996</v>
      </c>
      <c r="M52" s="1">
        <v>5.524883</v>
      </c>
    </row>
    <row r="53" spans="1:13" s="1" customFormat="1" x14ac:dyDescent="0.3">
      <c r="A53" s="20">
        <v>0.86753329999999995</v>
      </c>
      <c r="B53" s="20">
        <v>-0.54438419999999998</v>
      </c>
      <c r="C53" s="1">
        <v>-0.86803620000000004</v>
      </c>
      <c r="D53" s="1">
        <v>0.86972989999999994</v>
      </c>
      <c r="E53" s="1">
        <v>4.4597259999999999</v>
      </c>
      <c r="F53" s="6">
        <v>4.4635959999999999</v>
      </c>
      <c r="H53" s="1">
        <v>0.86753329999999995</v>
      </c>
      <c r="I53" s="1">
        <v>-0.54438419999999998</v>
      </c>
      <c r="J53" s="1">
        <v>-0.86803620000000004</v>
      </c>
      <c r="K53" s="1">
        <v>0.86972989999999994</v>
      </c>
      <c r="L53" s="1">
        <v>4.4597259999999999</v>
      </c>
      <c r="M53" s="1">
        <v>4.4635959999999999</v>
      </c>
    </row>
    <row r="54" spans="1:13" s="1" customFormat="1" x14ac:dyDescent="0.3">
      <c r="A54" s="20">
        <v>0.88421669999999997</v>
      </c>
      <c r="B54" s="20">
        <v>-0.55596959999999995</v>
      </c>
      <c r="C54" s="1">
        <v>-0.65102720000000003</v>
      </c>
      <c r="D54" s="1">
        <v>0.65138870000000004</v>
      </c>
      <c r="E54" s="1">
        <v>2.2298629999999999</v>
      </c>
      <c r="F54" s="6">
        <v>2.350482</v>
      </c>
      <c r="H54" s="1">
        <v>0.88421669999999997</v>
      </c>
      <c r="I54" s="1">
        <v>-0.55596959999999995</v>
      </c>
      <c r="J54" s="1">
        <v>-0.65102720000000003</v>
      </c>
      <c r="K54" s="1">
        <v>0.65138870000000004</v>
      </c>
      <c r="L54" s="1">
        <v>2.2298629999999999</v>
      </c>
      <c r="M54" s="1">
        <v>2.350482</v>
      </c>
    </row>
    <row r="55" spans="1:13" s="1" customFormat="1" x14ac:dyDescent="0.3">
      <c r="A55" s="20">
        <v>0.90089989999999998</v>
      </c>
      <c r="B55" s="20">
        <v>-0.57045135000000002</v>
      </c>
      <c r="C55" s="1">
        <v>-0.78123260000000005</v>
      </c>
      <c r="D55" s="1">
        <v>0.78130790000000006</v>
      </c>
      <c r="E55" s="1">
        <v>-4.4597259999999999</v>
      </c>
      <c r="F55" s="6">
        <v>4.7629900000000003</v>
      </c>
      <c r="H55" s="1">
        <v>0.90090000000000003</v>
      </c>
      <c r="I55" s="1">
        <v>-0.56610680000000002</v>
      </c>
      <c r="J55" s="1">
        <v>-0.78123260000000005</v>
      </c>
      <c r="K55" s="1">
        <v>0.78130790000000006</v>
      </c>
      <c r="L55" s="1">
        <v>-4.4597259999999999</v>
      </c>
      <c r="M55" s="1">
        <v>4.7629900000000003</v>
      </c>
    </row>
    <row r="56" spans="1:13" s="1" customFormat="1" x14ac:dyDescent="0.3">
      <c r="A56" s="20">
        <v>0.91758320000000004</v>
      </c>
      <c r="B56" s="20">
        <v>-0.58435382999999996</v>
      </c>
      <c r="C56" s="1">
        <v>-0.86803620000000004</v>
      </c>
      <c r="D56" s="1">
        <v>0.86803620000000004</v>
      </c>
      <c r="E56" s="1">
        <v>0</v>
      </c>
      <c r="F56" s="6">
        <v>0.7432877</v>
      </c>
      <c r="H56" s="1">
        <v>0.91758329999999999</v>
      </c>
      <c r="I56" s="1">
        <v>-0.58203669999999996</v>
      </c>
      <c r="J56" s="1">
        <v>-0.86803620000000004</v>
      </c>
      <c r="K56" s="1">
        <v>0.86803620000000004</v>
      </c>
      <c r="L56" s="1">
        <v>0</v>
      </c>
      <c r="M56" s="1">
        <v>0.7432877</v>
      </c>
    </row>
    <row r="57" spans="1:13" s="1" customFormat="1" x14ac:dyDescent="0.3">
      <c r="A57" s="20">
        <v>0.9342665</v>
      </c>
      <c r="B57" s="20">
        <v>-0.59825631000000001</v>
      </c>
      <c r="C57" s="1">
        <v>-0.73783080000000001</v>
      </c>
      <c r="D57" s="1">
        <v>0.73982270000000006</v>
      </c>
      <c r="E57" s="1">
        <v>8.8340259999999997</v>
      </c>
      <c r="F57" s="6">
        <v>8.8340639999999997</v>
      </c>
      <c r="H57" s="1">
        <v>0.93426670000000001</v>
      </c>
      <c r="I57" s="1">
        <v>-0.59507030000000005</v>
      </c>
      <c r="J57" s="1">
        <v>-0.73783080000000001</v>
      </c>
      <c r="K57" s="1">
        <v>0.73982270000000006</v>
      </c>
      <c r="L57" s="1">
        <v>8.8340259999999997</v>
      </c>
      <c r="M57" s="1">
        <v>8.8340639999999997</v>
      </c>
    </row>
    <row r="58" spans="1:13" s="1" customFormat="1" x14ac:dyDescent="0.3">
      <c r="A58" s="20">
        <v>0.95094999999999996</v>
      </c>
      <c r="B58" s="20">
        <v>-0.60665559999999996</v>
      </c>
      <c r="C58" s="1">
        <v>-0.58841860000000001</v>
      </c>
      <c r="D58" s="1">
        <v>0.58845099999999995</v>
      </c>
      <c r="E58" s="1">
        <v>3.1005609999999999</v>
      </c>
      <c r="F58" s="6">
        <v>3.2196090000000002</v>
      </c>
      <c r="H58" s="1">
        <v>0.95094999999999996</v>
      </c>
      <c r="I58" s="1">
        <v>-0.60665559999999996</v>
      </c>
      <c r="J58" s="1">
        <v>-0.58841860000000001</v>
      </c>
      <c r="K58" s="1">
        <v>0.58845099999999995</v>
      </c>
      <c r="L58" s="1">
        <v>3.1005609999999999</v>
      </c>
      <c r="M58" s="1">
        <v>3.2196090000000002</v>
      </c>
    </row>
    <row r="59" spans="1:13" s="1" customFormat="1" x14ac:dyDescent="0.3">
      <c r="A59" s="20">
        <v>0.96763330000000003</v>
      </c>
      <c r="B59" s="20">
        <v>-0.61470380000000002</v>
      </c>
      <c r="C59" s="1">
        <v>-0.59430210000000006</v>
      </c>
      <c r="D59" s="1">
        <v>0.59430229999999995</v>
      </c>
      <c r="E59" s="1">
        <v>-2.4127649999999998</v>
      </c>
      <c r="F59" s="6">
        <v>2.6540979999999998</v>
      </c>
      <c r="H59" s="1">
        <v>0.96763330000000003</v>
      </c>
      <c r="I59" s="1">
        <v>-0.61470380000000002</v>
      </c>
      <c r="J59" s="1">
        <v>-0.59430210000000006</v>
      </c>
      <c r="K59" s="1">
        <v>0.59430229999999995</v>
      </c>
      <c r="L59" s="1">
        <v>-2.4127649999999998</v>
      </c>
      <c r="M59" s="1">
        <v>2.6540979999999998</v>
      </c>
    </row>
    <row r="60" spans="1:13" s="1" customFormat="1" x14ac:dyDescent="0.3">
      <c r="A60" s="20">
        <v>0.98431670000000004</v>
      </c>
      <c r="B60" s="20">
        <v>-0.62648550000000003</v>
      </c>
      <c r="C60" s="1">
        <v>-0.7148082</v>
      </c>
      <c r="D60" s="1">
        <v>0.7148082</v>
      </c>
      <c r="E60" s="1">
        <v>-5.7498930000000001</v>
      </c>
      <c r="F60" s="6">
        <v>5.7584179999999998</v>
      </c>
      <c r="H60" s="1">
        <v>0.98431670000000004</v>
      </c>
      <c r="I60" s="1">
        <v>-0.62648550000000003</v>
      </c>
      <c r="J60" s="1">
        <v>-0.7148082</v>
      </c>
      <c r="K60" s="1">
        <v>0.7148082</v>
      </c>
      <c r="L60" s="1">
        <v>-5.7498930000000001</v>
      </c>
      <c r="M60" s="1">
        <v>5.7584179999999998</v>
      </c>
    </row>
    <row r="61" spans="1:13" s="1" customFormat="1" x14ac:dyDescent="0.3">
      <c r="A61" s="20">
        <v>1.0009999999999999</v>
      </c>
      <c r="B61" s="20">
        <v>-0.63855459999999997</v>
      </c>
      <c r="C61" s="1">
        <v>-0.76648110000000003</v>
      </c>
      <c r="D61" s="1">
        <v>0.76667459999999998</v>
      </c>
      <c r="E61" s="1">
        <v>1.9173610000000001</v>
      </c>
      <c r="F61" s="6">
        <v>1.9399189999999999</v>
      </c>
      <c r="H61" s="1">
        <v>1.0009999999999999</v>
      </c>
      <c r="I61" s="1">
        <v>-0.63855459999999997</v>
      </c>
      <c r="J61" s="1">
        <v>-0.76648110000000003</v>
      </c>
      <c r="K61" s="1">
        <v>0.76667459999999998</v>
      </c>
      <c r="L61" s="1">
        <v>1.9173610000000001</v>
      </c>
      <c r="M61" s="1">
        <v>1.9399189999999999</v>
      </c>
    </row>
    <row r="62" spans="1:13" s="1" customFormat="1" x14ac:dyDescent="0.3">
      <c r="A62" s="20">
        <v>1.0176829999999999</v>
      </c>
      <c r="B62" s="20">
        <v>-0.65206039999999998</v>
      </c>
      <c r="C62" s="1">
        <v>-0.68035959999999995</v>
      </c>
      <c r="D62" s="1">
        <v>0.68041410000000002</v>
      </c>
      <c r="E62" s="1">
        <v>-1.0324249999999999</v>
      </c>
      <c r="F62" s="6">
        <v>1.268751</v>
      </c>
      <c r="H62" s="1">
        <v>1.0176829999999999</v>
      </c>
      <c r="I62" s="1">
        <v>-0.65206039999999998</v>
      </c>
      <c r="J62" s="1">
        <v>-0.68035959999999995</v>
      </c>
      <c r="K62" s="1">
        <v>0.68041410000000002</v>
      </c>
      <c r="L62" s="1">
        <v>-1.0324249999999999</v>
      </c>
      <c r="M62" s="1">
        <v>1.268751</v>
      </c>
    </row>
    <row r="63" spans="1:13" s="1" customFormat="1" x14ac:dyDescent="0.3">
      <c r="A63" s="20">
        <v>1.034367</v>
      </c>
      <c r="B63" s="20">
        <v>-0.66125590000000001</v>
      </c>
      <c r="C63" s="1">
        <v>-0.73203249999999997</v>
      </c>
      <c r="D63" s="1">
        <v>0.73203249999999997</v>
      </c>
      <c r="E63" s="1">
        <v>-3.3922539999999999</v>
      </c>
      <c r="F63" s="6">
        <v>3.3922539999999999</v>
      </c>
      <c r="H63" s="1">
        <v>1.034367</v>
      </c>
      <c r="I63" s="1">
        <v>-0.66125590000000001</v>
      </c>
      <c r="J63" s="1">
        <v>-0.73203249999999997</v>
      </c>
      <c r="K63" s="1">
        <v>0.73203249999999997</v>
      </c>
      <c r="L63" s="1">
        <v>-3.3922539999999999</v>
      </c>
      <c r="M63" s="1">
        <v>3.3922539999999999</v>
      </c>
    </row>
    <row r="64" spans="1:13" s="1" customFormat="1" x14ac:dyDescent="0.3">
      <c r="A64" s="20">
        <v>1.05105</v>
      </c>
      <c r="B64" s="20">
        <v>-0.67648589999999997</v>
      </c>
      <c r="C64" s="1">
        <v>-0.86982680000000001</v>
      </c>
      <c r="D64" s="1">
        <v>0.86986949999999996</v>
      </c>
      <c r="E64" s="1">
        <v>-2.2123400000000002</v>
      </c>
      <c r="F64" s="6">
        <v>2.2561529999999999</v>
      </c>
      <c r="H64" s="1">
        <v>1.05105</v>
      </c>
      <c r="I64" s="1">
        <v>-0.67648589999999997</v>
      </c>
      <c r="J64" s="1">
        <v>-0.86982680000000001</v>
      </c>
      <c r="K64" s="1">
        <v>0.86986949999999996</v>
      </c>
      <c r="L64" s="1">
        <v>-2.2123400000000002</v>
      </c>
      <c r="M64" s="1">
        <v>2.2561529999999999</v>
      </c>
    </row>
    <row r="65" spans="1:13" s="1" customFormat="1" x14ac:dyDescent="0.3">
      <c r="A65" s="20">
        <v>1.067733</v>
      </c>
      <c r="B65" s="20">
        <v>-0.69027910000000003</v>
      </c>
      <c r="C65" s="1">
        <v>-0.77509320000000004</v>
      </c>
      <c r="D65" s="1">
        <v>0.77528459999999999</v>
      </c>
      <c r="E65" s="1">
        <v>2.359829</v>
      </c>
      <c r="F65" s="6">
        <v>2.359829</v>
      </c>
      <c r="H65" s="1">
        <v>1.067733</v>
      </c>
      <c r="I65" s="1">
        <v>-0.69027910000000003</v>
      </c>
      <c r="J65" s="1">
        <v>-0.77509320000000004</v>
      </c>
      <c r="K65" s="1">
        <v>0.77528459999999999</v>
      </c>
      <c r="L65" s="1">
        <v>2.359829</v>
      </c>
      <c r="M65" s="1">
        <v>2.359829</v>
      </c>
    </row>
    <row r="66" spans="1:13" s="1" customFormat="1" x14ac:dyDescent="0.3">
      <c r="A66" s="20">
        <v>1.084417</v>
      </c>
      <c r="B66" s="20">
        <v>-0.70234819999999998</v>
      </c>
      <c r="C66" s="1">
        <v>-0.77509320000000004</v>
      </c>
      <c r="D66" s="1">
        <v>0.77514110000000003</v>
      </c>
      <c r="E66" s="1">
        <v>2.0648499999999999</v>
      </c>
      <c r="F66" s="6">
        <v>2.111726</v>
      </c>
      <c r="H66" s="1">
        <v>1.084417</v>
      </c>
      <c r="I66" s="1">
        <v>-0.70234819999999998</v>
      </c>
      <c r="J66" s="1">
        <v>-0.77509320000000004</v>
      </c>
      <c r="K66" s="1">
        <v>0.77514110000000003</v>
      </c>
      <c r="L66" s="1">
        <v>2.0648499999999999</v>
      </c>
      <c r="M66" s="1">
        <v>2.111726</v>
      </c>
    </row>
    <row r="67" spans="1:13" s="1" customFormat="1" x14ac:dyDescent="0.3">
      <c r="A67" s="20">
        <v>1.1011</v>
      </c>
      <c r="B67" s="20">
        <v>-0.71614140000000004</v>
      </c>
      <c r="C67" s="1">
        <v>-0.74064459999999999</v>
      </c>
      <c r="D67" s="1">
        <v>0.74064459999999999</v>
      </c>
      <c r="E67" s="1">
        <v>-0.58995730000000002</v>
      </c>
      <c r="F67" s="6">
        <v>0.65959230000000002</v>
      </c>
      <c r="H67" s="1">
        <v>1.1011</v>
      </c>
      <c r="I67" s="1">
        <v>-0.71614140000000004</v>
      </c>
      <c r="J67" s="1">
        <v>-0.74064459999999999</v>
      </c>
      <c r="K67" s="1">
        <v>0.74064459999999999</v>
      </c>
      <c r="L67" s="1">
        <v>-0.58995730000000002</v>
      </c>
      <c r="M67" s="1">
        <v>0.65959230000000002</v>
      </c>
    </row>
    <row r="68" spans="1:13" s="1" customFormat="1" x14ac:dyDescent="0.3">
      <c r="A68" s="20">
        <v>1.117783</v>
      </c>
      <c r="B68" s="20">
        <v>-0.72706099999999996</v>
      </c>
      <c r="C68" s="1">
        <v>-0.74925679999999995</v>
      </c>
      <c r="D68" s="1">
        <v>0.74925679999999995</v>
      </c>
      <c r="E68" s="1">
        <v>-2.8022969999999998</v>
      </c>
      <c r="F68" s="6">
        <v>2.8022969999999998</v>
      </c>
      <c r="H68" s="1">
        <v>1.117783</v>
      </c>
      <c r="I68" s="1">
        <v>-0.72706099999999996</v>
      </c>
      <c r="J68" s="1">
        <v>-0.74925679999999995</v>
      </c>
      <c r="K68" s="1">
        <v>0.74925679999999995</v>
      </c>
      <c r="L68" s="1">
        <v>-2.8022969999999998</v>
      </c>
      <c r="M68" s="1">
        <v>2.8022969999999998</v>
      </c>
    </row>
    <row r="69" spans="1:13" s="1" customFormat="1" x14ac:dyDescent="0.3">
      <c r="A69" s="20">
        <v>1.1344669999999999</v>
      </c>
      <c r="B69" s="20">
        <v>-0.74114159999999996</v>
      </c>
      <c r="C69" s="1">
        <v>-0.86982680000000001</v>
      </c>
      <c r="D69" s="1">
        <v>0.86982680000000001</v>
      </c>
      <c r="E69" s="1">
        <v>-0.44246799999999997</v>
      </c>
      <c r="F69" s="6">
        <v>0.53178029999999998</v>
      </c>
      <c r="H69" s="1">
        <v>1.1344669999999999</v>
      </c>
      <c r="I69" s="1">
        <v>-0.74114159999999996</v>
      </c>
      <c r="J69" s="1">
        <v>-0.86982680000000001</v>
      </c>
      <c r="K69" s="1">
        <v>0.86982680000000001</v>
      </c>
      <c r="L69" s="1">
        <v>-0.44246799999999997</v>
      </c>
      <c r="M69" s="1">
        <v>0.53178029999999998</v>
      </c>
    </row>
    <row r="70" spans="1:13" s="1" customFormat="1" x14ac:dyDescent="0.3">
      <c r="A70" s="20">
        <v>1.1511499999999999</v>
      </c>
      <c r="B70" s="20">
        <v>-0.75608430000000004</v>
      </c>
      <c r="C70" s="1">
        <v>-0.77509320000000004</v>
      </c>
      <c r="D70" s="1">
        <v>0.77514110000000003</v>
      </c>
      <c r="E70" s="1">
        <v>2.0648499999999999</v>
      </c>
      <c r="F70" s="6">
        <v>2.0701109999999998</v>
      </c>
      <c r="H70" s="1">
        <v>1.1511499999999999</v>
      </c>
      <c r="I70" s="1">
        <v>-0.75608430000000004</v>
      </c>
      <c r="J70" s="1">
        <v>-0.77509320000000004</v>
      </c>
      <c r="K70" s="1">
        <v>0.77514110000000003</v>
      </c>
      <c r="L70" s="1">
        <v>2.0648499999999999</v>
      </c>
      <c r="M70" s="1">
        <v>2.0701109999999998</v>
      </c>
    </row>
    <row r="71" spans="1:13" s="1" customFormat="1" x14ac:dyDescent="0.3">
      <c r="A71" s="21">
        <v>1.1678329999999999</v>
      </c>
      <c r="B71" s="21">
        <v>-0.76700389999999996</v>
      </c>
      <c r="C71" s="1">
        <v>-0.74925679999999995</v>
      </c>
      <c r="D71" s="1">
        <v>0.74930629999999998</v>
      </c>
      <c r="E71" s="1">
        <v>4.5721689999999997</v>
      </c>
      <c r="F71" s="6">
        <v>4.5935290000000002</v>
      </c>
      <c r="H71" s="1">
        <v>1.1678329999999999</v>
      </c>
      <c r="I71" s="1">
        <v>-0.76700389999999996</v>
      </c>
      <c r="J71" s="1">
        <v>-0.74925679999999995</v>
      </c>
      <c r="K71" s="1">
        <v>0.74930629999999998</v>
      </c>
      <c r="L71" s="1">
        <v>4.5721689999999997</v>
      </c>
      <c r="M71" s="1">
        <v>4.5935290000000002</v>
      </c>
    </row>
    <row r="72" spans="1:13" s="1" customFormat="1" x14ac:dyDescent="0.3">
      <c r="A72" s="21">
        <v>1.184517</v>
      </c>
      <c r="B72" s="21">
        <v>-0.78108449999999996</v>
      </c>
      <c r="C72" s="1">
        <v>-0.68897180000000002</v>
      </c>
      <c r="D72" s="1">
        <v>0.68902560000000002</v>
      </c>
      <c r="E72" s="1">
        <v>0.8849359</v>
      </c>
      <c r="F72" s="6">
        <v>0.98938839999999995</v>
      </c>
      <c r="H72" s="1">
        <v>1.184517</v>
      </c>
      <c r="I72" s="1">
        <v>-0.78108449999999996</v>
      </c>
      <c r="J72" s="1">
        <v>-0.68897180000000002</v>
      </c>
      <c r="K72" s="1">
        <v>0.68902560000000002</v>
      </c>
      <c r="L72" s="1">
        <v>0.8849359</v>
      </c>
      <c r="M72" s="1">
        <v>0.98938839999999995</v>
      </c>
    </row>
    <row r="73" spans="1:13" s="1" customFormat="1" x14ac:dyDescent="0.3">
      <c r="A73" s="21">
        <v>1.2012</v>
      </c>
      <c r="B73" s="21">
        <v>-0.78999260000000004</v>
      </c>
      <c r="C73" s="1">
        <v>-0.64591100000000001</v>
      </c>
      <c r="D73" s="1">
        <v>0.6459684</v>
      </c>
      <c r="E73" s="1">
        <v>-0.73744659999999995</v>
      </c>
      <c r="F73" s="6">
        <v>0.75205089999999997</v>
      </c>
      <c r="H73" s="1">
        <v>1.2012</v>
      </c>
      <c r="I73" s="1">
        <v>-0.78999260000000004</v>
      </c>
      <c r="J73" s="1">
        <v>-0.64591100000000001</v>
      </c>
      <c r="K73" s="1">
        <v>0.6459684</v>
      </c>
      <c r="L73" s="1">
        <v>-0.73744659999999995</v>
      </c>
      <c r="M73" s="1">
        <v>0.75205089999999997</v>
      </c>
    </row>
    <row r="74" spans="1:13" s="1" customFormat="1" x14ac:dyDescent="0.3">
      <c r="A74" s="21">
        <v>1.217883</v>
      </c>
      <c r="B74" s="21">
        <v>-0.80263640000000003</v>
      </c>
      <c r="C74" s="1">
        <v>-0.76648110000000003</v>
      </c>
      <c r="D74" s="1">
        <v>0.76648110000000003</v>
      </c>
      <c r="E74" s="1">
        <v>-1.622382</v>
      </c>
      <c r="F74" s="6">
        <v>1.848036</v>
      </c>
      <c r="H74" s="1">
        <v>1.217883</v>
      </c>
      <c r="I74" s="1">
        <v>-0.80263640000000003</v>
      </c>
      <c r="J74" s="1">
        <v>-0.76648110000000003</v>
      </c>
      <c r="K74" s="1">
        <v>0.76648110000000003</v>
      </c>
      <c r="L74" s="1">
        <v>-1.622382</v>
      </c>
      <c r="M74" s="1">
        <v>1.848036</v>
      </c>
    </row>
    <row r="75" spans="1:13" s="1" customFormat="1" x14ac:dyDescent="0.3">
      <c r="A75" s="21">
        <v>1.234567</v>
      </c>
      <c r="B75" s="21">
        <v>-0.8155675</v>
      </c>
      <c r="C75" s="1">
        <v>-0.69758390000000003</v>
      </c>
      <c r="D75" s="1">
        <v>0.69779650000000004</v>
      </c>
      <c r="E75" s="1">
        <v>2.5073180000000002</v>
      </c>
      <c r="F75" s="6">
        <v>2.7710729999999999</v>
      </c>
      <c r="H75" s="1">
        <v>1.234567</v>
      </c>
      <c r="I75" s="1">
        <v>-0.8155675</v>
      </c>
      <c r="J75" s="1">
        <v>-0.69758390000000003</v>
      </c>
      <c r="K75" s="1">
        <v>0.69779650000000004</v>
      </c>
      <c r="L75" s="1">
        <v>2.5073180000000002</v>
      </c>
      <c r="M75" s="1">
        <v>2.7710729999999999</v>
      </c>
    </row>
    <row r="76" spans="1:13" s="1" customFormat="1" x14ac:dyDescent="0.3">
      <c r="A76" s="21">
        <v>1.25125</v>
      </c>
      <c r="B76" s="21">
        <v>-0.82591239999999999</v>
      </c>
      <c r="C76" s="1">
        <v>-0.65452319999999997</v>
      </c>
      <c r="D76" s="1">
        <v>0.65593809999999997</v>
      </c>
      <c r="E76" s="1">
        <v>-1.474893</v>
      </c>
      <c r="F76" s="6">
        <v>1.648981</v>
      </c>
      <c r="H76" s="1">
        <v>1.25125</v>
      </c>
      <c r="I76" s="1">
        <v>-0.82591239999999999</v>
      </c>
      <c r="J76" s="1">
        <v>-0.65452319999999997</v>
      </c>
      <c r="K76" s="1">
        <v>0.65593809999999997</v>
      </c>
      <c r="L76" s="1">
        <v>-1.474893</v>
      </c>
      <c r="M76" s="1">
        <v>1.648981</v>
      </c>
    </row>
    <row r="77" spans="1:13" s="1" customFormat="1" x14ac:dyDescent="0.3">
      <c r="A77" s="21">
        <v>1.267933</v>
      </c>
      <c r="B77" s="21">
        <v>-0.83740680000000001</v>
      </c>
      <c r="C77" s="1">
        <v>-0.75786889999999996</v>
      </c>
      <c r="D77" s="1">
        <v>0.75909130000000002</v>
      </c>
      <c r="E77" s="1">
        <v>-6.4895300000000002</v>
      </c>
      <c r="F77" s="6">
        <v>6.571142</v>
      </c>
      <c r="H77" s="1">
        <v>1.267933</v>
      </c>
      <c r="I77" s="1">
        <v>-0.83740680000000001</v>
      </c>
      <c r="J77" s="1">
        <v>-0.75786889999999996</v>
      </c>
      <c r="K77" s="1">
        <v>0.75909130000000002</v>
      </c>
      <c r="L77" s="1">
        <v>-6.4895300000000002</v>
      </c>
      <c r="M77" s="1">
        <v>6.571142</v>
      </c>
    </row>
    <row r="78" spans="1:13" s="1" customFormat="1" x14ac:dyDescent="0.3">
      <c r="A78" s="21">
        <v>1.2846169999999999</v>
      </c>
      <c r="B78" s="21">
        <v>-0.85119999999999996</v>
      </c>
      <c r="C78" s="1">
        <v>-0.87843899999999997</v>
      </c>
      <c r="D78" s="1">
        <v>0.88113669999999999</v>
      </c>
      <c r="E78" s="1">
        <v>0.8849359</v>
      </c>
      <c r="F78" s="6">
        <v>1.063561</v>
      </c>
      <c r="H78" s="1">
        <v>1.2846169999999999</v>
      </c>
      <c r="I78" s="1">
        <v>-0.85119999999999996</v>
      </c>
      <c r="J78" s="1">
        <v>-0.87843899999999997</v>
      </c>
      <c r="K78" s="1">
        <v>0.88113669999999999</v>
      </c>
      <c r="L78" s="1">
        <v>0.8849359</v>
      </c>
      <c r="M78" s="1">
        <v>1.063561</v>
      </c>
    </row>
    <row r="79" spans="1:13" s="1" customFormat="1" x14ac:dyDescent="0.3">
      <c r="A79" s="21">
        <v>1.3012999999999999</v>
      </c>
      <c r="B79" s="21">
        <v>-0.86671730000000002</v>
      </c>
      <c r="C79" s="1">
        <v>-0.75786889999999996</v>
      </c>
      <c r="D79" s="1">
        <v>0.75909130000000002</v>
      </c>
      <c r="E79" s="1">
        <v>4.1297009999999998</v>
      </c>
      <c r="F79" s="6">
        <v>4.4369529999999999</v>
      </c>
      <c r="H79" s="1">
        <v>1.3012999999999999</v>
      </c>
      <c r="I79" s="1">
        <v>-0.86671730000000002</v>
      </c>
      <c r="J79" s="1">
        <v>-0.75786889999999996</v>
      </c>
      <c r="K79" s="1">
        <v>0.75909130000000002</v>
      </c>
      <c r="L79" s="1">
        <v>4.1297009999999998</v>
      </c>
      <c r="M79" s="1">
        <v>4.4369529999999999</v>
      </c>
    </row>
    <row r="80" spans="1:13" s="1" customFormat="1" x14ac:dyDescent="0.3">
      <c r="A80" s="21">
        <v>1.3179829999999999</v>
      </c>
      <c r="B80" s="21">
        <v>-0.87648749999999997</v>
      </c>
      <c r="C80" s="1">
        <v>-0.67174750000000005</v>
      </c>
      <c r="D80" s="1">
        <v>0.67180269999999997</v>
      </c>
      <c r="E80" s="1">
        <v>2.949786</v>
      </c>
      <c r="F80" s="6">
        <v>3.3665060000000002</v>
      </c>
      <c r="H80" s="1">
        <v>1.3179829999999999</v>
      </c>
      <c r="I80" s="1">
        <v>-0.87648749999999997</v>
      </c>
      <c r="J80" s="1">
        <v>-0.67174750000000005</v>
      </c>
      <c r="K80" s="1">
        <v>0.67180269999999997</v>
      </c>
      <c r="L80" s="1">
        <v>2.949786</v>
      </c>
      <c r="M80" s="1">
        <v>3.3665060000000002</v>
      </c>
    </row>
    <row r="81" spans="1:13" s="1" customFormat="1" x14ac:dyDescent="0.3">
      <c r="A81" s="21">
        <v>1.334667</v>
      </c>
      <c r="B81" s="21">
        <v>-0.88913129999999996</v>
      </c>
      <c r="C81" s="1">
        <v>-0.7148082</v>
      </c>
      <c r="D81" s="1">
        <v>0.7148082</v>
      </c>
      <c r="E81" s="1">
        <v>-2.8022969999999998</v>
      </c>
      <c r="F81" s="6">
        <v>2.8022969999999998</v>
      </c>
      <c r="H81" s="1">
        <v>1.334667</v>
      </c>
      <c r="I81" s="1">
        <v>-0.88913129999999996</v>
      </c>
      <c r="J81" s="1">
        <v>-0.7148082</v>
      </c>
      <c r="K81" s="1">
        <v>0.7148082</v>
      </c>
      <c r="L81" s="1">
        <v>-2.8022969999999998</v>
      </c>
      <c r="M81" s="1">
        <v>2.8022969999999998</v>
      </c>
    </row>
    <row r="82" spans="1:13" s="1" customFormat="1" x14ac:dyDescent="0.3">
      <c r="A82" s="21">
        <v>1.3513500000000001</v>
      </c>
      <c r="B82" s="21">
        <v>-0.90033830000000004</v>
      </c>
      <c r="C82" s="1">
        <v>-0.73203249999999997</v>
      </c>
      <c r="D82" s="1">
        <v>0.73208320000000005</v>
      </c>
      <c r="E82" s="1">
        <v>0.44246799999999997</v>
      </c>
      <c r="F82" s="6">
        <v>0.62574419999999997</v>
      </c>
      <c r="H82" s="1">
        <v>1.3513500000000001</v>
      </c>
      <c r="I82" s="1">
        <v>-0.90033830000000004</v>
      </c>
      <c r="J82" s="1">
        <v>-0.73203249999999997</v>
      </c>
      <c r="K82" s="1">
        <v>0.73208320000000005</v>
      </c>
      <c r="L82" s="1">
        <v>0.44246799999999997</v>
      </c>
      <c r="M82" s="1">
        <v>0.62574419999999997</v>
      </c>
    </row>
    <row r="83" spans="1:13" s="1" customFormat="1" x14ac:dyDescent="0.3">
      <c r="A83" s="21">
        <v>1.3680330000000001</v>
      </c>
      <c r="B83" s="21">
        <v>-0.91355679999999995</v>
      </c>
      <c r="C83" s="1">
        <v>-0.73203249999999997</v>
      </c>
      <c r="D83" s="1">
        <v>0.73208320000000005</v>
      </c>
      <c r="E83" s="1">
        <v>-5.1621259999999998</v>
      </c>
      <c r="F83" s="6">
        <v>5.4110690000000004</v>
      </c>
      <c r="H83" s="1">
        <v>1.3680330000000001</v>
      </c>
      <c r="I83" s="1">
        <v>-0.91355679999999995</v>
      </c>
      <c r="J83" s="1">
        <v>-0.73203249999999997</v>
      </c>
      <c r="K83" s="1">
        <v>0.73208320000000005</v>
      </c>
      <c r="L83" s="1">
        <v>-5.1621259999999998</v>
      </c>
      <c r="M83" s="1">
        <v>5.4110690000000004</v>
      </c>
    </row>
    <row r="84" spans="1:13" s="1" customFormat="1" x14ac:dyDescent="0.3">
      <c r="A84" s="21">
        <v>1.384717</v>
      </c>
      <c r="B84" s="21">
        <v>-0.92476380000000002</v>
      </c>
      <c r="C84" s="1">
        <v>-0.85260259999999999</v>
      </c>
      <c r="D84" s="1">
        <v>0.85416700000000001</v>
      </c>
      <c r="E84" s="1">
        <v>-5.1621259999999998</v>
      </c>
      <c r="F84" s="6">
        <v>5.195729</v>
      </c>
      <c r="H84" s="1">
        <v>1.384717</v>
      </c>
      <c r="I84" s="1">
        <v>-0.92476380000000002</v>
      </c>
      <c r="J84" s="1">
        <v>-0.85260259999999999</v>
      </c>
      <c r="K84" s="1">
        <v>0.85416700000000001</v>
      </c>
      <c r="L84" s="1">
        <v>-5.1621259999999998</v>
      </c>
      <c r="M84" s="1">
        <v>5.195729</v>
      </c>
    </row>
    <row r="85" spans="1:13" s="1" customFormat="1" x14ac:dyDescent="0.3">
      <c r="A85" s="21">
        <v>1.4014</v>
      </c>
      <c r="B85" s="21">
        <v>-0.94200530000000005</v>
      </c>
      <c r="C85" s="1">
        <v>-0.97317260000000005</v>
      </c>
      <c r="D85" s="1">
        <v>0.97378209999999998</v>
      </c>
      <c r="E85" s="1">
        <v>0.73744659999999995</v>
      </c>
      <c r="F85" s="6">
        <v>1.648981</v>
      </c>
      <c r="H85" s="1">
        <v>1.4014</v>
      </c>
      <c r="I85" s="1">
        <v>-0.94200530000000005</v>
      </c>
      <c r="J85" s="1">
        <v>-0.97317260000000005</v>
      </c>
      <c r="K85" s="1">
        <v>0.97378209999999998</v>
      </c>
      <c r="L85" s="1">
        <v>0.73744659999999995</v>
      </c>
      <c r="M85" s="1">
        <v>1.648981</v>
      </c>
    </row>
    <row r="86" spans="1:13" s="1" customFormat="1" x14ac:dyDescent="0.3">
      <c r="A86" s="21">
        <v>1.418083</v>
      </c>
      <c r="B86" s="21">
        <v>-0.95723530000000001</v>
      </c>
      <c r="C86" s="1">
        <v>-0.80092969999999997</v>
      </c>
      <c r="D86" s="1">
        <v>0.80097600000000002</v>
      </c>
      <c r="E86" s="1">
        <v>9.2918269999999996</v>
      </c>
      <c r="F86" s="6">
        <v>9.4323999999999995</v>
      </c>
      <c r="H86" s="1">
        <v>1.418083</v>
      </c>
      <c r="I86" s="1">
        <v>-0.95723530000000001</v>
      </c>
      <c r="J86" s="1">
        <v>-0.80092969999999997</v>
      </c>
      <c r="K86" s="1">
        <v>0.80097600000000002</v>
      </c>
      <c r="L86" s="1">
        <v>9.2918269999999996</v>
      </c>
      <c r="M86" s="1">
        <v>9.4323999999999995</v>
      </c>
    </row>
    <row r="87" spans="1:13" s="1" customFormat="1" x14ac:dyDescent="0.3">
      <c r="A87" s="21">
        <v>1.4347669999999999</v>
      </c>
      <c r="B87" s="21">
        <v>-0.96872970000000003</v>
      </c>
      <c r="C87" s="1">
        <v>-0.64591100000000001</v>
      </c>
      <c r="D87" s="1">
        <v>0.64614059999999995</v>
      </c>
      <c r="E87" s="1">
        <v>7.2269769999999998</v>
      </c>
      <c r="F87" s="6">
        <v>7.2329939999999997</v>
      </c>
      <c r="H87" s="1">
        <v>1.4347669999999999</v>
      </c>
      <c r="I87" s="1">
        <v>-0.96872970000000003</v>
      </c>
      <c r="J87" s="1">
        <v>-0.64591100000000001</v>
      </c>
      <c r="K87" s="1">
        <v>0.64614059999999995</v>
      </c>
      <c r="L87" s="1">
        <v>7.2269769999999998</v>
      </c>
      <c r="M87" s="1">
        <v>7.2329939999999997</v>
      </c>
    </row>
    <row r="88" spans="1:13" s="1" customFormat="1" x14ac:dyDescent="0.3">
      <c r="A88" s="21">
        <v>1.4514499999999999</v>
      </c>
      <c r="B88" s="21">
        <v>-0.97878719999999997</v>
      </c>
      <c r="C88" s="1">
        <v>-0.56840170000000001</v>
      </c>
      <c r="D88" s="1">
        <v>0.56866260000000002</v>
      </c>
      <c r="E88" s="1">
        <v>-2.949786</v>
      </c>
      <c r="F88" s="6">
        <v>2.964499</v>
      </c>
      <c r="H88" s="1">
        <v>1.4514499999999999</v>
      </c>
      <c r="I88" s="1">
        <v>-0.97878719999999997</v>
      </c>
      <c r="J88" s="1">
        <v>-0.56840170000000001</v>
      </c>
      <c r="K88" s="1">
        <v>0.56866260000000002</v>
      </c>
      <c r="L88" s="1">
        <v>-2.949786</v>
      </c>
      <c r="M88" s="1">
        <v>2.964499</v>
      </c>
    </row>
    <row r="89" spans="1:13" s="1" customFormat="1" x14ac:dyDescent="0.3">
      <c r="A89" s="21">
        <v>1.4681329999999999</v>
      </c>
      <c r="B89" s="21">
        <v>-0.98769530000000005</v>
      </c>
      <c r="C89" s="1">
        <v>-0.7148082</v>
      </c>
      <c r="D89" s="1">
        <v>0.71527499999999999</v>
      </c>
      <c r="E89" s="1">
        <v>-11.65166</v>
      </c>
      <c r="F89" s="6">
        <v>11.67497</v>
      </c>
      <c r="H89" s="1">
        <v>1.4681329999999999</v>
      </c>
      <c r="I89" s="1">
        <v>-0.98769530000000005</v>
      </c>
      <c r="J89" s="1">
        <v>-0.7148082</v>
      </c>
      <c r="K89" s="1">
        <v>0.71527499999999999</v>
      </c>
      <c r="L89" s="1">
        <v>-11.65166</v>
      </c>
      <c r="M89" s="1">
        <v>11.67497</v>
      </c>
    </row>
    <row r="90" spans="1:13" s="1" customFormat="1" x14ac:dyDescent="0.3">
      <c r="A90" s="21">
        <v>1.4848170000000001</v>
      </c>
      <c r="B90" s="21">
        <v>-1.0026379999999999</v>
      </c>
      <c r="C90" s="1">
        <v>-0.99900909999999998</v>
      </c>
      <c r="D90" s="1">
        <v>0.99993670000000001</v>
      </c>
      <c r="E90" s="1">
        <v>-5.6045939999999996</v>
      </c>
      <c r="F90" s="6">
        <v>5.6220330000000001</v>
      </c>
      <c r="H90" s="1">
        <v>1.4848170000000001</v>
      </c>
      <c r="I90" s="1">
        <v>-1.0026379999999999</v>
      </c>
      <c r="J90" s="1">
        <v>-0.99900909999999998</v>
      </c>
      <c r="K90" s="1">
        <v>0.99993670000000001</v>
      </c>
      <c r="L90" s="1">
        <v>-5.6045939999999996</v>
      </c>
      <c r="M90" s="1">
        <v>5.6220330000000001</v>
      </c>
    </row>
    <row r="91" spans="1:13" s="1" customFormat="1" x14ac:dyDescent="0.3">
      <c r="A91" s="21">
        <v>1.5015000000000001</v>
      </c>
      <c r="B91" s="21">
        <v>-1.021029</v>
      </c>
      <c r="C91" s="1">
        <v>-0.93011189999999999</v>
      </c>
      <c r="D91" s="1">
        <v>0.93027130000000002</v>
      </c>
      <c r="E91" s="1">
        <v>6.4895300000000002</v>
      </c>
      <c r="F91" s="6">
        <v>6.6550209999999996</v>
      </c>
      <c r="H91" s="1">
        <v>1.5015000000000001</v>
      </c>
      <c r="I91" s="1">
        <v>-1.021029</v>
      </c>
      <c r="J91" s="1">
        <v>-0.93011189999999999</v>
      </c>
      <c r="K91" s="1">
        <v>0.93027130000000002</v>
      </c>
      <c r="L91" s="1">
        <v>6.4895300000000002</v>
      </c>
      <c r="M91" s="1">
        <v>6.6550209999999996</v>
      </c>
    </row>
    <row r="92" spans="1:13" s="1" customFormat="1" x14ac:dyDescent="0.3">
      <c r="A92" s="21">
        <v>1.5181830000000001</v>
      </c>
      <c r="B92" s="21">
        <v>-1.0336730000000001</v>
      </c>
      <c r="C92" s="1">
        <v>-0.72342039999999996</v>
      </c>
      <c r="D92" s="1">
        <v>0.72362539999999997</v>
      </c>
      <c r="E92" s="1">
        <v>11.20919</v>
      </c>
      <c r="F92" s="6">
        <v>11.244070000000001</v>
      </c>
      <c r="H92" s="1">
        <v>1.5181830000000001</v>
      </c>
      <c r="I92" s="1">
        <v>-1.0336730000000001</v>
      </c>
      <c r="J92" s="1">
        <v>-0.72342039999999996</v>
      </c>
      <c r="K92" s="1">
        <v>0.72362539999999997</v>
      </c>
      <c r="L92" s="1">
        <v>11.20919</v>
      </c>
      <c r="M92" s="1">
        <v>11.244070000000001</v>
      </c>
    </row>
    <row r="93" spans="1:13" s="1" customFormat="1" x14ac:dyDescent="0.3">
      <c r="A93" s="21">
        <v>1.534867</v>
      </c>
      <c r="B93" s="21">
        <v>-1.045167</v>
      </c>
      <c r="C93" s="1">
        <v>-0.58562599999999998</v>
      </c>
      <c r="D93" s="1">
        <v>0.58568929999999997</v>
      </c>
      <c r="E93" s="1">
        <v>4.7196579999999999</v>
      </c>
      <c r="F93" s="6">
        <v>4.7403529999999998</v>
      </c>
      <c r="H93" s="1">
        <v>1.534867</v>
      </c>
      <c r="I93" s="1">
        <v>-1.045167</v>
      </c>
      <c r="J93" s="1">
        <v>-0.58562599999999998</v>
      </c>
      <c r="K93" s="1">
        <v>0.58568929999999997</v>
      </c>
      <c r="L93" s="1">
        <v>4.7196579999999999</v>
      </c>
      <c r="M93" s="1">
        <v>4.7403529999999998</v>
      </c>
    </row>
    <row r="94" spans="1:13" s="1" customFormat="1" x14ac:dyDescent="0.3">
      <c r="A94" s="21">
        <v>1.55155</v>
      </c>
      <c r="B94" s="21">
        <v>-1.053213</v>
      </c>
      <c r="C94" s="1">
        <v>-0.53395309999999996</v>
      </c>
      <c r="D94" s="1">
        <v>0.53395309999999996</v>
      </c>
      <c r="E94" s="1">
        <v>-5.8995730000000002</v>
      </c>
      <c r="F94" s="6">
        <v>5.9069430000000001</v>
      </c>
      <c r="H94" s="1">
        <v>1.55155</v>
      </c>
      <c r="I94" s="1">
        <v>-1.053213</v>
      </c>
      <c r="J94" s="1">
        <v>-0.53395309999999996</v>
      </c>
      <c r="K94" s="1">
        <v>0.53395309999999996</v>
      </c>
      <c r="L94" s="1">
        <v>-5.8995730000000002</v>
      </c>
      <c r="M94" s="1">
        <v>5.9069430000000001</v>
      </c>
    </row>
    <row r="95" spans="1:13" s="1" customFormat="1" x14ac:dyDescent="0.3">
      <c r="A95" s="21">
        <v>1.568233</v>
      </c>
      <c r="B95" s="21">
        <v>-1.062983</v>
      </c>
      <c r="C95" s="1">
        <v>-0.7837054</v>
      </c>
      <c r="D95" s="1">
        <v>0.7837054</v>
      </c>
      <c r="E95" s="1">
        <v>-10.47174</v>
      </c>
      <c r="F95" s="6">
        <v>10.47174</v>
      </c>
      <c r="H95" s="1">
        <v>1.568233</v>
      </c>
      <c r="I95" s="1">
        <v>-1.062983</v>
      </c>
      <c r="J95" s="1">
        <v>-0.7837054</v>
      </c>
      <c r="K95" s="1">
        <v>0.7837054</v>
      </c>
      <c r="L95" s="1">
        <v>-10.47174</v>
      </c>
      <c r="M95" s="1">
        <v>10.47174</v>
      </c>
    </row>
    <row r="96" spans="1:13" s="1" customFormat="1" x14ac:dyDescent="0.3">
      <c r="A96" s="21">
        <v>1.5849169999999999</v>
      </c>
      <c r="B96" s="21">
        <v>-1.0793630000000001</v>
      </c>
      <c r="C96" s="1">
        <v>-0.938724</v>
      </c>
      <c r="D96" s="1">
        <v>0.938724</v>
      </c>
      <c r="E96" s="1">
        <v>-0.44246799999999997</v>
      </c>
      <c r="F96" s="6">
        <v>2.111726</v>
      </c>
      <c r="H96" s="1">
        <v>1.5849169999999999</v>
      </c>
      <c r="I96" s="1">
        <v>-1.0793630000000001</v>
      </c>
      <c r="J96" s="1">
        <v>-0.938724</v>
      </c>
      <c r="K96" s="1">
        <v>0.938724</v>
      </c>
      <c r="L96" s="1">
        <v>-0.44246799999999997</v>
      </c>
      <c r="M96" s="1">
        <v>2.111726</v>
      </c>
    </row>
    <row r="97" spans="1:13" s="1" customFormat="1" x14ac:dyDescent="0.3">
      <c r="A97" s="21">
        <v>1.6015999999999999</v>
      </c>
      <c r="B97" s="21">
        <v>-1.0943050000000001</v>
      </c>
      <c r="C97" s="1">
        <v>-0.77509320000000004</v>
      </c>
      <c r="D97" s="1">
        <v>0.77743410000000002</v>
      </c>
      <c r="E97" s="1">
        <v>3.8347220000000002</v>
      </c>
      <c r="F97" s="6">
        <v>3.9049870000000002</v>
      </c>
      <c r="H97" s="1">
        <v>1.6015999999999999</v>
      </c>
      <c r="I97" s="1">
        <v>-1.0943050000000001</v>
      </c>
      <c r="J97" s="1">
        <v>-0.77509320000000004</v>
      </c>
      <c r="K97" s="1">
        <v>0.77743410000000002</v>
      </c>
      <c r="L97" s="1">
        <v>3.8347220000000002</v>
      </c>
      <c r="M97" s="1">
        <v>3.9049870000000002</v>
      </c>
    </row>
    <row r="98" spans="1:13" s="1" customFormat="1" x14ac:dyDescent="0.3">
      <c r="A98" s="21">
        <v>1.6182829999999999</v>
      </c>
      <c r="B98" s="21">
        <v>-1.1052249999999999</v>
      </c>
      <c r="C98" s="1">
        <v>-0.76648110000000003</v>
      </c>
      <c r="D98" s="1">
        <v>0.76822089999999998</v>
      </c>
      <c r="E98" s="1">
        <v>1.0324249999999999</v>
      </c>
      <c r="F98" s="6">
        <v>1.8003370000000001</v>
      </c>
      <c r="H98" s="1">
        <v>1.6182829999999999</v>
      </c>
      <c r="I98" s="1">
        <v>-1.1052249999999999</v>
      </c>
      <c r="J98" s="1">
        <v>-0.76648110000000003</v>
      </c>
      <c r="K98" s="1">
        <v>0.76822089999999998</v>
      </c>
      <c r="L98" s="1">
        <v>1.0324249999999999</v>
      </c>
      <c r="M98" s="1">
        <v>1.8003370000000001</v>
      </c>
    </row>
    <row r="99" spans="1:13" s="1" customFormat="1" x14ac:dyDescent="0.3">
      <c r="A99" s="22">
        <v>1.6349670000000001</v>
      </c>
      <c r="B99" s="22">
        <v>-1.11988</v>
      </c>
      <c r="C99" s="1">
        <v>-0.80092969999999997</v>
      </c>
      <c r="D99" s="1">
        <v>0.80111489999999996</v>
      </c>
      <c r="E99" s="1">
        <v>1.0324249999999999</v>
      </c>
      <c r="F99" s="6">
        <v>2.308573</v>
      </c>
      <c r="H99" s="1">
        <v>1.6349670000000001</v>
      </c>
      <c r="I99" s="1">
        <v>-1.11988</v>
      </c>
      <c r="J99" s="1">
        <v>-0.80092969999999997</v>
      </c>
      <c r="K99" s="1">
        <v>0.80111489999999996</v>
      </c>
      <c r="L99" s="1">
        <v>1.0324249999999999</v>
      </c>
      <c r="M99" s="1">
        <v>2.308573</v>
      </c>
    </row>
    <row r="100" spans="1:13" s="1" customFormat="1" x14ac:dyDescent="0.3">
      <c r="A100" s="22">
        <v>1.6516500000000001</v>
      </c>
      <c r="B100" s="22">
        <v>-1.1319490000000001</v>
      </c>
      <c r="C100" s="1">
        <v>-0.69758390000000003</v>
      </c>
      <c r="D100" s="1">
        <v>0.69763710000000001</v>
      </c>
      <c r="E100" s="1">
        <v>-1.9173610000000001</v>
      </c>
      <c r="F100" s="6">
        <v>2.9275790000000002</v>
      </c>
      <c r="H100" s="1">
        <v>1.6516500000000001</v>
      </c>
      <c r="I100" s="1">
        <v>-1.1319490000000001</v>
      </c>
      <c r="J100" s="1">
        <v>-0.69758390000000003</v>
      </c>
      <c r="K100" s="1">
        <v>0.69763710000000001</v>
      </c>
      <c r="L100" s="1">
        <v>-1.9173610000000001</v>
      </c>
      <c r="M100" s="1">
        <v>2.9275790000000002</v>
      </c>
    </row>
    <row r="101" spans="1:13" s="1" customFormat="1" x14ac:dyDescent="0.3">
      <c r="A101" s="22">
        <v>1.6683330000000001</v>
      </c>
      <c r="B101" s="22">
        <v>-1.1431560000000001</v>
      </c>
      <c r="C101" s="1">
        <v>-0.84399040000000003</v>
      </c>
      <c r="D101" s="1">
        <v>0.84754200000000002</v>
      </c>
      <c r="E101" s="1">
        <v>0</v>
      </c>
      <c r="F101" s="6">
        <v>0.14748929999999999</v>
      </c>
      <c r="H101" s="1">
        <v>1.6683330000000001</v>
      </c>
      <c r="I101" s="1">
        <v>-1.1431560000000001</v>
      </c>
      <c r="J101" s="1">
        <v>-0.84399040000000003</v>
      </c>
      <c r="K101" s="1">
        <v>0.84754200000000002</v>
      </c>
      <c r="L101" s="1">
        <v>0</v>
      </c>
      <c r="M101" s="1">
        <v>0.14748929999999999</v>
      </c>
    </row>
    <row r="102" spans="1:13" s="1" customFormat="1" x14ac:dyDescent="0.3">
      <c r="A102" s="22">
        <v>1.685017</v>
      </c>
      <c r="B102" s="22">
        <v>-1.1601109999999999</v>
      </c>
      <c r="C102" s="1">
        <v>-0.7837054</v>
      </c>
      <c r="D102" s="1">
        <v>0.78488749999999996</v>
      </c>
      <c r="E102" s="1">
        <v>2.5073180000000002</v>
      </c>
      <c r="F102" s="6">
        <v>4.2182979999999999</v>
      </c>
      <c r="H102" s="1">
        <v>1.685017</v>
      </c>
      <c r="I102" s="1">
        <v>-1.1601109999999999</v>
      </c>
      <c r="J102" s="1">
        <v>-0.7837054</v>
      </c>
      <c r="K102" s="1">
        <v>0.78488749999999996</v>
      </c>
      <c r="L102" s="1">
        <v>2.5073180000000002</v>
      </c>
      <c r="M102" s="1">
        <v>4.2182979999999999</v>
      </c>
    </row>
    <row r="103" spans="1:13" s="1" customFormat="1" x14ac:dyDescent="0.3">
      <c r="A103" s="22">
        <v>1.7017</v>
      </c>
      <c r="B103" s="22">
        <v>-1.169306</v>
      </c>
      <c r="C103" s="1">
        <v>-0.65452319999999997</v>
      </c>
      <c r="D103" s="1">
        <v>0.65909660000000003</v>
      </c>
      <c r="E103" s="1">
        <v>5.6045939999999996</v>
      </c>
      <c r="F103" s="6">
        <v>6.0254399999999997</v>
      </c>
      <c r="H103" s="1">
        <v>1.7017</v>
      </c>
      <c r="I103" s="1">
        <v>-1.169306</v>
      </c>
      <c r="J103" s="1">
        <v>-0.65452319999999997</v>
      </c>
      <c r="K103" s="1">
        <v>0.65909660000000003</v>
      </c>
      <c r="L103" s="1">
        <v>5.6045939999999996</v>
      </c>
      <c r="M103" s="1">
        <v>6.0254399999999997</v>
      </c>
    </row>
    <row r="104" spans="1:13" s="1" customFormat="1" x14ac:dyDescent="0.3">
      <c r="A104" s="22">
        <v>1.718383</v>
      </c>
      <c r="B104" s="22">
        <v>-1.1819500000000001</v>
      </c>
      <c r="C104" s="1">
        <v>-0.67174750000000005</v>
      </c>
      <c r="D104" s="1">
        <v>0.67224410000000001</v>
      </c>
      <c r="E104" s="1">
        <v>-1.7698719999999999</v>
      </c>
      <c r="F104" s="6">
        <v>2.8331770000000001</v>
      </c>
      <c r="H104" s="1">
        <v>1.718383</v>
      </c>
      <c r="I104" s="1">
        <v>-1.1819500000000001</v>
      </c>
      <c r="J104" s="1">
        <v>-0.67174750000000005</v>
      </c>
      <c r="K104" s="1">
        <v>0.67224410000000001</v>
      </c>
      <c r="L104" s="1">
        <v>-1.7698719999999999</v>
      </c>
      <c r="M104" s="1">
        <v>2.8331770000000001</v>
      </c>
    </row>
    <row r="105" spans="1:13" s="1" customFormat="1" x14ac:dyDescent="0.3">
      <c r="A105" s="22">
        <v>1.7350669999999999</v>
      </c>
      <c r="B105" s="22">
        <v>-1.1917199999999999</v>
      </c>
      <c r="C105" s="1">
        <v>-0.66313529999999998</v>
      </c>
      <c r="D105" s="1">
        <v>0.66335900000000003</v>
      </c>
      <c r="E105" s="1">
        <v>-3.2586949999999999</v>
      </c>
      <c r="F105" s="6">
        <v>3.5128339999999998</v>
      </c>
      <c r="H105" s="1">
        <v>1.7350669999999999</v>
      </c>
      <c r="I105" s="1">
        <v>-1.1917199999999999</v>
      </c>
      <c r="J105" s="1">
        <v>-0.66313529999999998</v>
      </c>
      <c r="K105" s="1">
        <v>0.66335900000000003</v>
      </c>
      <c r="L105" s="1">
        <v>-3.2586949999999999</v>
      </c>
      <c r="M105" s="1">
        <v>3.5128339999999998</v>
      </c>
    </row>
    <row r="106" spans="1:13" s="1" customFormat="1" x14ac:dyDescent="0.3">
      <c r="A106" s="22">
        <v>1.7517499999999999</v>
      </c>
      <c r="B106" s="22">
        <v>-1.2040759999999999</v>
      </c>
      <c r="C106" s="1">
        <v>-0.80564239999999998</v>
      </c>
      <c r="D106" s="1">
        <v>0.80565160000000002</v>
      </c>
      <c r="E106" s="1">
        <v>-6.098274</v>
      </c>
      <c r="F106" s="6">
        <v>6.1061550000000002</v>
      </c>
      <c r="H106" s="1">
        <v>1.7517499999999999</v>
      </c>
      <c r="I106" s="1">
        <v>-1.2040759999999999</v>
      </c>
      <c r="J106" s="1">
        <v>-0.80564239999999998</v>
      </c>
      <c r="K106" s="1">
        <v>0.80565160000000002</v>
      </c>
      <c r="L106" s="1">
        <v>-6.098274</v>
      </c>
      <c r="M106" s="1">
        <v>6.1061550000000002</v>
      </c>
    </row>
    <row r="107" spans="1:13" s="1" customFormat="1" x14ac:dyDescent="0.3">
      <c r="A107" s="22">
        <v>1.7684329999999999</v>
      </c>
      <c r="B107" s="22">
        <v>-1.218602</v>
      </c>
      <c r="C107" s="1">
        <v>-0.87367839999999997</v>
      </c>
      <c r="D107" s="1">
        <v>0.87413350000000001</v>
      </c>
      <c r="E107" s="1">
        <v>0.53710690000000005</v>
      </c>
      <c r="F107" s="6">
        <v>0.64168499999999995</v>
      </c>
      <c r="H107" s="1">
        <v>1.7684329999999999</v>
      </c>
      <c r="I107" s="1">
        <v>-1.218602</v>
      </c>
      <c r="J107" s="1">
        <v>-0.87367839999999997</v>
      </c>
      <c r="K107" s="1">
        <v>0.87413350000000001</v>
      </c>
      <c r="L107" s="1">
        <v>0.53710690000000005</v>
      </c>
      <c r="M107" s="1">
        <v>0.64168499999999995</v>
      </c>
    </row>
    <row r="108" spans="1:13" s="1" customFormat="1" x14ac:dyDescent="0.3">
      <c r="A108" s="22">
        <v>1.7851170000000001</v>
      </c>
      <c r="B108" s="22">
        <v>-1.233228</v>
      </c>
      <c r="C108" s="1">
        <v>-0.79148019999999997</v>
      </c>
      <c r="D108" s="1">
        <v>0.79185479999999997</v>
      </c>
      <c r="E108" s="1">
        <v>5.1092760000000004</v>
      </c>
      <c r="F108" s="6">
        <v>5.1386849999999997</v>
      </c>
      <c r="H108" s="1">
        <v>1.7851170000000001</v>
      </c>
      <c r="I108" s="1">
        <v>-1.233228</v>
      </c>
      <c r="J108" s="1">
        <v>-0.79148019999999997</v>
      </c>
      <c r="K108" s="1">
        <v>0.79185479999999997</v>
      </c>
      <c r="L108" s="1">
        <v>5.1092760000000004</v>
      </c>
      <c r="M108" s="1">
        <v>5.1386849999999997</v>
      </c>
    </row>
    <row r="109" spans="1:13" s="1" customFormat="1" x14ac:dyDescent="0.3">
      <c r="A109" s="22">
        <v>1.8018000000000001</v>
      </c>
      <c r="B109" s="22">
        <v>-1.2450110000000001</v>
      </c>
      <c r="C109" s="1">
        <v>-0.68189069999999996</v>
      </c>
      <c r="D109" s="1">
        <v>0.68189069999999996</v>
      </c>
      <c r="E109" s="1">
        <v>2.9194689999999999</v>
      </c>
      <c r="F109" s="6">
        <v>2.949109</v>
      </c>
      <c r="H109" s="1">
        <v>1.8018000000000001</v>
      </c>
      <c r="I109" s="1">
        <v>-1.2450110000000001</v>
      </c>
      <c r="J109" s="1">
        <v>-0.68189069999999996</v>
      </c>
      <c r="K109" s="1">
        <v>0.68189069999999996</v>
      </c>
      <c r="L109" s="1">
        <v>2.9194689999999999</v>
      </c>
      <c r="M109" s="1">
        <v>2.949109</v>
      </c>
    </row>
    <row r="110" spans="1:13" s="1" customFormat="1" x14ac:dyDescent="0.3">
      <c r="A110" s="22">
        <v>1.8184830000000001</v>
      </c>
      <c r="B110" s="22">
        <v>-1.255981</v>
      </c>
      <c r="C110" s="1">
        <v>-0.69406730000000005</v>
      </c>
      <c r="D110" s="1">
        <v>0.69417410000000002</v>
      </c>
      <c r="F110" s="6"/>
      <c r="H110" s="1">
        <v>1.8184830000000001</v>
      </c>
      <c r="I110" s="1">
        <v>-1.255981</v>
      </c>
      <c r="J110" s="1">
        <v>-0.69406730000000005</v>
      </c>
      <c r="K110" s="1">
        <v>0.69417410000000002</v>
      </c>
    </row>
    <row r="111" spans="1:13" s="1" customFormat="1" x14ac:dyDescent="0.3">
      <c r="A111" s="23">
        <v>1.835167</v>
      </c>
      <c r="B111" s="23">
        <v>-1.2681690000000001</v>
      </c>
      <c r="C111" s="9"/>
      <c r="D111" s="9"/>
      <c r="E111" s="9"/>
      <c r="F111" s="7"/>
      <c r="G111" s="9"/>
      <c r="H111" s="1">
        <v>1.835167</v>
      </c>
      <c r="I111" s="1">
        <v>-1.2681690000000001</v>
      </c>
    </row>
    <row r="112" spans="1:13" x14ac:dyDescent="0.3">
      <c r="A112" s="2">
        <f>SUM(A2:A111)</f>
        <v>101.85174960000005</v>
      </c>
      <c r="B112" s="2">
        <f t="shared" ref="B112:D112" si="0">SUM(B2:B111)</f>
        <v>-65.960861440999992</v>
      </c>
      <c r="C112" s="2"/>
      <c r="D112" s="2">
        <f t="shared" si="0"/>
        <v>73.819460399999997</v>
      </c>
      <c r="E112" s="2"/>
      <c r="F112" s="2"/>
      <c r="G112" s="3" t="s">
        <v>11</v>
      </c>
    </row>
    <row r="113" spans="1:8" x14ac:dyDescent="0.3">
      <c r="A113" s="1">
        <f>AVERAGE(A2:A111)</f>
        <v>0.92592499636363679</v>
      </c>
      <c r="B113" s="1">
        <f t="shared" ref="B113:D113" si="1">AVERAGE(B2:B111)</f>
        <v>-0.59964419491818177</v>
      </c>
      <c r="C113" s="1"/>
      <c r="D113" s="1">
        <f t="shared" si="1"/>
        <v>0.70304248000000003</v>
      </c>
      <c r="E113" s="1"/>
      <c r="F113" s="1"/>
      <c r="G113" s="4" t="s">
        <v>10</v>
      </c>
    </row>
    <row r="114" spans="1:8" x14ac:dyDescent="0.3">
      <c r="A114" s="1">
        <f>SUMSQ(A2:A111)</f>
        <v>125.17636606497632</v>
      </c>
      <c r="B114" s="1">
        <f t="shared" ref="B114:D114" si="2">SUMSQ(B2:B111)</f>
        <v>55.377849205776108</v>
      </c>
      <c r="C114" s="1"/>
      <c r="D114" s="1">
        <f t="shared" si="2"/>
        <v>53.727698104966947</v>
      </c>
      <c r="E114" s="1"/>
      <c r="F114" s="1"/>
      <c r="G114" s="4" t="s">
        <v>12</v>
      </c>
    </row>
    <row r="115" spans="1:8" x14ac:dyDescent="0.3">
      <c r="A115" s="10" t="s">
        <v>18</v>
      </c>
      <c r="B115" s="1">
        <f>SUMPRODUCT(A2:A111,B2:B111)</f>
        <v>-83.16177478753707</v>
      </c>
      <c r="C115" s="10" t="s">
        <v>19</v>
      </c>
      <c r="D115" s="1">
        <f>SUMPRODUCT(A2:A111,D2:D111)</f>
        <v>73.322603727033993</v>
      </c>
      <c r="E115" s="1"/>
      <c r="F115" s="1"/>
      <c r="G115" s="4" t="s">
        <v>13</v>
      </c>
    </row>
    <row r="116" spans="1:8" x14ac:dyDescent="0.3">
      <c r="F116">
        <f>COUNT(A2:A111)</f>
        <v>110</v>
      </c>
      <c r="G116" s="4" t="s">
        <v>22</v>
      </c>
    </row>
    <row r="117" spans="1:8" x14ac:dyDescent="0.3">
      <c r="A117" s="36" t="s">
        <v>16</v>
      </c>
      <c r="B117" s="36"/>
      <c r="E117" s="36" t="s">
        <v>17</v>
      </c>
      <c r="F117" s="36"/>
    </row>
    <row r="118" spans="1:8" x14ac:dyDescent="0.3">
      <c r="A118" s="1">
        <f>(B2+0.71725*A2-0.06567)^2</f>
        <v>3.0782020084120405E-3</v>
      </c>
      <c r="B118" s="1">
        <f>(A2-0.92593)^2</f>
        <v>0.82672950690608893</v>
      </c>
      <c r="C118" s="9" t="s">
        <v>14</v>
      </c>
      <c r="D118" s="9" t="s">
        <v>15</v>
      </c>
      <c r="E118" s="1">
        <f>(D2-0.1219*A2-0.5875)^2</f>
        <v>0.34754998099148338</v>
      </c>
      <c r="F118" s="1">
        <f>(A2-0.92593)^2</f>
        <v>0.82672950690608893</v>
      </c>
      <c r="G118" s="9" t="s">
        <v>14</v>
      </c>
      <c r="H118" s="9" t="s">
        <v>15</v>
      </c>
    </row>
    <row r="119" spans="1:8" x14ac:dyDescent="0.3">
      <c r="A119" s="1">
        <f t="shared" ref="A119:A182" si="3">(B3+0.71725*A3-0.06567)^2</f>
        <v>2.3614819889982903E-3</v>
      </c>
      <c r="B119" s="1">
        <f t="shared" ref="B119:B182" si="4">(A3-0.92593)^2</f>
        <v>0.79666929806068887</v>
      </c>
      <c r="C119" s="1">
        <f>SUM(A118:A227)</f>
        <v>2.18365920550577E-2</v>
      </c>
      <c r="D119" s="1">
        <f>SUM(B118:B227)</f>
        <v>30.869285189720323</v>
      </c>
      <c r="E119" s="1">
        <f t="shared" ref="E119:E182" si="5">(D3-0.1219*A3-0.5875)^2</f>
        <v>8.7967109319997544E-2</v>
      </c>
      <c r="F119" s="1">
        <f t="shared" ref="F119:F182" si="6">(A3-0.92593)^2</f>
        <v>0.79666929806068887</v>
      </c>
      <c r="G119" s="1">
        <f>SUM(E118:E227)</f>
        <v>3.5295215518408347</v>
      </c>
      <c r="H119" s="1">
        <f>SUM(F118:F227)</f>
        <v>30.869285189720323</v>
      </c>
    </row>
    <row r="120" spans="1:8" x14ac:dyDescent="0.3">
      <c r="A120" s="1">
        <f t="shared" si="3"/>
        <v>1.7128297593907566E-3</v>
      </c>
      <c r="B120" s="1">
        <f t="shared" si="4"/>
        <v>0.7671657744</v>
      </c>
      <c r="E120" s="1">
        <f t="shared" si="5"/>
        <v>6.6241424777069041E-2</v>
      </c>
      <c r="F120" s="1">
        <f t="shared" si="6"/>
        <v>0.7671657744</v>
      </c>
    </row>
    <row r="121" spans="1:8" x14ac:dyDescent="0.3">
      <c r="A121" s="1">
        <f t="shared" si="3"/>
        <v>1.2867106379461379E-3</v>
      </c>
      <c r="B121" s="1">
        <f t="shared" si="4"/>
        <v>0.73821891773908888</v>
      </c>
      <c r="C121" s="12" t="s">
        <v>20</v>
      </c>
      <c r="D121">
        <f>SQRT((C119)/((110-2)*D119))</f>
        <v>2.5592768373859116E-3</v>
      </c>
      <c r="E121" s="1">
        <f t="shared" si="5"/>
        <v>5.2116640477089804E-2</v>
      </c>
      <c r="F121" s="1">
        <f t="shared" si="6"/>
        <v>0.73821891773908888</v>
      </c>
      <c r="G121" s="12" t="s">
        <v>20</v>
      </c>
      <c r="H121">
        <f>SQRT((G119)/((110-2)*H119))</f>
        <v>3.2537393138720845E-2</v>
      </c>
    </row>
    <row r="122" spans="1:8" x14ac:dyDescent="0.3">
      <c r="A122" s="1">
        <f t="shared" si="3"/>
        <v>8.8268965236208165E-4</v>
      </c>
      <c r="B122" s="1">
        <f t="shared" si="4"/>
        <v>0.70982871122768898</v>
      </c>
      <c r="C122" s="13" t="s">
        <v>21</v>
      </c>
      <c r="D122">
        <f>SQRT(((1/110)+(0.92593^2/D119))*(C119/(110-2)))</f>
        <v>2.7301333585392513E-3</v>
      </c>
      <c r="E122" s="1">
        <f t="shared" si="5"/>
        <v>5.9889293904573218E-2</v>
      </c>
      <c r="F122" s="1">
        <f t="shared" si="6"/>
        <v>0.70982871122768898</v>
      </c>
      <c r="G122" s="13" t="s">
        <v>21</v>
      </c>
      <c r="H122">
        <f>SQRT(((1/110)+(0.92593^2/H119))*(G119/(110-2)))</f>
        <v>3.4709579327362586E-2</v>
      </c>
    </row>
    <row r="123" spans="1:8" x14ac:dyDescent="0.3">
      <c r="A123" s="1">
        <f t="shared" si="3"/>
        <v>5.6219753159702493E-4</v>
      </c>
      <c r="B123" s="1">
        <f t="shared" si="4"/>
        <v>0.6819951889000001</v>
      </c>
      <c r="E123" s="1">
        <f t="shared" si="5"/>
        <v>2.7737766640628117E-2</v>
      </c>
      <c r="F123" s="1">
        <f t="shared" si="6"/>
        <v>0.6819951889000001</v>
      </c>
    </row>
    <row r="124" spans="1:8" x14ac:dyDescent="0.3">
      <c r="A124" s="1">
        <f t="shared" si="3"/>
        <v>4.0913306928749951E-4</v>
      </c>
      <c r="B124" s="1">
        <f t="shared" si="4"/>
        <v>0.65471838212088995</v>
      </c>
      <c r="E124" s="1">
        <f t="shared" si="5"/>
        <v>1.3287077057778632E-2</v>
      </c>
      <c r="F124" s="1">
        <f t="shared" si="6"/>
        <v>0.65471838212088995</v>
      </c>
      <c r="G124" s="10" t="s">
        <v>23</v>
      </c>
      <c r="H124" s="1">
        <f>B111/A111</f>
        <v>-0.69103738242895607</v>
      </c>
    </row>
    <row r="125" spans="1:8" x14ac:dyDescent="0.3">
      <c r="A125" s="1">
        <f t="shared" si="3"/>
        <v>2.553744442160943E-4</v>
      </c>
      <c r="B125" s="1">
        <f t="shared" si="4"/>
        <v>0.6279980818468901</v>
      </c>
      <c r="E125" s="1">
        <f t="shared" si="5"/>
        <v>0.36453771869027174</v>
      </c>
      <c r="F125" s="1">
        <f t="shared" si="6"/>
        <v>0.6279980818468901</v>
      </c>
    </row>
    <row r="126" spans="1:8" x14ac:dyDescent="0.3">
      <c r="A126" s="1">
        <f t="shared" si="3"/>
        <v>4.6001509540140626E-4</v>
      </c>
      <c r="B126" s="1">
        <f t="shared" si="4"/>
        <v>0.60183460840000003</v>
      </c>
      <c r="E126" s="1">
        <f t="shared" si="5"/>
        <v>0.36699762011679127</v>
      </c>
      <c r="F126" s="1">
        <f t="shared" si="6"/>
        <v>0.60183460840000003</v>
      </c>
    </row>
    <row r="127" spans="1:8" x14ac:dyDescent="0.3">
      <c r="A127" s="1">
        <f t="shared" si="3"/>
        <v>2.768386183780221E-5</v>
      </c>
      <c r="B127" s="1">
        <f t="shared" si="4"/>
        <v>0.57622779995089013</v>
      </c>
      <c r="E127" s="1">
        <f t="shared" si="5"/>
        <v>0.36946579336807844</v>
      </c>
      <c r="F127" s="1">
        <f t="shared" si="6"/>
        <v>0.57622779995089013</v>
      </c>
    </row>
    <row r="128" spans="1:8" x14ac:dyDescent="0.3">
      <c r="A128" s="1">
        <f t="shared" si="3"/>
        <v>1.7593255330825548E-4</v>
      </c>
      <c r="B128" s="1">
        <f t="shared" si="4"/>
        <v>0.55117750801689003</v>
      </c>
      <c r="E128" s="1">
        <f t="shared" si="5"/>
        <v>0.16866899838607699</v>
      </c>
      <c r="F128" s="1">
        <f t="shared" si="6"/>
        <v>0.55117750801689003</v>
      </c>
    </row>
    <row r="129" spans="1:6" x14ac:dyDescent="0.3">
      <c r="A129" s="1">
        <f t="shared" si="3"/>
        <v>2.3649088062759971E-4</v>
      </c>
      <c r="B129" s="1">
        <f t="shared" si="4"/>
        <v>0.52668403289999999</v>
      </c>
      <c r="E129" s="1">
        <f t="shared" si="5"/>
        <v>1.369558087073439E-2</v>
      </c>
      <c r="F129" s="1">
        <f t="shared" si="6"/>
        <v>0.52668403289999999</v>
      </c>
    </row>
    <row r="130" spans="1:6" x14ac:dyDescent="0.3">
      <c r="A130" s="1">
        <f t="shared" si="3"/>
        <v>1.8638947496507662E-4</v>
      </c>
      <c r="B130" s="1">
        <f t="shared" si="4"/>
        <v>0.50274722278089001</v>
      </c>
      <c r="E130" s="1">
        <f t="shared" si="5"/>
        <v>5.9719290513249581E-5</v>
      </c>
      <c r="F130" s="1">
        <f t="shared" si="6"/>
        <v>0.50274722278089001</v>
      </c>
    </row>
    <row r="131" spans="1:6" x14ac:dyDescent="0.3">
      <c r="A131" s="1">
        <f t="shared" si="3"/>
        <v>1.4841536327225233E-4</v>
      </c>
      <c r="B131" s="1">
        <f t="shared" si="4"/>
        <v>0.47936693918689</v>
      </c>
      <c r="E131" s="1">
        <f t="shared" si="5"/>
        <v>6.2241655230087468E-3</v>
      </c>
      <c r="F131" s="1">
        <f t="shared" si="6"/>
        <v>0.47936693918689</v>
      </c>
    </row>
    <row r="132" spans="1:6" x14ac:dyDescent="0.3">
      <c r="A132" s="1">
        <f t="shared" si="3"/>
        <v>5.8380105472656569E-5</v>
      </c>
      <c r="B132" s="1">
        <f t="shared" si="4"/>
        <v>0.4565434624000001</v>
      </c>
      <c r="E132" s="1">
        <f t="shared" si="5"/>
        <v>2.9905295045675625E-2</v>
      </c>
      <c r="F132" s="1">
        <f t="shared" si="6"/>
        <v>0.4565434624000001</v>
      </c>
    </row>
    <row r="133" spans="1:6" x14ac:dyDescent="0.3">
      <c r="A133" s="1">
        <f t="shared" si="3"/>
        <v>9.602503027708721E-6</v>
      </c>
      <c r="B133" s="1">
        <f t="shared" si="4"/>
        <v>0.43427665061089016</v>
      </c>
      <c r="E133" s="1">
        <f t="shared" si="5"/>
        <v>7.5416524859028139E-4</v>
      </c>
      <c r="F133" s="1">
        <f t="shared" si="6"/>
        <v>0.43427665061089016</v>
      </c>
    </row>
    <row r="134" spans="1:6" x14ac:dyDescent="0.3">
      <c r="A134" s="1">
        <f t="shared" si="3"/>
        <v>1.1703391011330634E-5</v>
      </c>
      <c r="B134" s="1">
        <f t="shared" si="4"/>
        <v>0.41256637535689011</v>
      </c>
      <c r="E134" s="1">
        <f t="shared" si="5"/>
        <v>3.3702102620726877E-2</v>
      </c>
      <c r="F134" s="1">
        <f t="shared" si="6"/>
        <v>0.41256637535689011</v>
      </c>
    </row>
    <row r="135" spans="1:6" x14ac:dyDescent="0.3">
      <c r="A135" s="1">
        <f t="shared" si="3"/>
        <v>3.6570139655624905E-5</v>
      </c>
      <c r="B135" s="1">
        <f t="shared" si="4"/>
        <v>0.39141289690000003</v>
      </c>
      <c r="E135" s="1">
        <f t="shared" si="5"/>
        <v>2.0590393151860894E-2</v>
      </c>
      <c r="F135" s="1">
        <f t="shared" si="6"/>
        <v>0.39141289690000003</v>
      </c>
    </row>
    <row r="136" spans="1:6" x14ac:dyDescent="0.3">
      <c r="A136" s="1">
        <f t="shared" si="3"/>
        <v>2.5903296026212802E-5</v>
      </c>
      <c r="B136" s="1">
        <f t="shared" si="4"/>
        <v>0.37081608344088995</v>
      </c>
      <c r="E136" s="1">
        <f t="shared" si="5"/>
        <v>1.3385481739766061E-4</v>
      </c>
      <c r="F136" s="1">
        <f t="shared" si="6"/>
        <v>0.37081608344088995</v>
      </c>
    </row>
    <row r="137" spans="1:6" x14ac:dyDescent="0.3">
      <c r="A137" s="1">
        <f t="shared" si="3"/>
        <v>6.7374478505912262E-6</v>
      </c>
      <c r="B137" s="1">
        <f t="shared" si="4"/>
        <v>0.35077581652689005</v>
      </c>
      <c r="E137" s="1">
        <f t="shared" si="5"/>
        <v>6.9233999780630856E-3</v>
      </c>
      <c r="F137" s="1">
        <f t="shared" si="6"/>
        <v>0.35077581652689005</v>
      </c>
    </row>
    <row r="138" spans="1:6" x14ac:dyDescent="0.3">
      <c r="A138" s="1">
        <f t="shared" si="3"/>
        <v>4.4373916890628288E-7</v>
      </c>
      <c r="B138" s="1">
        <f t="shared" si="4"/>
        <v>0.3312923364</v>
      </c>
      <c r="E138" s="1">
        <f t="shared" si="5"/>
        <v>5.7967135161322446E-4</v>
      </c>
      <c r="F138" s="1">
        <f t="shared" si="6"/>
        <v>0.3312923364</v>
      </c>
    </row>
    <row r="139" spans="1:6" x14ac:dyDescent="0.3">
      <c r="A139" s="1">
        <f t="shared" si="3"/>
        <v>1.2363981655001168E-6</v>
      </c>
      <c r="B139" s="1">
        <f t="shared" si="4"/>
        <v>0.31236552127089001</v>
      </c>
      <c r="E139" s="1">
        <f t="shared" si="5"/>
        <v>1.0958497143302548E-2</v>
      </c>
      <c r="F139" s="1">
        <f t="shared" si="6"/>
        <v>0.31236552127089001</v>
      </c>
    </row>
    <row r="140" spans="1:6" x14ac:dyDescent="0.3">
      <c r="A140" s="1">
        <f t="shared" si="3"/>
        <v>4.7102346445640639E-10</v>
      </c>
      <c r="B140" s="1">
        <f t="shared" si="4"/>
        <v>0.29399526269689003</v>
      </c>
      <c r="E140" s="1">
        <f t="shared" si="5"/>
        <v>2.4754973820295994E-2</v>
      </c>
      <c r="F140" s="1">
        <f t="shared" si="6"/>
        <v>0.29399526269689003</v>
      </c>
    </row>
    <row r="141" spans="1:6" x14ac:dyDescent="0.3">
      <c r="A141" s="1">
        <f t="shared" si="3"/>
        <v>1.754300249999943E-6</v>
      </c>
      <c r="B141" s="1">
        <f t="shared" si="4"/>
        <v>0.27618178090000006</v>
      </c>
      <c r="E141" s="1">
        <f t="shared" si="5"/>
        <v>2.2029824636836007E-3</v>
      </c>
      <c r="F141" s="1">
        <f t="shared" si="6"/>
        <v>0.27618178090000006</v>
      </c>
    </row>
    <row r="142" spans="1:6" x14ac:dyDescent="0.3">
      <c r="A142" s="1">
        <f t="shared" si="3"/>
        <v>1.3672552988144729E-6</v>
      </c>
      <c r="B142" s="1">
        <f t="shared" si="4"/>
        <v>0.25892496410089011</v>
      </c>
      <c r="E142" s="1">
        <f t="shared" si="5"/>
        <v>6.941264964566222E-3</v>
      </c>
      <c r="F142" s="1">
        <f t="shared" si="6"/>
        <v>0.25892496410089011</v>
      </c>
    </row>
    <row r="143" spans="1:6" x14ac:dyDescent="0.3">
      <c r="A143" s="1">
        <f t="shared" si="3"/>
        <v>1.7432007578665318E-5</v>
      </c>
      <c r="B143" s="1">
        <f t="shared" si="4"/>
        <v>0.24222471386689001</v>
      </c>
      <c r="E143" s="1">
        <f t="shared" si="5"/>
        <v>9.3953785151750565E-3</v>
      </c>
      <c r="F143" s="1">
        <f t="shared" si="6"/>
        <v>0.24222471386689001</v>
      </c>
    </row>
    <row r="144" spans="1:6" x14ac:dyDescent="0.3">
      <c r="A144" s="1">
        <f t="shared" si="3"/>
        <v>4.9145182381406721E-5</v>
      </c>
      <c r="B144" s="1">
        <f t="shared" si="4"/>
        <v>0.2260812304</v>
      </c>
      <c r="E144" s="1">
        <f t="shared" si="5"/>
        <v>1.8456350623310268E-3</v>
      </c>
      <c r="F144" s="1">
        <f t="shared" si="6"/>
        <v>0.2260812304</v>
      </c>
    </row>
    <row r="145" spans="1:6" x14ac:dyDescent="0.3">
      <c r="A145" s="1">
        <f t="shared" si="3"/>
        <v>6.5855812493166617E-5</v>
      </c>
      <c r="B145" s="1">
        <f t="shared" si="4"/>
        <v>0.21049441193089005</v>
      </c>
      <c r="E145" s="1">
        <f t="shared" si="5"/>
        <v>6.8256927356844148E-3</v>
      </c>
      <c r="F145" s="1">
        <f t="shared" si="6"/>
        <v>0.21049441193089005</v>
      </c>
    </row>
    <row r="146" spans="1:6" x14ac:dyDescent="0.3">
      <c r="A146" s="1">
        <f t="shared" si="3"/>
        <v>4.4698959892843316E-5</v>
      </c>
      <c r="B146" s="1">
        <f t="shared" si="4"/>
        <v>0.19546417003689004</v>
      </c>
      <c r="E146" s="1">
        <f t="shared" si="5"/>
        <v>4.0054516270501099E-2</v>
      </c>
      <c r="F146" s="1">
        <f t="shared" si="6"/>
        <v>0.19546417003689004</v>
      </c>
    </row>
    <row r="147" spans="1:6" x14ac:dyDescent="0.3">
      <c r="A147" s="1">
        <f t="shared" si="3"/>
        <v>1.4501054400624944E-5</v>
      </c>
      <c r="B147" s="1">
        <f t="shared" si="4"/>
        <v>0.18099068490000006</v>
      </c>
      <c r="E147" s="1">
        <f t="shared" si="5"/>
        <v>4.7123419622500378E-5</v>
      </c>
      <c r="F147" s="1">
        <f t="shared" si="6"/>
        <v>0.18099068490000006</v>
      </c>
    </row>
    <row r="148" spans="1:6" x14ac:dyDescent="0.3">
      <c r="A148" s="1">
        <f t="shared" si="3"/>
        <v>8.5698009223085815E-5</v>
      </c>
      <c r="B148" s="1">
        <f t="shared" si="4"/>
        <v>0.16707386476089001</v>
      </c>
      <c r="E148" s="1">
        <f t="shared" si="5"/>
        <v>2.7727392657577116E-4</v>
      </c>
      <c r="F148" s="1">
        <f t="shared" si="6"/>
        <v>0.16707386476089001</v>
      </c>
    </row>
    <row r="149" spans="1:6" x14ac:dyDescent="0.3">
      <c r="A149" s="1">
        <f t="shared" si="3"/>
        <v>4.5451740157159062E-5</v>
      </c>
      <c r="B149" s="1">
        <f t="shared" si="4"/>
        <v>0.15371363120688999</v>
      </c>
      <c r="E149" s="1">
        <f t="shared" si="5"/>
        <v>7.2679801065339191E-3</v>
      </c>
      <c r="F149" s="1">
        <f t="shared" si="6"/>
        <v>0.15371363120688999</v>
      </c>
    </row>
    <row r="150" spans="1:6" x14ac:dyDescent="0.3">
      <c r="A150" s="1">
        <f t="shared" si="3"/>
        <v>7.3456684222656366E-5</v>
      </c>
      <c r="B150" s="1">
        <f t="shared" si="4"/>
        <v>0.14091014440000005</v>
      </c>
      <c r="E150" s="1">
        <f t="shared" si="5"/>
        <v>8.440509520280206E-4</v>
      </c>
      <c r="F150" s="1">
        <f t="shared" si="6"/>
        <v>0.14091014440000005</v>
      </c>
    </row>
    <row r="151" spans="1:6" x14ac:dyDescent="0.3">
      <c r="A151" s="1">
        <f t="shared" si="3"/>
        <v>6.1861126039263522E-5</v>
      </c>
      <c r="B151" s="1">
        <f t="shared" si="4"/>
        <v>0.12866332259088997</v>
      </c>
      <c r="E151" s="1">
        <f t="shared" si="5"/>
        <v>2.7122925447680167E-4</v>
      </c>
      <c r="F151" s="1">
        <f t="shared" si="6"/>
        <v>0.12866332259088997</v>
      </c>
    </row>
    <row r="152" spans="1:6" x14ac:dyDescent="0.3">
      <c r="A152" s="1">
        <f t="shared" si="3"/>
        <v>1.2415203204796071E-4</v>
      </c>
      <c r="B152" s="1">
        <f t="shared" si="4"/>
        <v>0.11697309737689005</v>
      </c>
      <c r="E152" s="1">
        <f t="shared" si="5"/>
        <v>5.1626446237902921E-3</v>
      </c>
      <c r="F152" s="1">
        <f t="shared" si="6"/>
        <v>0.11697309737689005</v>
      </c>
    </row>
    <row r="153" spans="1:6" x14ac:dyDescent="0.3">
      <c r="A153" s="1">
        <f t="shared" si="3"/>
        <v>1.4999268312250097E-4</v>
      </c>
      <c r="B153" s="1">
        <f t="shared" si="4"/>
        <v>0.10583960890000001</v>
      </c>
      <c r="E153" s="1">
        <f t="shared" si="5"/>
        <v>5.2282468792959748E-4</v>
      </c>
      <c r="F153" s="1">
        <f t="shared" si="6"/>
        <v>0.10583960890000001</v>
      </c>
    </row>
    <row r="154" spans="1:6" x14ac:dyDescent="0.3">
      <c r="A154" s="1">
        <f t="shared" si="3"/>
        <v>1.5045100078753308E-4</v>
      </c>
      <c r="B154" s="1">
        <f t="shared" si="4"/>
        <v>9.5262785420890034E-2</v>
      </c>
      <c r="E154" s="1">
        <f t="shared" si="5"/>
        <v>1.1585350428767698E-2</v>
      </c>
      <c r="F154" s="1">
        <f t="shared" si="6"/>
        <v>9.5262785420890034E-2</v>
      </c>
    </row>
    <row r="155" spans="1:6" x14ac:dyDescent="0.3">
      <c r="A155" s="1">
        <f t="shared" si="3"/>
        <v>1.0971128676468766E-4</v>
      </c>
      <c r="B155" s="1">
        <f t="shared" si="4"/>
        <v>8.5242568546890024E-2</v>
      </c>
      <c r="E155" s="1">
        <f t="shared" si="5"/>
        <v>9.0366049895344476E-3</v>
      </c>
      <c r="F155" s="1">
        <f t="shared" si="6"/>
        <v>8.5242568546890024E-2</v>
      </c>
    </row>
    <row r="156" spans="1:6" x14ac:dyDescent="0.3">
      <c r="A156" s="1">
        <f t="shared" si="3"/>
        <v>1.1783129637515588E-4</v>
      </c>
      <c r="B156" s="1">
        <f t="shared" si="4"/>
        <v>7.5779078400000047E-2</v>
      </c>
      <c r="E156" s="1">
        <f t="shared" si="5"/>
        <v>1.3983437689692295E-3</v>
      </c>
      <c r="F156" s="1">
        <f t="shared" si="6"/>
        <v>7.5779078400000047E-2</v>
      </c>
    </row>
    <row r="157" spans="1:6" x14ac:dyDescent="0.3">
      <c r="A157" s="1">
        <f t="shared" si="3"/>
        <v>1.7977471674088973E-4</v>
      </c>
      <c r="B157" s="1">
        <f t="shared" si="4"/>
        <v>6.687225325089001E-2</v>
      </c>
      <c r="E157" s="1">
        <f t="shared" si="5"/>
        <v>2.2355847561125724E-3</v>
      </c>
      <c r="F157" s="1">
        <f t="shared" si="6"/>
        <v>6.687225325089001E-2</v>
      </c>
    </row>
    <row r="158" spans="1:6" x14ac:dyDescent="0.3">
      <c r="A158" s="1">
        <f t="shared" si="3"/>
        <v>1.1864607861435669E-4</v>
      </c>
      <c r="B158" s="1">
        <f t="shared" si="4"/>
        <v>5.8522044716890001E-2</v>
      </c>
      <c r="E158" s="1">
        <f t="shared" si="5"/>
        <v>5.5447836406406921E-4</v>
      </c>
      <c r="F158" s="1">
        <f t="shared" si="6"/>
        <v>5.8522044716890001E-2</v>
      </c>
    </row>
    <row r="159" spans="1:6" x14ac:dyDescent="0.3">
      <c r="A159" s="1">
        <f t="shared" si="3"/>
        <v>2.007740217756262E-4</v>
      </c>
      <c r="B159" s="1">
        <f t="shared" si="4"/>
        <v>5.0728552900000015E-2</v>
      </c>
      <c r="E159" s="1">
        <f t="shared" si="5"/>
        <v>1.6973980586692899E-2</v>
      </c>
      <c r="F159" s="1">
        <f t="shared" si="6"/>
        <v>5.0728552900000015E-2</v>
      </c>
    </row>
    <row r="160" spans="1:6" x14ac:dyDescent="0.3">
      <c r="A160" s="1">
        <f t="shared" si="3"/>
        <v>2.7964106728241262E-4</v>
      </c>
      <c r="B160" s="1">
        <f t="shared" si="4"/>
        <v>4.3491726080890032E-2</v>
      </c>
      <c r="E160" s="1">
        <f t="shared" si="5"/>
        <v>3.8277653642005029E-4</v>
      </c>
      <c r="F160" s="1">
        <f t="shared" si="6"/>
        <v>4.3491726080890032E-2</v>
      </c>
    </row>
    <row r="161" spans="1:6" x14ac:dyDescent="0.3">
      <c r="A161" s="1">
        <f t="shared" si="3"/>
        <v>2.2293298645418121E-4</v>
      </c>
      <c r="B161" s="1">
        <f t="shared" si="4"/>
        <v>3.6811525886890024E-2</v>
      </c>
      <c r="E161" s="1">
        <f t="shared" si="5"/>
        <v>1.5882066035369753E-2</v>
      </c>
      <c r="F161" s="1">
        <f t="shared" si="6"/>
        <v>3.6811525886890024E-2</v>
      </c>
    </row>
    <row r="162" spans="1:6" x14ac:dyDescent="0.3">
      <c r="A162" s="1">
        <f t="shared" si="3"/>
        <v>1.9219767201390689E-4</v>
      </c>
      <c r="B162" s="1">
        <f t="shared" si="4"/>
        <v>3.0688032400000002E-2</v>
      </c>
      <c r="E162" s="1">
        <f t="shared" si="5"/>
        <v>6.4951953822006171E-3</v>
      </c>
      <c r="F162" s="1">
        <f t="shared" si="6"/>
        <v>3.0688032400000002E-2</v>
      </c>
    </row>
    <row r="163" spans="1:6" x14ac:dyDescent="0.3">
      <c r="A163" s="1">
        <f t="shared" si="3"/>
        <v>1.8279403487006998E-4</v>
      </c>
      <c r="B163" s="1">
        <f t="shared" si="4"/>
        <v>2.5121203910890014E-2</v>
      </c>
      <c r="E163" s="1">
        <f t="shared" si="5"/>
        <v>1.789944495875635E-4</v>
      </c>
      <c r="F163" s="1">
        <f t="shared" si="6"/>
        <v>2.5121203910890014E-2</v>
      </c>
    </row>
    <row r="164" spans="1:6" x14ac:dyDescent="0.3">
      <c r="A164" s="1">
        <f t="shared" si="3"/>
        <v>2.1389071494375876E-4</v>
      </c>
      <c r="B164" s="1">
        <f t="shared" si="4"/>
        <v>2.0111012056890008E-2</v>
      </c>
      <c r="E164" s="1">
        <f t="shared" si="5"/>
        <v>1.2871297921666832E-4</v>
      </c>
      <c r="F164" s="1">
        <f t="shared" si="6"/>
        <v>2.0111012056890008E-2</v>
      </c>
    </row>
    <row r="165" spans="1:6" x14ac:dyDescent="0.3">
      <c r="A165" s="1">
        <f t="shared" si="3"/>
        <v>2.0396409856000174E-4</v>
      </c>
      <c r="B165" s="1">
        <f t="shared" si="4"/>
        <v>1.5657516900000019E-2</v>
      </c>
      <c r="E165" s="1">
        <f t="shared" si="5"/>
        <v>9.6176771326439696E-4</v>
      </c>
      <c r="F165" s="1">
        <f t="shared" si="6"/>
        <v>1.5657516900000019E-2</v>
      </c>
    </row>
    <row r="166" spans="1:6" x14ac:dyDescent="0.3">
      <c r="A166" s="1">
        <f t="shared" si="3"/>
        <v>2.1498295111686727E-4</v>
      </c>
      <c r="B166" s="1">
        <f t="shared" si="4"/>
        <v>1.1760686740890001E-2</v>
      </c>
      <c r="E166" s="1">
        <f t="shared" si="5"/>
        <v>3.3437322753257135E-3</v>
      </c>
      <c r="F166" s="1">
        <f t="shared" si="6"/>
        <v>1.1760686740890001E-2</v>
      </c>
    </row>
    <row r="167" spans="1:6" x14ac:dyDescent="0.3">
      <c r="A167" s="1">
        <f t="shared" si="3"/>
        <v>2.9636881188089994E-4</v>
      </c>
      <c r="B167" s="1">
        <f t="shared" si="4"/>
        <v>8.4205032268899992E-3</v>
      </c>
      <c r="E167" s="1">
        <f t="shared" si="5"/>
        <v>3.5830664474321428E-3</v>
      </c>
      <c r="F167" s="1">
        <f t="shared" si="6"/>
        <v>8.4205032268899992E-3</v>
      </c>
    </row>
    <row r="168" spans="1:6" x14ac:dyDescent="0.3">
      <c r="A168" s="1">
        <f t="shared" si="3"/>
        <v>3.0962141550390656E-4</v>
      </c>
      <c r="B168" s="1">
        <f t="shared" si="4"/>
        <v>5.6370064000000053E-3</v>
      </c>
      <c r="E168" s="1">
        <f t="shared" si="5"/>
        <v>3.1264458365232221E-2</v>
      </c>
      <c r="F168" s="1">
        <f t="shared" si="6"/>
        <v>5.6370064000000053E-3</v>
      </c>
    </row>
    <row r="169" spans="1:6" x14ac:dyDescent="0.3">
      <c r="A169" s="1">
        <f t="shared" si="3"/>
        <v>1.4845130407193144E-4</v>
      </c>
      <c r="B169" s="1">
        <f t="shared" si="4"/>
        <v>3.4101745708900091E-3</v>
      </c>
      <c r="E169" s="1">
        <f t="shared" si="5"/>
        <v>3.1144340029865349E-2</v>
      </c>
      <c r="F169" s="1">
        <f t="shared" si="6"/>
        <v>3.4101745708900091E-3</v>
      </c>
    </row>
    <row r="170" spans="1:6" x14ac:dyDescent="0.3">
      <c r="A170" s="1">
        <f t="shared" si="3"/>
        <v>1.5787490455430907E-4</v>
      </c>
      <c r="B170" s="1">
        <f t="shared" si="4"/>
        <v>1.7399993968900053E-3</v>
      </c>
      <c r="E170" s="1">
        <f t="shared" si="5"/>
        <v>1.9269743282993052E-3</v>
      </c>
      <c r="F170" s="1">
        <f t="shared" si="6"/>
        <v>1.7399993968900053E-3</v>
      </c>
    </row>
    <row r="171" spans="1:6" x14ac:dyDescent="0.3">
      <c r="A171" s="1">
        <f t="shared" si="3"/>
        <v>1.0098447663161514E-4</v>
      </c>
      <c r="B171" s="1">
        <f t="shared" si="4"/>
        <v>6.2650590601000277E-4</v>
      </c>
      <c r="E171" s="1">
        <f t="shared" si="5"/>
        <v>7.0540181071083253E-3</v>
      </c>
      <c r="F171" s="1">
        <f t="shared" si="6"/>
        <v>6.2650590601000277E-4</v>
      </c>
    </row>
    <row r="172" spans="1:6" x14ac:dyDescent="0.3">
      <c r="A172" s="1">
        <f t="shared" si="3"/>
        <v>6.5816229043489492E-5</v>
      </c>
      <c r="B172" s="1">
        <f t="shared" si="4"/>
        <v>6.9669070239999797E-5</v>
      </c>
      <c r="E172" s="1">
        <f t="shared" si="5"/>
        <v>2.8453889687775617E-2</v>
      </c>
      <c r="F172" s="1">
        <f t="shared" si="6"/>
        <v>6.9669070239999797E-5</v>
      </c>
    </row>
    <row r="173" spans="1:6" x14ac:dyDescent="0.3">
      <c r="A173" s="1">
        <f t="shared" si="3"/>
        <v>3.8147140281653101E-5</v>
      </c>
      <c r="B173" s="1">
        <f t="shared" si="4"/>
        <v>6.9497232249999481E-5</v>
      </c>
      <c r="E173" s="1">
        <f t="shared" si="5"/>
        <v>1.477296396652069E-3</v>
      </c>
      <c r="F173" s="1">
        <f t="shared" si="6"/>
        <v>6.9497232249999481E-5</v>
      </c>
    </row>
    <row r="174" spans="1:6" x14ac:dyDescent="0.3">
      <c r="A174" s="1">
        <f t="shared" si="3"/>
        <v>9.4931651307657929E-5</v>
      </c>
      <c r="B174" s="1">
        <f t="shared" si="4"/>
        <v>6.260003999999966E-4</v>
      </c>
      <c r="E174" s="1">
        <f t="shared" si="5"/>
        <v>1.3218056061738046E-2</v>
      </c>
      <c r="F174" s="1">
        <f t="shared" si="6"/>
        <v>6.260003999999966E-4</v>
      </c>
    </row>
    <row r="175" spans="1:6" x14ac:dyDescent="0.3">
      <c r="A175" s="1">
        <f t="shared" si="3"/>
        <v>1.8662795989386486E-4</v>
      </c>
      <c r="B175" s="1">
        <f t="shared" si="4"/>
        <v>1.7391652308899998E-3</v>
      </c>
      <c r="E175" s="1">
        <f t="shared" si="5"/>
        <v>1.2354811402557807E-2</v>
      </c>
      <c r="F175" s="1">
        <f t="shared" si="6"/>
        <v>1.7391652308899998E-3</v>
      </c>
    </row>
    <row r="176" spans="1:6" x14ac:dyDescent="0.3">
      <c r="A176" s="1">
        <f t="shared" si="3"/>
        <v>1.9170210907325903E-4</v>
      </c>
      <c r="B176" s="1">
        <f t="shared" si="4"/>
        <v>3.4090067368900017E-3</v>
      </c>
      <c r="E176" s="1">
        <f t="shared" si="5"/>
        <v>5.3582316112832291E-5</v>
      </c>
      <c r="F176" s="1">
        <f t="shared" si="6"/>
        <v>3.4090067368900017E-3</v>
      </c>
    </row>
    <row r="177" spans="1:6" x14ac:dyDescent="0.3">
      <c r="A177" s="1">
        <f t="shared" si="3"/>
        <v>1.8886042902249909E-4</v>
      </c>
      <c r="B177" s="1">
        <f t="shared" si="4"/>
        <v>5.6355048999999786E-3</v>
      </c>
      <c r="E177" s="1">
        <f t="shared" si="5"/>
        <v>3.2664311172899939E-3</v>
      </c>
      <c r="F177" s="1">
        <f t="shared" si="6"/>
        <v>5.6355048999999786E-3</v>
      </c>
    </row>
    <row r="178" spans="1:6" x14ac:dyDescent="0.3">
      <c r="A178" s="1">
        <f t="shared" si="3"/>
        <v>1.4890666216245741E-4</v>
      </c>
      <c r="B178" s="1">
        <f t="shared" si="4"/>
        <v>8.4186130089999745E-3</v>
      </c>
      <c r="E178" s="1">
        <f t="shared" si="5"/>
        <v>9.6979038768088837E-4</v>
      </c>
      <c r="F178" s="1">
        <f t="shared" si="6"/>
        <v>8.4186130089999745E-3</v>
      </c>
    </row>
    <row r="179" spans="1:6" x14ac:dyDescent="0.3">
      <c r="A179" s="1">
        <f t="shared" si="3"/>
        <v>2.2421560732964639E-4</v>
      </c>
      <c r="B179" s="1">
        <f t="shared" si="4"/>
        <v>1.1758582969000002E-2</v>
      </c>
      <c r="E179" s="1">
        <f t="shared" si="5"/>
        <v>3.4015025037867184E-4</v>
      </c>
      <c r="F179" s="1">
        <f t="shared" si="6"/>
        <v>1.1758582969000002E-2</v>
      </c>
    </row>
    <row r="180" spans="1:6" x14ac:dyDescent="0.3">
      <c r="A180" s="1">
        <f t="shared" si="3"/>
        <v>1.3711736683265813E-4</v>
      </c>
      <c r="B180" s="1">
        <f t="shared" si="4"/>
        <v>1.5655014400000004E-2</v>
      </c>
      <c r="E180" s="1">
        <f t="shared" si="5"/>
        <v>2.3791984304715002E-2</v>
      </c>
      <c r="F180" s="1">
        <f t="shared" si="6"/>
        <v>1.5655014400000004E-2</v>
      </c>
    </row>
    <row r="181" spans="1:6" x14ac:dyDescent="0.3">
      <c r="A181" s="1">
        <f t="shared" si="3"/>
        <v>9.7661716112433796E-5</v>
      </c>
      <c r="B181" s="1">
        <f t="shared" si="4"/>
        <v>2.0108090809000004E-2</v>
      </c>
      <c r="E181" s="1">
        <f t="shared" si="5"/>
        <v>3.3209803100115753E-3</v>
      </c>
      <c r="F181" s="1">
        <f t="shared" si="6"/>
        <v>2.0108090809000004E-2</v>
      </c>
    </row>
    <row r="182" spans="1:6" x14ac:dyDescent="0.3">
      <c r="A182" s="1">
        <f t="shared" si="3"/>
        <v>9.5646311981396743E-5</v>
      </c>
      <c r="B182" s="1">
        <f t="shared" si="4"/>
        <v>2.511812916899998E-2</v>
      </c>
      <c r="E182" s="1">
        <f t="shared" si="5"/>
        <v>3.0747765483758308E-3</v>
      </c>
      <c r="F182" s="1">
        <f t="shared" si="6"/>
        <v>2.511812916899998E-2</v>
      </c>
    </row>
    <row r="183" spans="1:6" x14ac:dyDescent="0.3">
      <c r="A183" s="1">
        <f t="shared" ref="A183:A227" si="7">(B67+0.71725*A67-0.06567)^2</f>
        <v>6.3243449130625273E-5</v>
      </c>
      <c r="B183" s="1">
        <f t="shared" ref="B183:B227" si="8">(A67-0.92593)^2</f>
        <v>3.0684528899999976E-2</v>
      </c>
      <c r="E183" s="1">
        <f t="shared" ref="E183:E226" si="9">(D67-0.1219*A67-0.5875)^2</f>
        <v>3.5798569866009794E-4</v>
      </c>
      <c r="F183" s="1">
        <f t="shared" ref="F183:F227" si="10">(A67-0.92593)^2</f>
        <v>3.0684528899999976E-2</v>
      </c>
    </row>
    <row r="184" spans="1:6" x14ac:dyDescent="0.3">
      <c r="A184" s="1">
        <f t="shared" si="7"/>
        <v>8.0979422807022668E-5</v>
      </c>
      <c r="B184" s="1">
        <f t="shared" si="8"/>
        <v>3.6807573608999979E-2</v>
      </c>
      <c r="E184" s="1">
        <f t="shared" si="9"/>
        <v>6.5020166819813202E-4</v>
      </c>
      <c r="F184" s="1">
        <f t="shared" si="10"/>
        <v>3.6807573608999979E-2</v>
      </c>
    </row>
    <row r="185" spans="1:6" x14ac:dyDescent="0.3">
      <c r="A185" s="1">
        <f t="shared" si="7"/>
        <v>4.7401238698307704E-5</v>
      </c>
      <c r="B185" s="1">
        <f t="shared" si="8"/>
        <v>4.3487680368999942E-2</v>
      </c>
      <c r="E185" s="1">
        <f t="shared" si="9"/>
        <v>2.074615978176338E-2</v>
      </c>
      <c r="F185" s="1">
        <f t="shared" si="10"/>
        <v>4.3487680368999942E-2</v>
      </c>
    </row>
    <row r="186" spans="1:6" x14ac:dyDescent="0.3">
      <c r="A186" s="1">
        <f t="shared" si="7"/>
        <v>1.5272757101405513E-5</v>
      </c>
      <c r="B186" s="1">
        <f t="shared" si="8"/>
        <v>5.0724048399999937E-2</v>
      </c>
      <c r="E186" s="1">
        <f t="shared" si="9"/>
        <v>2.2387958122872236E-3</v>
      </c>
      <c r="F186" s="1">
        <f t="shared" si="10"/>
        <v>5.0724048399999937E-2</v>
      </c>
    </row>
    <row r="187" spans="1:6" x14ac:dyDescent="0.3">
      <c r="A187" s="1">
        <f t="shared" si="7"/>
        <v>2.4545279230920619E-5</v>
      </c>
      <c r="B187" s="1">
        <f t="shared" si="8"/>
        <v>5.8517061408999933E-2</v>
      </c>
      <c r="E187" s="1">
        <f t="shared" si="9"/>
        <v>3.7820359543532217E-4</v>
      </c>
      <c r="F187" s="1">
        <f t="shared" si="10"/>
        <v>5.8517061408999933E-2</v>
      </c>
    </row>
    <row r="188" spans="1:6" x14ac:dyDescent="0.3">
      <c r="A188" s="1">
        <f t="shared" si="7"/>
        <v>8.0674077612835423E-6</v>
      </c>
      <c r="B188" s="1">
        <f t="shared" si="8"/>
        <v>6.686723656900001E-2</v>
      </c>
      <c r="E188" s="1">
        <f t="shared" si="9"/>
        <v>1.8375816008686927E-3</v>
      </c>
      <c r="F188" s="1">
        <f t="shared" si="10"/>
        <v>6.686723656900001E-2</v>
      </c>
    </row>
    <row r="189" spans="1:6" x14ac:dyDescent="0.3">
      <c r="A189" s="1">
        <f t="shared" si="7"/>
        <v>3.4787583610000202E-5</v>
      </c>
      <c r="B189" s="1">
        <f t="shared" si="8"/>
        <v>7.5773572900000002E-2</v>
      </c>
      <c r="E189" s="1">
        <f t="shared" si="9"/>
        <v>7.7365886540944079E-3</v>
      </c>
      <c r="F189" s="1">
        <f t="shared" si="10"/>
        <v>7.5773572900000002E-2</v>
      </c>
    </row>
    <row r="190" spans="1:6" x14ac:dyDescent="0.3">
      <c r="A190" s="1">
        <f t="shared" si="7"/>
        <v>2.725029750303361E-5</v>
      </c>
      <c r="B190" s="1">
        <f t="shared" si="8"/>
        <v>8.5236554209000004E-2</v>
      </c>
      <c r="E190" s="1">
        <f t="shared" si="9"/>
        <v>9.3154134814294224E-4</v>
      </c>
      <c r="F190" s="1">
        <f t="shared" si="10"/>
        <v>8.5236554209000004E-2</v>
      </c>
    </row>
    <row r="191" spans="1:6" x14ac:dyDescent="0.3">
      <c r="A191" s="1">
        <f t="shared" si="7"/>
        <v>1.8110818645920954E-5</v>
      </c>
      <c r="B191" s="1">
        <f t="shared" si="8"/>
        <v>9.5256797768999965E-2</v>
      </c>
      <c r="E191" s="1">
        <f t="shared" si="9"/>
        <v>1.615816278663413E-3</v>
      </c>
      <c r="F191" s="1">
        <f t="shared" si="10"/>
        <v>9.5256797768999965E-2</v>
      </c>
    </row>
    <row r="192" spans="1:6" x14ac:dyDescent="0.3">
      <c r="A192" s="1">
        <f t="shared" si="7"/>
        <v>3.4535162138907119E-5</v>
      </c>
      <c r="B192" s="1">
        <f t="shared" si="8"/>
        <v>0.10583310239999996</v>
      </c>
      <c r="E192" s="1">
        <f t="shared" si="9"/>
        <v>7.0710061700256371E-3</v>
      </c>
      <c r="F192" s="1">
        <f t="shared" si="10"/>
        <v>0.10583310239999996</v>
      </c>
    </row>
    <row r="193" spans="1:6" x14ac:dyDescent="0.3">
      <c r="A193" s="1">
        <f t="shared" si="7"/>
        <v>4.0298935418809027E-5</v>
      </c>
      <c r="B193" s="1">
        <f t="shared" si="8"/>
        <v>0.11696605200899997</v>
      </c>
      <c r="E193" s="1">
        <f t="shared" si="9"/>
        <v>2.900300043094497E-4</v>
      </c>
      <c r="F193" s="1">
        <f t="shared" si="10"/>
        <v>0.11696605200899997</v>
      </c>
    </row>
    <row r="194" spans="1:6" x14ac:dyDescent="0.3">
      <c r="A194" s="1">
        <f t="shared" si="7"/>
        <v>2.04443533616204E-5</v>
      </c>
      <c r="B194" s="1">
        <f t="shared" si="8"/>
        <v>0.1286563639689999</v>
      </c>
      <c r="E194" s="1">
        <f t="shared" si="9"/>
        <v>1.8780478984379421E-2</v>
      </c>
      <c r="F194" s="1">
        <f t="shared" si="10"/>
        <v>0.1286563639689999</v>
      </c>
    </row>
    <row r="195" spans="1:6" x14ac:dyDescent="0.3">
      <c r="A195" s="1">
        <f t="shared" si="7"/>
        <v>9.4114251562486969E-7</v>
      </c>
      <c r="B195" s="1">
        <f t="shared" si="8"/>
        <v>0.14090263689999991</v>
      </c>
      <c r="E195" s="1">
        <f t="shared" si="9"/>
        <v>1.6803496160889951E-4</v>
      </c>
      <c r="F195" s="1">
        <f t="shared" si="10"/>
        <v>0.14090263689999991</v>
      </c>
    </row>
    <row r="196" spans="1:6" x14ac:dyDescent="0.3">
      <c r="A196" s="1">
        <f t="shared" si="7"/>
        <v>1.0022332378345562E-5</v>
      </c>
      <c r="B196" s="1">
        <f t="shared" si="8"/>
        <v>0.15370555480899989</v>
      </c>
      <c r="E196" s="1">
        <f t="shared" si="9"/>
        <v>5.830762198671533E-3</v>
      </c>
      <c r="F196" s="1">
        <f t="shared" si="10"/>
        <v>0.15370555480899989</v>
      </c>
    </row>
    <row r="197" spans="1:6" x14ac:dyDescent="0.3">
      <c r="A197" s="1">
        <f t="shared" si="7"/>
        <v>6.1931585789335334E-6</v>
      </c>
      <c r="B197" s="1">
        <f t="shared" si="8"/>
        <v>0.16706593516900001</v>
      </c>
      <c r="E197" s="1">
        <f t="shared" si="9"/>
        <v>1.2522898279504783E-3</v>
      </c>
      <c r="F197" s="1">
        <f t="shared" si="10"/>
        <v>0.16706593516900001</v>
      </c>
    </row>
    <row r="198" spans="1:6" x14ac:dyDescent="0.3">
      <c r="A198" s="1">
        <f t="shared" si="7"/>
        <v>1.0546175062656476E-5</v>
      </c>
      <c r="B198" s="1">
        <f t="shared" si="8"/>
        <v>0.18098217640000003</v>
      </c>
      <c r="E198" s="1">
        <f t="shared" si="9"/>
        <v>4.0587602271322497E-4</v>
      </c>
      <c r="F198" s="1">
        <f t="shared" si="10"/>
        <v>0.18098217640000003</v>
      </c>
    </row>
    <row r="199" spans="1:6" x14ac:dyDescent="0.3">
      <c r="A199" s="1">
        <f t="shared" si="7"/>
        <v>3.9795033245961286E-6</v>
      </c>
      <c r="B199" s="1">
        <f t="shared" si="8"/>
        <v>0.19545506260900003</v>
      </c>
      <c r="E199" s="1">
        <f t="shared" si="9"/>
        <v>4.919534069725139E-4</v>
      </c>
      <c r="F199" s="1">
        <f t="shared" si="10"/>
        <v>0.19545506260900003</v>
      </c>
    </row>
    <row r="200" spans="1:6" x14ac:dyDescent="0.3">
      <c r="A200" s="1">
        <f t="shared" si="7"/>
        <v>7.5870953402582309E-6</v>
      </c>
      <c r="B200" s="1">
        <f t="shared" si="8"/>
        <v>0.21048551136899996</v>
      </c>
      <c r="E200" s="1">
        <f t="shared" si="9"/>
        <v>9.5785364497980134E-3</v>
      </c>
      <c r="F200" s="1">
        <f t="shared" si="10"/>
        <v>0.21048551136899996</v>
      </c>
    </row>
    <row r="201" spans="1:6" x14ac:dyDescent="0.3">
      <c r="A201" s="1">
        <f t="shared" si="7"/>
        <v>6.3561973224998592E-6</v>
      </c>
      <c r="B201" s="1">
        <f t="shared" si="8"/>
        <v>0.22607172089999994</v>
      </c>
      <c r="E201" s="1">
        <f t="shared" si="9"/>
        <v>4.6419322998073574E-2</v>
      </c>
      <c r="F201" s="1">
        <f t="shared" si="10"/>
        <v>0.22607172089999994</v>
      </c>
    </row>
    <row r="202" spans="1:6" x14ac:dyDescent="0.3">
      <c r="A202" s="1">
        <f t="shared" si="7"/>
        <v>3.3469328724458421E-5</v>
      </c>
      <c r="B202" s="1">
        <f t="shared" si="8"/>
        <v>0.24221457540899996</v>
      </c>
      <c r="E202" s="1">
        <f t="shared" si="9"/>
        <v>1.6493087392361338E-3</v>
      </c>
      <c r="F202" s="1">
        <f t="shared" si="10"/>
        <v>0.24221457540899996</v>
      </c>
    </row>
    <row r="203" spans="1:6" x14ac:dyDescent="0.3">
      <c r="A203" s="1">
        <f t="shared" si="7"/>
        <v>2.8228704855296412E-5</v>
      </c>
      <c r="B203" s="1">
        <f t="shared" si="8"/>
        <v>0.25891509256899986</v>
      </c>
      <c r="E203" s="1">
        <f t="shared" si="9"/>
        <v>1.351580567845951E-2</v>
      </c>
      <c r="F203" s="1">
        <f t="shared" si="10"/>
        <v>0.25891509256899986</v>
      </c>
    </row>
    <row r="204" spans="1:6" x14ac:dyDescent="0.3">
      <c r="A204" s="1">
        <f t="shared" si="7"/>
        <v>1.1591896972655515E-5</v>
      </c>
      <c r="B204" s="1">
        <f t="shared" si="8"/>
        <v>0.27617127039999989</v>
      </c>
      <c r="E204" s="1">
        <f t="shared" si="9"/>
        <v>3.8325562049414015E-2</v>
      </c>
      <c r="F204" s="1">
        <f t="shared" si="10"/>
        <v>0.27617127039999989</v>
      </c>
    </row>
    <row r="205" spans="1:6" x14ac:dyDescent="0.3">
      <c r="A205" s="1">
        <f t="shared" si="7"/>
        <v>1.2034359938311142E-7</v>
      </c>
      <c r="B205" s="1">
        <f t="shared" si="8"/>
        <v>0.29398409320899987</v>
      </c>
      <c r="E205" s="1">
        <f t="shared" si="9"/>
        <v>2.6204583523963235E-3</v>
      </c>
      <c r="F205" s="1">
        <f t="shared" si="10"/>
        <v>0.29398409320899987</v>
      </c>
    </row>
    <row r="206" spans="1:6" x14ac:dyDescent="0.3">
      <c r="A206" s="1">
        <f t="shared" si="7"/>
        <v>1.1042373860543876E-5</v>
      </c>
      <c r="B206" s="1">
        <f t="shared" si="8"/>
        <v>0.31235467876900003</v>
      </c>
      <c r="E206" s="1">
        <f t="shared" si="9"/>
        <v>5.3563319970387581E-2</v>
      </c>
      <c r="F206" s="1">
        <f t="shared" si="10"/>
        <v>0.31235467876900003</v>
      </c>
    </row>
    <row r="207" spans="1:6" x14ac:dyDescent="0.3">
      <c r="A207" s="1">
        <f t="shared" si="7"/>
        <v>9.502594101562277E-5</v>
      </c>
      <c r="B207" s="1">
        <f t="shared" si="8"/>
        <v>0.33128082490000005</v>
      </c>
      <c r="E207" s="1">
        <f t="shared" si="9"/>
        <v>2.5516372408402491E-2</v>
      </c>
      <c r="F207" s="1">
        <f t="shared" si="10"/>
        <v>0.33128082490000005</v>
      </c>
    </row>
    <row r="208" spans="1:6" x14ac:dyDescent="0.3">
      <c r="A208" s="1">
        <f t="shared" si="7"/>
        <v>1.0870654830816756E-4</v>
      </c>
      <c r="B208" s="1">
        <f t="shared" si="8"/>
        <v>0.35076361600900002</v>
      </c>
      <c r="E208" s="1">
        <f t="shared" si="9"/>
        <v>2.3952320229030035E-3</v>
      </c>
      <c r="F208" s="1">
        <f t="shared" si="10"/>
        <v>0.35076361600900002</v>
      </c>
    </row>
    <row r="209" spans="1:6" x14ac:dyDescent="0.3">
      <c r="A209" s="1">
        <f t="shared" si="7"/>
        <v>9.907503385555815E-5</v>
      </c>
      <c r="B209" s="1">
        <f t="shared" si="8"/>
        <v>0.37080426996899996</v>
      </c>
      <c r="E209" s="1">
        <f t="shared" si="9"/>
        <v>3.5687361122660785E-2</v>
      </c>
      <c r="F209" s="1">
        <f t="shared" si="10"/>
        <v>0.37080426996899996</v>
      </c>
    </row>
    <row r="210" spans="1:6" x14ac:dyDescent="0.3">
      <c r="A210" s="1">
        <f t="shared" si="7"/>
        <v>3.6406289906404719E-5</v>
      </c>
      <c r="B210" s="1">
        <f t="shared" si="8"/>
        <v>0.39140038439999997</v>
      </c>
      <c r="E210" s="1">
        <f t="shared" si="9"/>
        <v>5.889399252991407E-2</v>
      </c>
      <c r="F210" s="1">
        <f t="shared" si="10"/>
        <v>0.39140038439999997</v>
      </c>
    </row>
    <row r="211" spans="1:6" x14ac:dyDescent="0.3">
      <c r="A211" s="1">
        <f t="shared" si="7"/>
        <v>1.4729328651220734E-5</v>
      </c>
      <c r="B211" s="1">
        <f t="shared" si="8"/>
        <v>0.41255314380899993</v>
      </c>
      <c r="E211" s="1">
        <f t="shared" si="9"/>
        <v>2.5379401635887087E-5</v>
      </c>
      <c r="F211" s="1">
        <f t="shared" si="10"/>
        <v>0.41255314380899993</v>
      </c>
    </row>
    <row r="212" spans="1:6" x14ac:dyDescent="0.3">
      <c r="A212" s="1">
        <f t="shared" si="7"/>
        <v>6.8083650517884994E-5</v>
      </c>
      <c r="B212" s="1">
        <f t="shared" si="8"/>
        <v>0.43426386616899981</v>
      </c>
      <c r="E212" s="1">
        <f t="shared" si="9"/>
        <v>2.4971147704760364E-2</v>
      </c>
      <c r="F212" s="1">
        <f t="shared" si="10"/>
        <v>0.43426386616899981</v>
      </c>
    </row>
    <row r="213" spans="1:6" x14ac:dyDescent="0.3">
      <c r="A213" s="1">
        <f t="shared" si="7"/>
        <v>1.2605451075999998E-4</v>
      </c>
      <c r="B213" s="1">
        <f t="shared" si="8"/>
        <v>0.45652994889999982</v>
      </c>
      <c r="E213" s="1">
        <f t="shared" si="9"/>
        <v>2.8099964883600336E-5</v>
      </c>
      <c r="F213" s="1">
        <f t="shared" si="10"/>
        <v>0.45652994889999982</v>
      </c>
    </row>
    <row r="214" spans="1:6" x14ac:dyDescent="0.3">
      <c r="A214" s="1">
        <f t="shared" si="7"/>
        <v>1.0366331387508124E-4</v>
      </c>
      <c r="B214" s="1">
        <f t="shared" si="8"/>
        <v>0.47935267660899983</v>
      </c>
      <c r="E214" s="1">
        <f t="shared" si="9"/>
        <v>2.738296087201264E-4</v>
      </c>
      <c r="F214" s="1">
        <f t="shared" si="10"/>
        <v>0.47935267660899983</v>
      </c>
    </row>
    <row r="215" spans="1:6" x14ac:dyDescent="0.3">
      <c r="A215" s="1">
        <f t="shared" si="7"/>
        <v>1.6563482150151558E-4</v>
      </c>
      <c r="B215" s="1">
        <f t="shared" si="8"/>
        <v>0.50273346736900004</v>
      </c>
      <c r="E215" s="1">
        <f t="shared" si="9"/>
        <v>2.0484544354347194E-4</v>
      </c>
      <c r="F215" s="1">
        <f t="shared" si="10"/>
        <v>0.50273346736900004</v>
      </c>
    </row>
    <row r="216" spans="1:6" x14ac:dyDescent="0.3">
      <c r="A216" s="1">
        <f t="shared" si="7"/>
        <v>1.6829970197640643E-4</v>
      </c>
      <c r="B216" s="1">
        <f t="shared" si="8"/>
        <v>0.52666951840000009</v>
      </c>
      <c r="E216" s="1">
        <f t="shared" si="9"/>
        <v>8.3172639849312321E-3</v>
      </c>
      <c r="F216" s="1">
        <f t="shared" si="10"/>
        <v>0.52666951840000009</v>
      </c>
    </row>
    <row r="217" spans="1:6" x14ac:dyDescent="0.3">
      <c r="A217" s="1">
        <f t="shared" si="7"/>
        <v>1.4918560068525425E-4</v>
      </c>
      <c r="B217" s="1">
        <f t="shared" si="8"/>
        <v>0.55116221440900004</v>
      </c>
      <c r="E217" s="1">
        <f t="shared" si="9"/>
        <v>3.211739080254173E-3</v>
      </c>
      <c r="F217" s="1">
        <f t="shared" si="10"/>
        <v>0.55116221440900004</v>
      </c>
    </row>
    <row r="218" spans="1:6" x14ac:dyDescent="0.3">
      <c r="A218" s="1">
        <f t="shared" si="7"/>
        <v>2.9592795873696056E-4</v>
      </c>
      <c r="B218" s="1">
        <f t="shared" si="8"/>
        <v>0.57621307356899998</v>
      </c>
      <c r="E218" s="1">
        <f t="shared" si="9"/>
        <v>6.4257415118827447E-5</v>
      </c>
      <c r="F218" s="1">
        <f t="shared" si="10"/>
        <v>0.57621307356899998</v>
      </c>
    </row>
    <row r="219" spans="1:6" x14ac:dyDescent="0.3">
      <c r="A219" s="1">
        <f t="shared" si="7"/>
        <v>2.0827324330562112E-4</v>
      </c>
      <c r="B219" s="1">
        <f t="shared" si="8"/>
        <v>0.60181909289999991</v>
      </c>
      <c r="E219" s="1">
        <f t="shared" si="9"/>
        <v>1.8452676758796905E-2</v>
      </c>
      <c r="F219" s="1">
        <f t="shared" si="10"/>
        <v>0.60181909289999991</v>
      </c>
    </row>
    <row r="220" spans="1:6" x14ac:dyDescent="0.3">
      <c r="A220" s="1">
        <f t="shared" si="7"/>
        <v>2.2830585205774735E-4</v>
      </c>
      <c r="B220" s="1">
        <f t="shared" si="8"/>
        <v>0.62798175720899996</v>
      </c>
      <c r="E220" s="1">
        <f t="shared" si="9"/>
        <v>1.5556771569960874E-2</v>
      </c>
      <c r="F220" s="1">
        <f t="shared" si="10"/>
        <v>0.62798175720899996</v>
      </c>
    </row>
    <row r="221" spans="1:6" x14ac:dyDescent="0.3">
      <c r="A221" s="1">
        <f t="shared" si="7"/>
        <v>1.6675058573823115E-4</v>
      </c>
      <c r="B221" s="1">
        <f t="shared" si="8"/>
        <v>0.65470268476899984</v>
      </c>
      <c r="E221" s="1">
        <f t="shared" si="9"/>
        <v>1.8399747057262272E-2</v>
      </c>
      <c r="F221" s="1">
        <f t="shared" si="10"/>
        <v>0.65470268476899984</v>
      </c>
    </row>
    <row r="222" spans="1:6" x14ac:dyDescent="0.3">
      <c r="A222" s="1">
        <f t="shared" si="7"/>
        <v>1.7697812347265175E-4</v>
      </c>
      <c r="B222" s="1">
        <f t="shared" si="8"/>
        <v>0.68197867239999976</v>
      </c>
      <c r="E222" s="1">
        <f t="shared" si="9"/>
        <v>2.1282306225624743E-5</v>
      </c>
      <c r="F222" s="1">
        <f t="shared" si="10"/>
        <v>0.68197867239999976</v>
      </c>
    </row>
    <row r="223" spans="1:6" x14ac:dyDescent="0.3">
      <c r="A223" s="1">
        <f t="shared" si="7"/>
        <v>2.5164843516004438E-4</v>
      </c>
      <c r="B223" s="1">
        <f t="shared" si="8"/>
        <v>0.7098113050089998</v>
      </c>
      <c r="E223" s="1">
        <f t="shared" si="9"/>
        <v>5.0497392409781976E-3</v>
      </c>
      <c r="F223" s="1">
        <f t="shared" si="10"/>
        <v>0.7098113050089998</v>
      </c>
    </row>
    <row r="224" spans="1:6" x14ac:dyDescent="0.3">
      <c r="A224" s="1">
        <f t="shared" si="7"/>
        <v>3.430952960388007E-4</v>
      </c>
      <c r="B224" s="1">
        <f t="shared" si="8"/>
        <v>0.73820230096900008</v>
      </c>
      <c r="E224" s="1">
        <f t="shared" si="9"/>
        <v>1.7558800187602135E-4</v>
      </c>
      <c r="F224" s="1">
        <f t="shared" si="10"/>
        <v>0.73820230096900008</v>
      </c>
    </row>
    <row r="225" spans="1:6" x14ac:dyDescent="0.3">
      <c r="A225" s="1">
        <f t="shared" si="7"/>
        <v>3.3635376600249978E-4</v>
      </c>
      <c r="B225" s="1">
        <f t="shared" si="8"/>
        <v>0.7671482569000001</v>
      </c>
      <c r="E225" s="1">
        <f t="shared" si="9"/>
        <v>1.5687241861638421E-2</v>
      </c>
      <c r="F225" s="1">
        <f t="shared" si="10"/>
        <v>0.7671482569000001</v>
      </c>
    </row>
    <row r="226" spans="1:6" x14ac:dyDescent="0.3">
      <c r="A226" s="1">
        <f t="shared" si="7"/>
        <v>3.0081670346065076E-4</v>
      </c>
      <c r="B226" s="1">
        <f t="shared" si="8"/>
        <v>0.79665085780900002</v>
      </c>
      <c r="E226" s="1">
        <f t="shared" si="9"/>
        <v>1.3224764872045098E-2</v>
      </c>
      <c r="F226" s="1">
        <f t="shared" si="10"/>
        <v>0.79665085780900002</v>
      </c>
    </row>
    <row r="227" spans="1:6" x14ac:dyDescent="0.3">
      <c r="A227" s="1">
        <f t="shared" si="7"/>
        <v>3.0854570997269242E-4</v>
      </c>
      <c r="B227" s="1">
        <f t="shared" si="8"/>
        <v>0.82671192216899991</v>
      </c>
      <c r="E227" s="1">
        <f>(D111-0.1219*A111-0.5875)^2</f>
        <v>0.65805656533054246</v>
      </c>
      <c r="F227" s="1">
        <f t="shared" si="10"/>
        <v>0.82671192216899991</v>
      </c>
    </row>
  </sheetData>
  <mergeCells count="2">
    <mergeCell ref="A117:B117"/>
    <mergeCell ref="E117:F1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ECA8-35E9-464B-9F6A-C6FEC98E44CA}">
  <dimension ref="A1:AH189"/>
  <sheetViews>
    <sheetView topLeftCell="A88" zoomScale="115" zoomScaleNormal="115" workbookViewId="0">
      <selection activeCell="B100" sqref="B100"/>
    </sheetView>
  </sheetViews>
  <sheetFormatPr baseColWidth="10" defaultRowHeight="14.4" x14ac:dyDescent="0.3"/>
  <cols>
    <col min="3" max="3" width="14.6640625" bestFit="1" customWidth="1"/>
    <col min="4" max="4" width="12.33203125" bestFit="1" customWidth="1"/>
    <col min="7" max="7" width="14.6640625" bestFit="1" customWidth="1"/>
    <col min="8" max="8" width="12.33203125" bestFit="1" customWidth="1"/>
  </cols>
  <sheetData>
    <row r="1" spans="1:34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C1" t="s">
        <v>9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</row>
    <row r="2" spans="1:34" s="1" customFormat="1" x14ac:dyDescent="0.3">
      <c r="A2" s="1">
        <v>1.668333E-2</v>
      </c>
      <c r="B2" s="1">
        <v>-3.3610279999999998E-3</v>
      </c>
      <c r="F2" s="6"/>
      <c r="H2" s="1">
        <v>1.668333E-2</v>
      </c>
      <c r="I2" s="1">
        <v>-3.3610279999999998E-3</v>
      </c>
      <c r="O2" s="1">
        <v>5.0049999999999997E-2</v>
      </c>
      <c r="P2" s="1">
        <v>-5.364563E-2</v>
      </c>
      <c r="V2" s="1">
        <v>6.6733329999999993E-2</v>
      </c>
      <c r="W2" s="1">
        <v>-6.3733129999999999E-2</v>
      </c>
      <c r="AC2" s="1">
        <v>8.3416669999999998E-2</v>
      </c>
      <c r="AD2" s="1">
        <v>-7.3266990000000004E-2</v>
      </c>
    </row>
    <row r="3" spans="1:34" s="1" customFormat="1" x14ac:dyDescent="0.3">
      <c r="A3" s="1">
        <v>3.3366670000000001E-2</v>
      </c>
      <c r="B3" s="1">
        <v>-2.918575E-2</v>
      </c>
      <c r="C3" s="1">
        <v>-1.507031</v>
      </c>
      <c r="D3" s="1">
        <v>1.5086269999999999</v>
      </c>
      <c r="F3" s="6"/>
      <c r="H3" s="1">
        <v>3.3366670000000001E-2</v>
      </c>
      <c r="I3" s="1">
        <v>-2.918575E-2</v>
      </c>
      <c r="J3" s="1">
        <v>-1.507031</v>
      </c>
      <c r="K3" s="1">
        <v>1.5086269999999999</v>
      </c>
      <c r="O3" s="1">
        <v>0.10009999999999999</v>
      </c>
      <c r="P3" s="1">
        <v>-8.1816749999999994E-2</v>
      </c>
      <c r="Q3" s="1">
        <v>-0.55938140000000003</v>
      </c>
      <c r="R3" s="1">
        <v>0.55951039999999996</v>
      </c>
      <c r="V3" s="1">
        <v>0.13346669999999999</v>
      </c>
      <c r="W3" s="1">
        <v>-0.1012034</v>
      </c>
      <c r="X3" s="1">
        <v>-0.51104249999999996</v>
      </c>
      <c r="Y3" s="1">
        <v>0.51126539999999998</v>
      </c>
      <c r="AC3" s="1">
        <v>0.16683329999999999</v>
      </c>
      <c r="AD3" s="1">
        <v>-0.1174939</v>
      </c>
      <c r="AE3" s="1">
        <v>-0.5352962</v>
      </c>
      <c r="AF3" s="1">
        <v>0.53550089999999995</v>
      </c>
    </row>
    <row r="4" spans="1:34" s="1" customFormat="1" x14ac:dyDescent="0.3">
      <c r="A4" s="1">
        <v>5.0049999999999997E-2</v>
      </c>
      <c r="B4" s="1">
        <v>-5.364563E-2</v>
      </c>
      <c r="C4" s="1">
        <v>-1.0353859999999999</v>
      </c>
      <c r="D4" s="1">
        <v>1.0354080000000001</v>
      </c>
      <c r="E4" s="1">
        <v>24.099599999999999</v>
      </c>
      <c r="F4" s="6">
        <v>24.28389</v>
      </c>
      <c r="H4" s="1">
        <v>5.0049999999999997E-2</v>
      </c>
      <c r="I4" s="1">
        <v>-5.364563E-2</v>
      </c>
      <c r="J4" s="1">
        <v>-1.0353859999999999</v>
      </c>
      <c r="K4" s="1">
        <v>1.0354080000000001</v>
      </c>
      <c r="L4" s="1">
        <v>24.099599999999999</v>
      </c>
      <c r="M4" s="1">
        <v>24.28389</v>
      </c>
      <c r="O4" s="1">
        <v>0.15015000000000001</v>
      </c>
      <c r="P4" s="1">
        <v>-0.10963970000000001</v>
      </c>
      <c r="Q4" s="1">
        <v>-0.50073440000000002</v>
      </c>
      <c r="R4" s="1">
        <v>0.50090509999999999</v>
      </c>
      <c r="S4" s="1">
        <v>3.4255349999999997E-2</v>
      </c>
      <c r="T4" s="1">
        <v>7.7786850000000005E-2</v>
      </c>
      <c r="V4" s="1">
        <v>0.20019999999999999</v>
      </c>
      <c r="W4" s="1">
        <v>-0.13194030000000001</v>
      </c>
      <c r="X4" s="1">
        <v>-0.55028489999999997</v>
      </c>
      <c r="Y4" s="1">
        <v>0.55031669999999999</v>
      </c>
      <c r="Z4" s="1">
        <v>-2.2417419999999999</v>
      </c>
      <c r="AA4" s="1">
        <v>2.2439689999999999</v>
      </c>
      <c r="AC4" s="1">
        <v>0.25024999999999997</v>
      </c>
      <c r="AD4" s="1">
        <v>-0.1625722</v>
      </c>
      <c r="AE4" s="1">
        <v>-0.74074070000000003</v>
      </c>
      <c r="AF4" s="1">
        <v>0.74112239999999996</v>
      </c>
      <c r="AG4" s="1">
        <v>-2.2498969999999998</v>
      </c>
      <c r="AH4" s="1">
        <v>2.249911</v>
      </c>
    </row>
    <row r="5" spans="1:34" s="1" customFormat="1" x14ac:dyDescent="0.3">
      <c r="A5" s="1">
        <v>6.6733329999999993E-2</v>
      </c>
      <c r="B5" s="1">
        <v>-6.3733129999999999E-2</v>
      </c>
      <c r="C5" s="1">
        <v>-0.58805289999999999</v>
      </c>
      <c r="D5" s="1">
        <v>0.58834940000000002</v>
      </c>
      <c r="E5" s="1">
        <v>16.61617</v>
      </c>
      <c r="F5" s="6">
        <v>16.62527</v>
      </c>
      <c r="H5" s="1">
        <v>6.6733329999999993E-2</v>
      </c>
      <c r="I5" s="1">
        <v>-6.3733129999999999E-2</v>
      </c>
      <c r="J5" s="1">
        <v>-0.58805289999999999</v>
      </c>
      <c r="K5" s="1">
        <v>0.58834940000000002</v>
      </c>
      <c r="L5" s="1">
        <v>16.61617</v>
      </c>
      <c r="M5" s="1">
        <v>16.62527</v>
      </c>
      <c r="O5" s="1">
        <v>0.20019999999999999</v>
      </c>
      <c r="P5" s="1">
        <v>-0.13194030000000001</v>
      </c>
      <c r="Q5" s="1">
        <v>-0.52879670000000001</v>
      </c>
      <c r="R5" s="1">
        <v>0.52913359999999998</v>
      </c>
      <c r="S5" s="1">
        <v>-2.3547880000000001</v>
      </c>
      <c r="T5" s="1">
        <v>2.3548049999999998</v>
      </c>
      <c r="V5" s="1">
        <v>0.26693329999999998</v>
      </c>
      <c r="W5" s="1">
        <v>-0.174648</v>
      </c>
      <c r="X5" s="1">
        <v>-0.81768649999999998</v>
      </c>
      <c r="Y5" s="1">
        <v>0.81817240000000002</v>
      </c>
      <c r="Z5" s="1">
        <v>-2.8238029999999998</v>
      </c>
      <c r="AA5" s="1">
        <v>2.8251919999999999</v>
      </c>
      <c r="AC5" s="1">
        <v>0.33366669999999998</v>
      </c>
      <c r="AD5" s="1">
        <v>-0.24107419999999999</v>
      </c>
      <c r="AE5" s="1">
        <v>-0.96390489999999995</v>
      </c>
      <c r="AF5" s="1">
        <v>0.96406069999999999</v>
      </c>
      <c r="AG5" s="1">
        <v>-0.67297949999999995</v>
      </c>
      <c r="AH5" s="1">
        <v>0.68747139999999995</v>
      </c>
    </row>
    <row r="6" spans="1:34" s="1" customFormat="1" x14ac:dyDescent="0.3">
      <c r="A6" s="1">
        <v>8.3416669999999998E-2</v>
      </c>
      <c r="B6" s="1">
        <v>-7.3266990000000004E-2</v>
      </c>
      <c r="C6" s="1">
        <v>-0.54196670000000002</v>
      </c>
      <c r="D6" s="1">
        <v>0.54237950000000001</v>
      </c>
      <c r="E6" s="1">
        <v>-0.44519690000000001</v>
      </c>
      <c r="F6" s="6">
        <v>0.75935859999999999</v>
      </c>
      <c r="H6" s="1">
        <v>8.3416669999999998E-2</v>
      </c>
      <c r="I6" s="1">
        <v>-7.3266990000000004E-2</v>
      </c>
      <c r="J6" s="1">
        <v>-0.54196670000000002</v>
      </c>
      <c r="K6" s="1">
        <v>0.54237950000000001</v>
      </c>
      <c r="L6" s="1">
        <v>-0.44519690000000001</v>
      </c>
      <c r="M6" s="1">
        <v>0.75935859999999999</v>
      </c>
      <c r="O6" s="1">
        <v>0.25024999999999997</v>
      </c>
      <c r="P6" s="1">
        <v>-0.1625722</v>
      </c>
      <c r="Q6" s="1">
        <v>-0.74859980000000004</v>
      </c>
      <c r="R6" s="1">
        <v>0.74873889999999999</v>
      </c>
      <c r="S6" s="1">
        <v>-3.9879020000000001</v>
      </c>
      <c r="T6" s="1">
        <v>3.9912860000000001</v>
      </c>
      <c r="V6" s="1">
        <v>0.33366669999999998</v>
      </c>
      <c r="W6" s="1">
        <v>-0.24107419999999999</v>
      </c>
      <c r="X6" s="1">
        <v>-0.96891289999999997</v>
      </c>
      <c r="Y6" s="1">
        <v>0.96926100000000004</v>
      </c>
      <c r="Z6" s="1">
        <v>-1.107167</v>
      </c>
      <c r="AA6" s="1">
        <v>1.133257</v>
      </c>
      <c r="AC6" s="1">
        <v>0.41708329999999999</v>
      </c>
      <c r="AD6" s="1">
        <v>-0.3233837</v>
      </c>
      <c r="AE6" s="1">
        <v>-0.85039319999999996</v>
      </c>
      <c r="AF6" s="1">
        <v>0.85040099999999996</v>
      </c>
      <c r="AG6" s="1">
        <v>1.851469</v>
      </c>
      <c r="AH6" s="1">
        <v>1.8562129999999999</v>
      </c>
    </row>
    <row r="7" spans="1:34" s="1" customFormat="1" x14ac:dyDescent="0.3">
      <c r="A7" s="1">
        <v>0.10009999999999999</v>
      </c>
      <c r="B7" s="1">
        <v>-8.1816749999999994E-2</v>
      </c>
      <c r="C7" s="1">
        <v>-0.58630400000000005</v>
      </c>
      <c r="D7" s="1">
        <v>0.58688280000000004</v>
      </c>
      <c r="E7" s="1">
        <v>-7.3124759999999997E-2</v>
      </c>
      <c r="F7" s="6">
        <v>8.2254670000000002E-2</v>
      </c>
      <c r="H7" s="1">
        <v>0.10009999999999999</v>
      </c>
      <c r="I7" s="1">
        <v>-8.1816749999999994E-2</v>
      </c>
      <c r="J7" s="1">
        <v>-0.58630400000000005</v>
      </c>
      <c r="K7" s="1">
        <v>0.58688280000000004</v>
      </c>
      <c r="L7" s="1">
        <v>-7.3124759999999997E-2</v>
      </c>
      <c r="M7" s="1">
        <v>8.2254670000000002E-2</v>
      </c>
      <c r="O7" s="1">
        <v>0.30030000000000001</v>
      </c>
      <c r="P7" s="1">
        <v>-0.20687510000000001</v>
      </c>
      <c r="Q7" s="1">
        <v>-0.94637320000000003</v>
      </c>
      <c r="R7" s="1">
        <v>0.94681409999999999</v>
      </c>
      <c r="S7" s="1">
        <v>-2.1776469999999999</v>
      </c>
      <c r="T7" s="1">
        <v>2.1776469999999999</v>
      </c>
      <c r="V7" s="1">
        <v>0.40039999999999998</v>
      </c>
      <c r="W7" s="1">
        <v>-0.3039656</v>
      </c>
      <c r="X7" s="1">
        <v>-0.9337434</v>
      </c>
      <c r="Y7" s="1">
        <v>0.93380660000000004</v>
      </c>
      <c r="Z7" s="1">
        <v>2.1658810000000002</v>
      </c>
      <c r="AA7" s="1">
        <v>2.1751480000000001</v>
      </c>
      <c r="AC7" s="1">
        <v>0.50049999999999994</v>
      </c>
      <c r="AD7" s="1">
        <v>-0.38294810000000001</v>
      </c>
      <c r="AE7" s="1">
        <v>-0.62546159999999995</v>
      </c>
      <c r="AF7" s="1">
        <v>0.62548649999999995</v>
      </c>
      <c r="AG7" s="1">
        <v>1.5470440000000001</v>
      </c>
      <c r="AH7" s="1">
        <v>1.5479700000000001</v>
      </c>
    </row>
    <row r="8" spans="1:34" s="1" customFormat="1" x14ac:dyDescent="0.3">
      <c r="A8" s="1">
        <v>0.11678330000000001</v>
      </c>
      <c r="B8" s="1">
        <v>-9.2829999999999996E-2</v>
      </c>
      <c r="C8" s="1">
        <v>-0.58101709999999995</v>
      </c>
      <c r="D8" s="1">
        <v>0.58195839999999999</v>
      </c>
      <c r="E8" s="1">
        <v>1.4713719999999999</v>
      </c>
      <c r="F8" s="6">
        <v>1.706364</v>
      </c>
      <c r="H8" s="1">
        <v>0.11678330000000001</v>
      </c>
      <c r="I8" s="1">
        <v>-9.2829999999999996E-2</v>
      </c>
      <c r="J8" s="1">
        <v>-0.58101709999999995</v>
      </c>
      <c r="K8" s="1">
        <v>0.58195839999999999</v>
      </c>
      <c r="L8" s="1">
        <v>1.4713719999999999</v>
      </c>
      <c r="M8" s="1">
        <v>1.706364</v>
      </c>
      <c r="O8" s="1">
        <v>0.35034999999999999</v>
      </c>
      <c r="P8" s="1">
        <v>-0.25730419999999998</v>
      </c>
      <c r="Q8" s="1">
        <v>-0.96993510000000005</v>
      </c>
      <c r="R8" s="1">
        <v>0.97028499999999995</v>
      </c>
      <c r="S8" s="1">
        <v>-0.1202555</v>
      </c>
      <c r="T8" s="1">
        <v>0.19074340000000001</v>
      </c>
      <c r="V8" s="1">
        <v>0.46713329999999997</v>
      </c>
      <c r="W8" s="1">
        <v>-0.36569780000000002</v>
      </c>
      <c r="X8" s="1">
        <v>-0.71163109999999996</v>
      </c>
      <c r="Y8" s="1">
        <v>0.71164899999999998</v>
      </c>
      <c r="Z8" s="1">
        <v>2.381291</v>
      </c>
      <c r="AA8" s="1">
        <v>2.3814790000000001</v>
      </c>
      <c r="AC8" s="1">
        <v>0.58391669999999996</v>
      </c>
      <c r="AD8" s="1">
        <v>-0.42773159999999999</v>
      </c>
      <c r="AE8" s="1">
        <v>-0.58025859999999996</v>
      </c>
      <c r="AF8" s="1">
        <v>0.58029799999999998</v>
      </c>
    </row>
    <row r="9" spans="1:34" s="1" customFormat="1" x14ac:dyDescent="0.3">
      <c r="A9" s="1">
        <v>0.13346669999999999</v>
      </c>
      <c r="B9" s="1">
        <v>-0.1012034</v>
      </c>
      <c r="C9" s="1">
        <v>-0.50378719999999999</v>
      </c>
      <c r="D9" s="1">
        <v>0.50386200000000003</v>
      </c>
      <c r="E9" s="1">
        <v>3.2104699999999999</v>
      </c>
      <c r="F9" s="6">
        <v>3.295499</v>
      </c>
      <c r="H9" s="1">
        <v>0.13346669999999999</v>
      </c>
      <c r="I9" s="1">
        <v>-0.1012034</v>
      </c>
      <c r="J9" s="1">
        <v>-0.50378719999999999</v>
      </c>
      <c r="K9" s="1">
        <v>0.50386200000000003</v>
      </c>
      <c r="L9" s="1">
        <v>3.2104699999999999</v>
      </c>
      <c r="M9" s="1">
        <v>3.295499</v>
      </c>
      <c r="O9" s="1">
        <v>0.40039999999999998</v>
      </c>
      <c r="P9" s="1">
        <v>-0.3039656</v>
      </c>
      <c r="Q9" s="1">
        <v>-0.93808639999999999</v>
      </c>
      <c r="R9" s="1">
        <v>0.93809089999999995</v>
      </c>
      <c r="S9" s="1">
        <v>2.0984120000000002</v>
      </c>
      <c r="T9" s="1">
        <v>2.1393339999999998</v>
      </c>
      <c r="V9" s="1">
        <v>0.53386670000000003</v>
      </c>
      <c r="W9" s="1">
        <v>-0.39894459999999998</v>
      </c>
      <c r="X9" s="1">
        <v>-0.54893519999999996</v>
      </c>
      <c r="Y9" s="1">
        <v>0.54894419999999999</v>
      </c>
      <c r="Z9" s="1">
        <v>1.1262509999999999</v>
      </c>
      <c r="AA9" s="1">
        <v>1.1370130000000001</v>
      </c>
      <c r="AC9" s="1">
        <v>0.66733330000000002</v>
      </c>
      <c r="AD9" s="1">
        <v>-0.47975459999999998</v>
      </c>
    </row>
    <row r="10" spans="1:34" s="1" customFormat="1" x14ac:dyDescent="0.3">
      <c r="A10" s="1">
        <v>0.15015000000000001</v>
      </c>
      <c r="B10" s="1">
        <v>-0.10963970000000001</v>
      </c>
      <c r="C10" s="1">
        <v>-0.48822870000000002</v>
      </c>
      <c r="D10" s="1">
        <v>0.48822870000000002</v>
      </c>
      <c r="E10" s="1">
        <v>1.9527399999999999</v>
      </c>
      <c r="F10" s="6">
        <v>1.9752730000000001</v>
      </c>
      <c r="H10" s="1">
        <v>0.15015000000000001</v>
      </c>
      <c r="I10" s="1">
        <v>-0.10963970000000001</v>
      </c>
      <c r="J10" s="1">
        <v>-0.48822870000000002</v>
      </c>
      <c r="K10" s="1">
        <v>0.48822870000000002</v>
      </c>
      <c r="L10" s="1">
        <v>1.9527399999999999</v>
      </c>
      <c r="M10" s="1">
        <v>1.9752730000000001</v>
      </c>
      <c r="O10" s="1">
        <v>0.45045000000000002</v>
      </c>
      <c r="P10" s="1">
        <v>-0.35120669999999998</v>
      </c>
      <c r="Q10" s="1">
        <v>-0.78903570000000001</v>
      </c>
      <c r="R10" s="1">
        <v>0.78908670000000003</v>
      </c>
      <c r="S10" s="1">
        <v>3.3802750000000001</v>
      </c>
      <c r="T10" s="1">
        <v>3.380401</v>
      </c>
      <c r="V10" s="1">
        <v>0.60060000000000002</v>
      </c>
      <c r="W10" s="1">
        <v>-0.43896230000000003</v>
      </c>
      <c r="X10" s="1">
        <v>-0.60546889999999998</v>
      </c>
      <c r="Y10" s="1">
        <v>0.60550680000000001</v>
      </c>
      <c r="Z10" s="1">
        <v>-0.46222229999999997</v>
      </c>
      <c r="AA10" s="1">
        <v>0.4643911</v>
      </c>
      <c r="AC10" s="1">
        <v>0.83416670000000004</v>
      </c>
      <c r="AD10" s="1">
        <v>-0.57895129999999995</v>
      </c>
    </row>
    <row r="11" spans="1:34" s="1" customFormat="1" x14ac:dyDescent="0.3">
      <c r="A11" s="1">
        <v>0.16683329999999999</v>
      </c>
      <c r="B11" s="1">
        <v>-0.1174939</v>
      </c>
      <c r="C11" s="1">
        <v>-0.4380521</v>
      </c>
      <c r="D11" s="1">
        <v>0.4383339</v>
      </c>
      <c r="E11" s="1">
        <v>1.3325910000000001</v>
      </c>
      <c r="F11" s="6">
        <v>1.4162250000000001</v>
      </c>
      <c r="H11" s="1">
        <v>0.16683329999999999</v>
      </c>
      <c r="I11" s="1">
        <v>-0.1174939</v>
      </c>
      <c r="J11" s="1">
        <v>-0.4380521</v>
      </c>
      <c r="K11" s="1">
        <v>0.4383339</v>
      </c>
      <c r="L11" s="1">
        <v>1.3325910000000001</v>
      </c>
      <c r="M11" s="1">
        <v>1.4162250000000001</v>
      </c>
      <c r="O11" s="1">
        <v>0.50049999999999994</v>
      </c>
      <c r="P11" s="1">
        <v>-0.38294810000000001</v>
      </c>
      <c r="Q11" s="1">
        <v>-0.56459590000000004</v>
      </c>
      <c r="R11" s="1">
        <v>0.56463989999999997</v>
      </c>
      <c r="S11" s="1">
        <v>2.222391</v>
      </c>
      <c r="T11" s="1">
        <v>2.2227670000000002</v>
      </c>
      <c r="V11" s="1">
        <v>0.66733330000000002</v>
      </c>
      <c r="W11" s="1">
        <v>-0.47975459999999998</v>
      </c>
      <c r="X11" s="1">
        <v>-0.60581669999999999</v>
      </c>
      <c r="Y11" s="1">
        <v>0.60584769999999999</v>
      </c>
      <c r="Z11" s="1">
        <v>0.35427229999999998</v>
      </c>
      <c r="AA11" s="1">
        <v>0.49553900000000001</v>
      </c>
      <c r="AC11" s="1">
        <v>0.91758329999999999</v>
      </c>
      <c r="AD11" s="1">
        <v>-0.64169889999999996</v>
      </c>
      <c r="AE11" s="1">
        <v>-0.74448110000000001</v>
      </c>
      <c r="AF11" s="1">
        <v>0.74484300000000003</v>
      </c>
    </row>
    <row r="12" spans="1:34" s="1" customFormat="1" x14ac:dyDescent="0.3">
      <c r="A12" s="1">
        <v>0.1835167</v>
      </c>
      <c r="B12" s="1">
        <v>-0.12425600000000001</v>
      </c>
      <c r="C12" s="1">
        <v>-0.4329575</v>
      </c>
      <c r="D12" s="1">
        <v>0.43300110000000003</v>
      </c>
      <c r="E12" s="1">
        <v>-2.5074209999999999</v>
      </c>
      <c r="F12" s="6">
        <v>2.510176</v>
      </c>
      <c r="H12" s="1">
        <v>0.1835167</v>
      </c>
      <c r="I12" s="1">
        <v>-0.12425600000000001</v>
      </c>
      <c r="J12" s="1">
        <v>-0.4329575</v>
      </c>
      <c r="K12" s="1">
        <v>0.43300110000000003</v>
      </c>
      <c r="L12" s="1">
        <v>-2.5074209999999999</v>
      </c>
      <c r="M12" s="1">
        <v>2.510176</v>
      </c>
      <c r="O12" s="1">
        <v>0.55054999999999998</v>
      </c>
      <c r="P12" s="1">
        <v>-0.40772269999999999</v>
      </c>
      <c r="Q12" s="1">
        <v>-0.55958289999999999</v>
      </c>
      <c r="R12" s="1">
        <v>0.5595987</v>
      </c>
      <c r="S12" s="1">
        <v>-7.5877550000000002E-2</v>
      </c>
      <c r="T12" s="1">
        <v>0.19000020000000001</v>
      </c>
      <c r="V12" s="1">
        <v>0.73406669999999996</v>
      </c>
      <c r="W12" s="1">
        <v>-0.51981869999999997</v>
      </c>
      <c r="X12" s="1">
        <v>-0.56136810000000004</v>
      </c>
      <c r="Y12" s="1">
        <v>0.56295450000000002</v>
      </c>
      <c r="Z12" s="1">
        <v>-0.54585309999999998</v>
      </c>
      <c r="AA12" s="1">
        <v>0.57591490000000001</v>
      </c>
      <c r="AC12" s="1">
        <v>1.0009999999999999</v>
      </c>
      <c r="AD12" s="1">
        <v>-0.70315550000000004</v>
      </c>
      <c r="AE12" s="1">
        <v>-0.79400999999999999</v>
      </c>
      <c r="AF12" s="1">
        <v>0.79413219999999995</v>
      </c>
      <c r="AG12" s="1">
        <v>2.6506829999999999E-2</v>
      </c>
      <c r="AH12" s="1">
        <v>0.17694180000000001</v>
      </c>
    </row>
    <row r="13" spans="1:34" s="1" customFormat="1" x14ac:dyDescent="0.3">
      <c r="A13" s="1">
        <v>0.20019999999999999</v>
      </c>
      <c r="B13" s="1">
        <v>-0.13194030000000001</v>
      </c>
      <c r="C13" s="1">
        <v>-0.52507610000000005</v>
      </c>
      <c r="D13" s="1">
        <v>0.52530049999999995</v>
      </c>
      <c r="E13" s="1">
        <v>-3.6284770000000002</v>
      </c>
      <c r="F13" s="6">
        <v>3.6471010000000001</v>
      </c>
      <c r="H13" s="1">
        <v>0.20019999999999999</v>
      </c>
      <c r="I13" s="1">
        <v>-0.13194030000000001</v>
      </c>
      <c r="J13" s="1">
        <v>-0.52507610000000005</v>
      </c>
      <c r="K13" s="1">
        <v>0.52530049999999995</v>
      </c>
      <c r="L13" s="1">
        <v>-3.6284770000000002</v>
      </c>
      <c r="M13" s="1">
        <v>3.6471010000000001</v>
      </c>
      <c r="O13" s="1">
        <v>0.60060000000000002</v>
      </c>
      <c r="P13" s="1">
        <v>-0.43896230000000003</v>
      </c>
      <c r="Q13" s="1">
        <v>-0.60353449999999997</v>
      </c>
      <c r="R13" s="1">
        <v>0.60353590000000001</v>
      </c>
      <c r="S13" s="1">
        <v>-1.1496420000000001</v>
      </c>
      <c r="T13" s="1">
        <v>1.15036</v>
      </c>
      <c r="V13" s="1">
        <v>0.80079999999999996</v>
      </c>
      <c r="W13" s="1">
        <v>-0.55467849999999996</v>
      </c>
      <c r="X13" s="1">
        <v>-0.6500667</v>
      </c>
      <c r="Y13" s="1">
        <v>0.65080329999999997</v>
      </c>
      <c r="Z13" s="1">
        <v>-0.95831520000000003</v>
      </c>
      <c r="AA13" s="1">
        <v>0.98531919999999995</v>
      </c>
      <c r="AC13" s="1">
        <v>1.084417</v>
      </c>
      <c r="AD13" s="1">
        <v>-0.77416629999999997</v>
      </c>
      <c r="AE13" s="1">
        <v>-0.76924559999999997</v>
      </c>
      <c r="AF13" s="1">
        <v>0.7693219</v>
      </c>
      <c r="AG13" s="1">
        <v>0.25976690000000002</v>
      </c>
      <c r="AH13" s="1">
        <v>0.29162329999999997</v>
      </c>
    </row>
    <row r="14" spans="1:34" s="1" customFormat="1" x14ac:dyDescent="0.3">
      <c r="A14" s="1">
        <v>0.2168833</v>
      </c>
      <c r="B14" s="1">
        <v>-0.14177609999999999</v>
      </c>
      <c r="C14" s="1">
        <v>-0.57113539999999996</v>
      </c>
      <c r="D14" s="1">
        <v>0.57143250000000001</v>
      </c>
      <c r="E14" s="1">
        <v>-3.678525</v>
      </c>
      <c r="F14" s="6">
        <v>3.695144</v>
      </c>
      <c r="H14" s="1">
        <v>0.2168833</v>
      </c>
      <c r="I14" s="1">
        <v>-0.14177609999999999</v>
      </c>
      <c r="J14" s="1">
        <v>-0.57113539999999996</v>
      </c>
      <c r="K14" s="1">
        <v>0.57143250000000001</v>
      </c>
      <c r="L14" s="1">
        <v>-3.678525</v>
      </c>
      <c r="M14" s="1">
        <v>3.695144</v>
      </c>
      <c r="O14" s="1">
        <v>0.65064999999999995</v>
      </c>
      <c r="P14" s="1">
        <v>-0.46813650000000001</v>
      </c>
      <c r="Q14" s="1">
        <v>-0.64996030000000005</v>
      </c>
      <c r="R14" s="1">
        <v>0.65002289999999996</v>
      </c>
      <c r="V14" s="1">
        <v>0.86753329999999995</v>
      </c>
      <c r="W14" s="1">
        <v>-0.60658089999999998</v>
      </c>
      <c r="X14" s="1">
        <v>-0.73712920000000004</v>
      </c>
      <c r="Y14" s="1">
        <v>0.73715200000000003</v>
      </c>
      <c r="Z14" s="1">
        <v>-0.80348819999999999</v>
      </c>
      <c r="AA14" s="1">
        <v>0.81303840000000005</v>
      </c>
      <c r="AC14" s="1">
        <v>1.1678329999999999</v>
      </c>
      <c r="AD14" s="1">
        <v>-0.83149130000000004</v>
      </c>
      <c r="AE14" s="1">
        <v>-0.71507330000000002</v>
      </c>
      <c r="AF14" s="1">
        <v>0.71513360000000004</v>
      </c>
      <c r="AG14" s="1">
        <v>0.15904099999999999</v>
      </c>
      <c r="AH14" s="1">
        <v>0.1802464</v>
      </c>
    </row>
    <row r="15" spans="1:34" s="1" customFormat="1" x14ac:dyDescent="0.3">
      <c r="A15" s="1">
        <v>0.23356669999999999</v>
      </c>
      <c r="B15" s="1">
        <v>-0.1509972</v>
      </c>
      <c r="C15" s="1">
        <v>-0.62326190000000004</v>
      </c>
      <c r="D15" s="1">
        <v>0.62378630000000002</v>
      </c>
      <c r="E15" s="1">
        <v>-3.5076010000000002</v>
      </c>
      <c r="F15" s="6">
        <v>3.5940120000000002</v>
      </c>
      <c r="H15" s="1">
        <v>0.23356669999999999</v>
      </c>
      <c r="I15" s="1">
        <v>-0.1509972</v>
      </c>
      <c r="J15" s="1">
        <v>-0.62326190000000004</v>
      </c>
      <c r="K15" s="1">
        <v>0.62378630000000002</v>
      </c>
      <c r="L15" s="1">
        <v>-3.5076010000000002</v>
      </c>
      <c r="M15" s="1">
        <v>3.5940120000000002</v>
      </c>
      <c r="O15" s="1">
        <v>0.70069999999999999</v>
      </c>
      <c r="P15" s="1">
        <v>-0.50402340000000001</v>
      </c>
      <c r="V15" s="1">
        <v>0.93426670000000001</v>
      </c>
      <c r="W15" s="1">
        <v>-0.65306070000000005</v>
      </c>
      <c r="X15" s="1">
        <v>-0.72358610000000001</v>
      </c>
      <c r="Y15" s="1">
        <v>0.72384470000000001</v>
      </c>
      <c r="Z15" s="1">
        <v>-0.48043619999999998</v>
      </c>
      <c r="AA15" s="1">
        <v>0.48498479999999999</v>
      </c>
      <c r="AC15" s="1">
        <v>1.25125</v>
      </c>
      <c r="AD15" s="1">
        <v>-0.89346429999999999</v>
      </c>
      <c r="AE15" s="1">
        <v>-0.75995889999999999</v>
      </c>
      <c r="AF15" s="1">
        <v>0.75998410000000005</v>
      </c>
      <c r="AG15" s="1">
        <v>-0.29157509999999998</v>
      </c>
      <c r="AH15" s="1">
        <v>0.31025449999999999</v>
      </c>
    </row>
    <row r="16" spans="1:34" s="1" customFormat="1" x14ac:dyDescent="0.3">
      <c r="A16" s="1">
        <v>0.25024999999999997</v>
      </c>
      <c r="B16" s="1">
        <v>-0.1625722</v>
      </c>
      <c r="C16" s="1">
        <v>-0.7088179</v>
      </c>
      <c r="D16" s="1">
        <v>0.70881839999999996</v>
      </c>
      <c r="E16" s="1">
        <v>-7.510116</v>
      </c>
      <c r="F16" s="6">
        <v>7.5163820000000001</v>
      </c>
      <c r="H16" s="1">
        <v>0.25024999999999997</v>
      </c>
      <c r="I16" s="1">
        <v>-0.1625722</v>
      </c>
      <c r="J16" s="1">
        <v>-0.7088179</v>
      </c>
      <c r="K16" s="1">
        <v>0.70881839999999996</v>
      </c>
      <c r="L16" s="1">
        <v>-7.510116</v>
      </c>
      <c r="M16" s="1">
        <v>7.5163820000000001</v>
      </c>
      <c r="O16" s="1">
        <v>0.80079999999999996</v>
      </c>
      <c r="P16" s="1">
        <v>-0.55467849999999996</v>
      </c>
      <c r="V16" s="1">
        <v>1.0009999999999999</v>
      </c>
      <c r="W16" s="1">
        <v>-0.70315550000000004</v>
      </c>
      <c r="X16" s="1">
        <v>-0.80677920000000003</v>
      </c>
      <c r="Y16" s="1">
        <v>0.80686270000000004</v>
      </c>
      <c r="Z16" s="1">
        <v>-0.24021809999999999</v>
      </c>
      <c r="AA16" s="1">
        <v>0.25997160000000002</v>
      </c>
      <c r="AC16" s="1">
        <v>1.334667</v>
      </c>
      <c r="AD16" s="1">
        <v>-0.95827779999999996</v>
      </c>
      <c r="AE16" s="1">
        <v>-0.76615</v>
      </c>
      <c r="AF16" s="1">
        <v>0.76620630000000001</v>
      </c>
      <c r="AG16" s="1">
        <v>-1.5904100000000001E-2</v>
      </c>
      <c r="AH16" s="1">
        <v>5.5347880000000002E-2</v>
      </c>
    </row>
    <row r="17" spans="1:32" s="1" customFormat="1" x14ac:dyDescent="0.3">
      <c r="A17" s="1">
        <v>0.26693329999999998</v>
      </c>
      <c r="B17" s="1">
        <v>-0.174648</v>
      </c>
      <c r="C17" s="1">
        <v>-0.85002889999999998</v>
      </c>
      <c r="D17" s="1">
        <v>0.85002889999999998</v>
      </c>
      <c r="E17" s="1">
        <v>-6.6422420000000004</v>
      </c>
      <c r="F17" s="6">
        <v>6.6501520000000003</v>
      </c>
      <c r="H17" s="1">
        <v>0.26693329999999998</v>
      </c>
      <c r="I17" s="1">
        <v>-0.174648</v>
      </c>
      <c r="J17" s="1">
        <v>-0.85002889999999998</v>
      </c>
      <c r="K17" s="1">
        <v>0.85002889999999998</v>
      </c>
      <c r="L17" s="1">
        <v>-6.6422420000000004</v>
      </c>
      <c r="M17" s="1">
        <v>6.6501520000000003</v>
      </c>
      <c r="O17" s="1">
        <v>0.85085</v>
      </c>
      <c r="P17" s="1">
        <v>-0.59212050000000005</v>
      </c>
      <c r="Q17" s="1">
        <v>-0.7584111</v>
      </c>
      <c r="R17" s="1">
        <v>0.75856900000000005</v>
      </c>
      <c r="V17" s="1">
        <v>1.067733</v>
      </c>
      <c r="W17" s="1">
        <v>-0.76073880000000005</v>
      </c>
      <c r="X17" s="1">
        <v>-0.77969310000000003</v>
      </c>
      <c r="Y17" s="1">
        <v>0.77971469999999998</v>
      </c>
      <c r="Z17" s="1">
        <v>7.4550450000000004E-2</v>
      </c>
      <c r="AA17" s="1">
        <v>0.2045845</v>
      </c>
      <c r="AC17" s="1">
        <v>1.418083</v>
      </c>
      <c r="AD17" s="1">
        <v>-1.0212840000000001</v>
      </c>
      <c r="AE17" s="1">
        <v>-0.75686330000000002</v>
      </c>
      <c r="AF17" s="1">
        <v>0.75686969999999998</v>
      </c>
    </row>
    <row r="18" spans="1:32" s="1" customFormat="1" x14ac:dyDescent="0.3">
      <c r="A18" s="1">
        <v>0.2836167</v>
      </c>
      <c r="B18" s="1">
        <v>-0.19093489999999999</v>
      </c>
      <c r="C18" s="1">
        <v>-0.96584630000000005</v>
      </c>
      <c r="D18" s="1">
        <v>0.96618910000000002</v>
      </c>
      <c r="E18" s="1">
        <v>-5.2765529999999998</v>
      </c>
      <c r="F18" s="6">
        <v>5.3784619999999999</v>
      </c>
      <c r="H18" s="1">
        <v>0.2836167</v>
      </c>
      <c r="I18" s="1">
        <v>-0.19093489999999999</v>
      </c>
      <c r="J18" s="1">
        <v>-0.96584630000000005</v>
      </c>
      <c r="K18" s="1">
        <v>0.96618910000000002</v>
      </c>
      <c r="L18" s="1">
        <v>-5.2765529999999998</v>
      </c>
      <c r="M18" s="1">
        <v>5.3784619999999999</v>
      </c>
      <c r="O18" s="1">
        <v>0.90090000000000003</v>
      </c>
      <c r="P18" s="1">
        <v>-0.63059540000000003</v>
      </c>
      <c r="Q18" s="1">
        <v>-0.7042389</v>
      </c>
      <c r="R18" s="1">
        <v>0.70428139999999995</v>
      </c>
      <c r="S18" s="1">
        <v>1.4726009999999999E-2</v>
      </c>
      <c r="T18" s="1">
        <v>0.48618159999999999</v>
      </c>
      <c r="V18" s="1">
        <v>1.1344669999999999</v>
      </c>
      <c r="W18" s="1">
        <v>-0.80721860000000001</v>
      </c>
      <c r="X18" s="1">
        <v>-0.75647640000000005</v>
      </c>
      <c r="Y18" s="1">
        <v>0.75649869999999997</v>
      </c>
      <c r="Z18" s="1">
        <v>0.45558609999999999</v>
      </c>
      <c r="AA18" s="1">
        <v>0.45626329999999998</v>
      </c>
      <c r="AC18" s="1">
        <v>1.5015000000000001</v>
      </c>
      <c r="AD18" s="1">
        <v>-1.0845480000000001</v>
      </c>
    </row>
    <row r="19" spans="1:32" s="1" customFormat="1" x14ac:dyDescent="0.3">
      <c r="A19" s="1">
        <v>0.30030000000000001</v>
      </c>
      <c r="B19" s="1">
        <v>-0.20687510000000001</v>
      </c>
      <c r="C19" s="1">
        <v>-0.99888829999999995</v>
      </c>
      <c r="D19" s="1">
        <v>0.99922820000000001</v>
      </c>
      <c r="E19" s="1">
        <v>-1.280494</v>
      </c>
      <c r="F19" s="6">
        <v>1.8605160000000001</v>
      </c>
      <c r="H19" s="1">
        <v>0.30030000000000001</v>
      </c>
      <c r="I19" s="1">
        <v>-0.20687510000000001</v>
      </c>
      <c r="J19" s="1">
        <v>-0.99888829999999995</v>
      </c>
      <c r="K19" s="1">
        <v>0.99922820000000001</v>
      </c>
      <c r="L19" s="1">
        <v>-1.280494</v>
      </c>
      <c r="M19" s="1">
        <v>1.8605160000000001</v>
      </c>
      <c r="O19" s="1">
        <v>0.95094999999999996</v>
      </c>
      <c r="P19" s="1">
        <v>-0.66261479999999995</v>
      </c>
      <c r="Q19" s="1">
        <v>-0.72487590000000002</v>
      </c>
      <c r="R19" s="1">
        <v>0.72565120000000005</v>
      </c>
      <c r="S19" s="1">
        <v>-1.074999</v>
      </c>
      <c r="T19" s="1">
        <v>1.0750999999999999</v>
      </c>
      <c r="V19" s="1">
        <v>1.2012</v>
      </c>
      <c r="W19" s="1">
        <v>-0.8617032</v>
      </c>
      <c r="X19" s="1">
        <v>-0.75647640000000005</v>
      </c>
      <c r="Y19" s="1">
        <v>0.75651599999999997</v>
      </c>
      <c r="Z19" s="1">
        <v>2.4850150000000001E-2</v>
      </c>
      <c r="AA19" s="1">
        <v>8.6481059999999998E-2</v>
      </c>
    </row>
    <row r="20" spans="1:32" s="1" customFormat="1" x14ac:dyDescent="0.3">
      <c r="A20" s="1">
        <v>0.31698330000000002</v>
      </c>
      <c r="B20" s="1">
        <v>-0.22426450000000001</v>
      </c>
      <c r="C20" s="1">
        <v>-1.0249459999999999</v>
      </c>
      <c r="D20" s="1">
        <v>1.027299</v>
      </c>
      <c r="E20" s="1">
        <v>0</v>
      </c>
      <c r="F20" s="6">
        <v>0.59501539999999997</v>
      </c>
      <c r="H20" s="1">
        <v>0.31698330000000002</v>
      </c>
      <c r="I20" s="1">
        <v>-0.22426450000000001</v>
      </c>
      <c r="J20" s="1">
        <v>-1.0249459999999999</v>
      </c>
      <c r="K20" s="1">
        <v>1.027299</v>
      </c>
      <c r="L20" s="1">
        <v>0</v>
      </c>
      <c r="M20" s="1">
        <v>0.59501539999999997</v>
      </c>
      <c r="O20" s="1">
        <v>1.0009999999999999</v>
      </c>
      <c r="P20" s="1">
        <v>-0.70315550000000004</v>
      </c>
      <c r="Q20" s="1">
        <v>-0.84095929999999997</v>
      </c>
      <c r="R20" s="1">
        <v>0.84105819999999998</v>
      </c>
      <c r="S20" s="1">
        <v>-0.76575280000000001</v>
      </c>
      <c r="T20" s="1">
        <v>0.82583930000000005</v>
      </c>
      <c r="V20" s="1">
        <v>1.267933</v>
      </c>
      <c r="W20" s="1">
        <v>-0.90818290000000002</v>
      </c>
      <c r="X20" s="1">
        <v>-0.72358610000000001</v>
      </c>
      <c r="Y20" s="1">
        <v>0.72362749999999998</v>
      </c>
      <c r="Z20" s="1">
        <v>0.19880120000000001</v>
      </c>
      <c r="AA20" s="1">
        <v>0.23892930000000001</v>
      </c>
    </row>
    <row r="21" spans="1:32" s="1" customFormat="1" x14ac:dyDescent="0.3">
      <c r="A21" s="1">
        <v>0.33366669999999998</v>
      </c>
      <c r="B21" s="1">
        <v>-0.24107419999999999</v>
      </c>
      <c r="C21" s="1">
        <v>-0.99020240000000004</v>
      </c>
      <c r="D21" s="1">
        <v>0.99206729999999999</v>
      </c>
      <c r="E21" s="1">
        <v>3.570093</v>
      </c>
      <c r="F21" s="6">
        <v>3.6467459999999998</v>
      </c>
      <c r="H21" s="1">
        <v>0.33366669999999998</v>
      </c>
      <c r="I21" s="1">
        <v>-0.24107419999999999</v>
      </c>
      <c r="J21" s="1">
        <v>-0.99020240000000004</v>
      </c>
      <c r="K21" s="1">
        <v>0.99206729999999999</v>
      </c>
      <c r="L21" s="1">
        <v>3.570093</v>
      </c>
      <c r="M21" s="1">
        <v>3.6467459999999998</v>
      </c>
      <c r="O21" s="1">
        <v>1.05105</v>
      </c>
      <c r="P21" s="1">
        <v>-0.74679490000000004</v>
      </c>
      <c r="Q21" s="1">
        <v>-0.80742409999999998</v>
      </c>
      <c r="R21" s="1">
        <v>0.80749000000000004</v>
      </c>
      <c r="S21" s="1">
        <v>1.2811630000000001</v>
      </c>
      <c r="T21" s="1">
        <v>1.2976449999999999</v>
      </c>
      <c r="V21" s="1">
        <v>1.334667</v>
      </c>
      <c r="W21" s="1">
        <v>-0.95827779999999996</v>
      </c>
      <c r="X21" s="1">
        <v>-0.74680279999999999</v>
      </c>
      <c r="Y21" s="1">
        <v>0.74689300000000003</v>
      </c>
      <c r="Z21" s="1">
        <v>-0.23193469999999999</v>
      </c>
      <c r="AA21" s="1">
        <v>0.25233749999999999</v>
      </c>
    </row>
    <row r="22" spans="1:32" s="1" customFormat="1" x14ac:dyDescent="0.3">
      <c r="A22" s="1">
        <v>0.35034999999999999</v>
      </c>
      <c r="B22" s="1">
        <v>-0.25730419999999998</v>
      </c>
      <c r="C22" s="1">
        <v>-0.91202850000000002</v>
      </c>
      <c r="D22" s="1">
        <v>0.91240069999999995</v>
      </c>
      <c r="E22" s="1">
        <v>0.44626159999999998</v>
      </c>
      <c r="F22" s="6">
        <v>2.275496</v>
      </c>
      <c r="H22" s="1">
        <v>0.35034999999999999</v>
      </c>
      <c r="I22" s="1">
        <v>-0.25730419999999998</v>
      </c>
      <c r="J22" s="1">
        <v>-0.91202850000000002</v>
      </c>
      <c r="K22" s="1">
        <v>0.91240069999999995</v>
      </c>
      <c r="L22" s="1">
        <v>0.44626159999999998</v>
      </c>
      <c r="M22" s="1">
        <v>2.275496</v>
      </c>
      <c r="O22" s="1">
        <v>1.1011</v>
      </c>
      <c r="P22" s="1">
        <v>-0.78397870000000003</v>
      </c>
      <c r="Q22" s="1">
        <v>-0.69650000000000001</v>
      </c>
      <c r="R22" s="1">
        <v>0.69650000000000001</v>
      </c>
      <c r="S22" s="1">
        <v>8.8356089999999998E-2</v>
      </c>
      <c r="T22" s="1">
        <v>9.3135490000000001E-2</v>
      </c>
      <c r="V22" s="1">
        <v>1.4014</v>
      </c>
      <c r="W22" s="1">
        <v>-1.0078560000000001</v>
      </c>
      <c r="X22" s="1">
        <v>-0.74873749999999994</v>
      </c>
      <c r="Y22" s="1">
        <v>0.74875999999999998</v>
      </c>
      <c r="Z22" s="1">
        <v>-0.17395099999999999</v>
      </c>
      <c r="AA22" s="1">
        <v>0.17571709999999999</v>
      </c>
    </row>
    <row r="23" spans="1:32" s="1" customFormat="1" x14ac:dyDescent="0.3">
      <c r="A23" s="1">
        <v>0.36703330000000001</v>
      </c>
      <c r="B23" s="1">
        <v>-0.27150550000000001</v>
      </c>
      <c r="C23" s="1">
        <v>-0.94677239999999996</v>
      </c>
      <c r="D23" s="1">
        <v>0.94677239999999996</v>
      </c>
      <c r="E23" s="1">
        <v>-0.44626159999999998</v>
      </c>
      <c r="F23" s="6">
        <v>0.99787119999999996</v>
      </c>
      <c r="H23" s="1">
        <v>0.36703330000000001</v>
      </c>
      <c r="I23" s="1">
        <v>-0.27150550000000001</v>
      </c>
      <c r="J23" s="1">
        <v>-0.94677239999999996</v>
      </c>
      <c r="K23" s="1">
        <v>0.94677239999999996</v>
      </c>
      <c r="L23" s="1">
        <v>-0.44626159999999998</v>
      </c>
      <c r="M23" s="1">
        <v>0.99787119999999996</v>
      </c>
      <c r="O23" s="1">
        <v>1.1511499999999999</v>
      </c>
      <c r="P23" s="1">
        <v>-0.81651450000000003</v>
      </c>
      <c r="Q23" s="1">
        <v>-0.77646850000000001</v>
      </c>
      <c r="R23" s="1">
        <v>0.77650710000000001</v>
      </c>
      <c r="S23" s="1">
        <v>-0.1030821</v>
      </c>
      <c r="T23" s="1">
        <v>0.11215</v>
      </c>
      <c r="V23" s="1">
        <v>1.4681329999999999</v>
      </c>
      <c r="W23" s="1">
        <v>-1.058209</v>
      </c>
      <c r="X23" s="1">
        <v>-0.77001940000000002</v>
      </c>
      <c r="Y23" s="1">
        <v>0.77002190000000004</v>
      </c>
    </row>
    <row r="24" spans="1:32" s="1" customFormat="1" x14ac:dyDescent="0.3">
      <c r="A24" s="1">
        <v>0.38371670000000002</v>
      </c>
      <c r="B24" s="1">
        <v>-0.28889480000000001</v>
      </c>
      <c r="C24" s="1">
        <v>-0.97283039999999998</v>
      </c>
      <c r="D24" s="1">
        <v>0.97298549999999995</v>
      </c>
      <c r="E24" s="1">
        <v>-4.165108</v>
      </c>
      <c r="F24" s="6">
        <v>4.1757200000000001</v>
      </c>
      <c r="H24" s="1">
        <v>0.38371670000000002</v>
      </c>
      <c r="I24" s="1">
        <v>-0.28889480000000001</v>
      </c>
      <c r="J24" s="1">
        <v>-0.97283039999999998</v>
      </c>
      <c r="K24" s="1">
        <v>0.97298549999999995</v>
      </c>
      <c r="L24" s="1">
        <v>-4.165108</v>
      </c>
      <c r="M24" s="1">
        <v>4.1757200000000001</v>
      </c>
      <c r="O24" s="1">
        <v>1.2012</v>
      </c>
      <c r="P24" s="1">
        <v>-0.8617032</v>
      </c>
      <c r="Q24" s="1">
        <v>-0.76872960000000001</v>
      </c>
      <c r="R24" s="1">
        <v>0.76876860000000002</v>
      </c>
      <c r="S24" s="1">
        <v>5.8904060000000001E-2</v>
      </c>
      <c r="T24" s="1">
        <v>0.14503440000000001</v>
      </c>
      <c r="V24" s="1">
        <v>1.534867</v>
      </c>
      <c r="W24" s="1">
        <v>-1.1106279999999999</v>
      </c>
    </row>
    <row r="25" spans="1:32" s="1" customFormat="1" x14ac:dyDescent="0.3">
      <c r="A25" s="1">
        <v>0.40039999999999998</v>
      </c>
      <c r="B25" s="1">
        <v>-0.3039656</v>
      </c>
      <c r="C25" s="1">
        <v>-1.0336320000000001</v>
      </c>
      <c r="D25" s="1">
        <v>1.0336320000000001</v>
      </c>
      <c r="E25" s="1">
        <v>1.9338</v>
      </c>
      <c r="F25" s="6">
        <v>1.9565509999999999</v>
      </c>
      <c r="H25" s="1">
        <v>0.40039999999999998</v>
      </c>
      <c r="I25" s="1">
        <v>-0.3039656</v>
      </c>
      <c r="J25" s="1">
        <v>-1.0336320000000001</v>
      </c>
      <c r="K25" s="1">
        <v>1.0336320000000001</v>
      </c>
      <c r="L25" s="1">
        <v>1.9338</v>
      </c>
      <c r="M25" s="1">
        <v>1.9565509999999999</v>
      </c>
      <c r="O25" s="1">
        <v>1.25125</v>
      </c>
      <c r="P25" s="1">
        <v>-0.89346429999999999</v>
      </c>
      <c r="Q25" s="1">
        <v>-0.7042389</v>
      </c>
      <c r="R25" s="1">
        <v>0.70428139999999995</v>
      </c>
      <c r="S25" s="1">
        <v>0.25034230000000002</v>
      </c>
      <c r="T25" s="1">
        <v>0.29817909999999997</v>
      </c>
    </row>
    <row r="26" spans="1:32" s="1" customFormat="1" x14ac:dyDescent="0.3">
      <c r="A26" s="1">
        <v>0.41708329999999999</v>
      </c>
      <c r="B26" s="1">
        <v>-0.3233837</v>
      </c>
      <c r="C26" s="1">
        <v>-0.98151639999999996</v>
      </c>
      <c r="D26" s="1">
        <v>0.98155479999999995</v>
      </c>
      <c r="E26" s="1">
        <v>3.7188460000000001</v>
      </c>
      <c r="F26" s="6">
        <v>3.7455259999999999</v>
      </c>
      <c r="H26" s="1">
        <v>0.41708329999999999</v>
      </c>
      <c r="I26" s="1">
        <v>-0.3233837</v>
      </c>
      <c r="J26" s="1">
        <v>-0.98151639999999996</v>
      </c>
      <c r="K26" s="1">
        <v>0.98155479999999995</v>
      </c>
      <c r="L26" s="1">
        <v>3.7188460000000001</v>
      </c>
      <c r="M26" s="1">
        <v>3.7455259999999999</v>
      </c>
      <c r="O26" s="1">
        <v>1.3012999999999999</v>
      </c>
      <c r="P26" s="1">
        <v>-0.93219750000000001</v>
      </c>
      <c r="Q26" s="1">
        <v>-0.78162779999999998</v>
      </c>
      <c r="R26" s="1">
        <v>0.7816959</v>
      </c>
      <c r="S26" s="1">
        <v>-0.54486250000000003</v>
      </c>
      <c r="T26" s="1">
        <v>0.54565799999999998</v>
      </c>
    </row>
    <row r="27" spans="1:32" s="1" customFormat="1" x14ac:dyDescent="0.3">
      <c r="A27" s="1">
        <v>0.43376670000000001</v>
      </c>
      <c r="B27" s="1">
        <v>-0.3367155</v>
      </c>
      <c r="C27" s="1">
        <v>-0.8338546</v>
      </c>
      <c r="D27" s="1">
        <v>0.83389990000000003</v>
      </c>
      <c r="E27" s="1">
        <v>4.4626159999999997</v>
      </c>
      <c r="F27" s="6">
        <v>4.753145</v>
      </c>
      <c r="H27" s="1">
        <v>0.43376670000000001</v>
      </c>
      <c r="I27" s="1">
        <v>-0.3367155</v>
      </c>
      <c r="J27" s="1">
        <v>-0.8338546</v>
      </c>
      <c r="K27" s="1">
        <v>0.83389990000000003</v>
      </c>
      <c r="L27" s="1">
        <v>4.4626159999999997</v>
      </c>
      <c r="M27" s="1">
        <v>4.753145</v>
      </c>
      <c r="O27" s="1">
        <v>1.3513500000000001</v>
      </c>
      <c r="P27" s="1">
        <v>-0.97170529999999999</v>
      </c>
      <c r="Q27" s="1">
        <v>-0.75583149999999999</v>
      </c>
      <c r="R27" s="1">
        <v>0.75587110000000002</v>
      </c>
      <c r="S27" s="1">
        <v>7.3630070000000006E-2</v>
      </c>
      <c r="T27" s="1">
        <v>0.23283870000000001</v>
      </c>
    </row>
    <row r="28" spans="1:32" s="1" customFormat="1" x14ac:dyDescent="0.3">
      <c r="A28" s="1">
        <v>0.45045000000000002</v>
      </c>
      <c r="B28" s="1">
        <v>-0.35120669999999998</v>
      </c>
      <c r="C28" s="1">
        <v>-0.8685986</v>
      </c>
      <c r="D28" s="1">
        <v>0.8696836</v>
      </c>
      <c r="E28" s="1">
        <v>4.7342389999999996</v>
      </c>
      <c r="F28" s="6">
        <v>4.7467940000000004</v>
      </c>
      <c r="H28" s="1">
        <v>0.45045000000000002</v>
      </c>
      <c r="I28" s="1">
        <v>-0.35120669999999998</v>
      </c>
      <c r="J28" s="1">
        <v>-0.8685986</v>
      </c>
      <c r="K28" s="1">
        <v>0.8696836</v>
      </c>
      <c r="L28" s="1">
        <v>4.7342389999999996</v>
      </c>
      <c r="M28" s="1">
        <v>4.7467940000000004</v>
      </c>
      <c r="O28" s="1">
        <v>1.4014</v>
      </c>
      <c r="P28" s="1">
        <v>-1.0078560000000001</v>
      </c>
      <c r="Q28" s="1">
        <v>-0.7584111</v>
      </c>
      <c r="R28" s="1">
        <v>0.75845059999999997</v>
      </c>
      <c r="S28" s="1">
        <v>8.8356089999999998E-2</v>
      </c>
      <c r="T28" s="1">
        <v>0.1357671</v>
      </c>
    </row>
    <row r="29" spans="1:32" s="1" customFormat="1" x14ac:dyDescent="0.3">
      <c r="A29" s="1">
        <v>0.46713329999999997</v>
      </c>
      <c r="B29" s="1">
        <v>-0.36569780000000002</v>
      </c>
      <c r="C29" s="1">
        <v>-0.69563450000000004</v>
      </c>
      <c r="D29" s="1">
        <v>0.69681099999999996</v>
      </c>
      <c r="E29" s="1">
        <v>9.0808949999999999</v>
      </c>
      <c r="F29" s="6">
        <v>9.1316649999999999</v>
      </c>
      <c r="H29" s="1">
        <v>0.46713329999999997</v>
      </c>
      <c r="I29" s="1">
        <v>-0.36569780000000002</v>
      </c>
      <c r="J29" s="1">
        <v>-0.69563450000000004</v>
      </c>
      <c r="K29" s="1">
        <v>0.69681099999999996</v>
      </c>
      <c r="L29" s="1">
        <v>9.0808949999999999</v>
      </c>
      <c r="M29" s="1">
        <v>9.1316649999999999</v>
      </c>
      <c r="O29" s="1">
        <v>1.4514499999999999</v>
      </c>
      <c r="P29" s="1">
        <v>-1.0476220000000001</v>
      </c>
      <c r="Q29" s="1">
        <v>-0.76615</v>
      </c>
      <c r="R29" s="1">
        <v>0.76621950000000005</v>
      </c>
      <c r="S29" s="1">
        <v>0.13253409999999999</v>
      </c>
      <c r="T29" s="1">
        <v>0.22089020000000001</v>
      </c>
    </row>
    <row r="30" spans="1:32" s="1" customFormat="1" x14ac:dyDescent="0.3">
      <c r="A30" s="1">
        <v>0.48381669999999999</v>
      </c>
      <c r="B30" s="1">
        <v>-0.37441770000000002</v>
      </c>
      <c r="C30" s="1">
        <v>-0.51699220000000001</v>
      </c>
      <c r="D30" s="1">
        <v>0.51760649999999997</v>
      </c>
      <c r="E30" s="1">
        <v>7.1652009999999997</v>
      </c>
      <c r="F30" s="6">
        <v>7.5711659999999998</v>
      </c>
      <c r="H30" s="1">
        <v>0.48381669999999999</v>
      </c>
      <c r="I30" s="1">
        <v>-0.37441770000000002</v>
      </c>
      <c r="J30" s="1">
        <v>-0.51699220000000001</v>
      </c>
      <c r="K30" s="1">
        <v>0.51760649999999997</v>
      </c>
      <c r="L30" s="1">
        <v>7.1652009999999997</v>
      </c>
      <c r="M30" s="1">
        <v>7.5711659999999998</v>
      </c>
      <c r="O30" s="1">
        <v>1.5015000000000001</v>
      </c>
      <c r="P30" s="1">
        <v>-1.0845480000000001</v>
      </c>
      <c r="Q30" s="1">
        <v>-0.73261480000000001</v>
      </c>
      <c r="R30" s="1">
        <v>0.73277829999999999</v>
      </c>
    </row>
    <row r="31" spans="1:32" s="1" customFormat="1" x14ac:dyDescent="0.3">
      <c r="A31" s="1">
        <v>0.50049999999999994</v>
      </c>
      <c r="B31" s="1">
        <v>-0.38294810000000001</v>
      </c>
      <c r="C31" s="1">
        <v>-0.48360140000000001</v>
      </c>
      <c r="D31" s="1">
        <v>0.48415819999999998</v>
      </c>
      <c r="E31" s="1">
        <v>0.81240469999999998</v>
      </c>
      <c r="F31" s="6">
        <v>1.185557</v>
      </c>
      <c r="H31" s="1">
        <v>0.50049999999999994</v>
      </c>
      <c r="I31" s="1">
        <v>-0.38294810000000001</v>
      </c>
      <c r="J31" s="1">
        <v>-0.48360140000000001</v>
      </c>
      <c r="K31" s="1">
        <v>0.48415819999999998</v>
      </c>
      <c r="L31" s="1">
        <v>0.81240469999999998</v>
      </c>
      <c r="M31" s="1">
        <v>1.185557</v>
      </c>
      <c r="O31" s="1">
        <v>1.55155</v>
      </c>
      <c r="P31" s="1">
        <v>-1.120957</v>
      </c>
    </row>
    <row r="32" spans="1:32" s="1" customFormat="1" x14ac:dyDescent="0.3">
      <c r="A32" s="1">
        <v>0.51718330000000001</v>
      </c>
      <c r="B32" s="1">
        <v>-0.39055380000000001</v>
      </c>
      <c r="C32" s="1">
        <v>-0.47941709999999998</v>
      </c>
      <c r="D32" s="1">
        <v>0.47946430000000001</v>
      </c>
      <c r="E32" s="1">
        <v>-0.65715999999999997</v>
      </c>
      <c r="F32" s="6">
        <v>0.77716160000000001</v>
      </c>
      <c r="H32" s="1">
        <v>0.51718330000000001</v>
      </c>
      <c r="I32" s="1">
        <v>-0.39055380000000001</v>
      </c>
      <c r="J32" s="1">
        <v>-0.47941709999999998</v>
      </c>
      <c r="K32" s="1">
        <v>0.47946430000000001</v>
      </c>
      <c r="L32" s="1">
        <v>-0.65715999999999997</v>
      </c>
      <c r="M32" s="1">
        <v>0.77716160000000001</v>
      </c>
    </row>
    <row r="33" spans="1:13" s="1" customFormat="1" x14ac:dyDescent="0.3">
      <c r="A33" s="1">
        <v>0.53386670000000003</v>
      </c>
      <c r="B33" s="1">
        <v>-0.39894459999999998</v>
      </c>
      <c r="C33" s="1">
        <v>-0.51455189999999995</v>
      </c>
      <c r="D33" s="1">
        <v>0.51456639999999998</v>
      </c>
      <c r="E33" s="1">
        <v>-1.6672100000000001</v>
      </c>
      <c r="F33" s="6">
        <v>1.6933879999999999</v>
      </c>
      <c r="H33" s="1">
        <v>0.53386670000000003</v>
      </c>
      <c r="I33" s="1">
        <v>-0.39894459999999998</v>
      </c>
      <c r="J33" s="1">
        <v>-0.51455189999999995</v>
      </c>
      <c r="K33" s="1">
        <v>0.51456639999999998</v>
      </c>
      <c r="L33" s="1">
        <v>-1.6672100000000001</v>
      </c>
      <c r="M33" s="1">
        <v>1.6933879999999999</v>
      </c>
    </row>
    <row r="34" spans="1:13" s="1" customFormat="1" x14ac:dyDescent="0.3">
      <c r="A34" s="1">
        <v>0.55054999999999998</v>
      </c>
      <c r="B34" s="1">
        <v>-0.40772269999999999</v>
      </c>
      <c r="C34" s="1">
        <v>-0.53389589999999998</v>
      </c>
      <c r="D34" s="1">
        <v>0.53395199999999998</v>
      </c>
      <c r="E34" s="1">
        <v>-2.7827609999999998</v>
      </c>
      <c r="F34" s="6">
        <v>2.795353</v>
      </c>
      <c r="H34" s="1">
        <v>0.55054999999999998</v>
      </c>
      <c r="I34" s="1">
        <v>-0.40772269999999999</v>
      </c>
      <c r="J34" s="1">
        <v>-0.53389589999999998</v>
      </c>
      <c r="K34" s="1">
        <v>0.53395199999999998</v>
      </c>
      <c r="L34" s="1">
        <v>-2.7827609999999998</v>
      </c>
      <c r="M34" s="1">
        <v>2.795353</v>
      </c>
    </row>
    <row r="35" spans="1:13" s="1" customFormat="1" x14ac:dyDescent="0.3">
      <c r="A35" s="1">
        <v>0.56723330000000005</v>
      </c>
      <c r="B35" s="1">
        <v>-0.41675899999999999</v>
      </c>
      <c r="C35" s="1">
        <v>-0.59966569999999997</v>
      </c>
      <c r="D35" s="1">
        <v>0.59986539999999999</v>
      </c>
      <c r="E35" s="1">
        <v>-3.5115799999999999</v>
      </c>
      <c r="F35" s="6">
        <v>3.6320250000000001</v>
      </c>
      <c r="H35" s="1">
        <v>0.56723330000000005</v>
      </c>
      <c r="I35" s="1">
        <v>-0.41675899999999999</v>
      </c>
      <c r="J35" s="1">
        <v>-0.59966569999999997</v>
      </c>
      <c r="K35" s="1">
        <v>0.59986539999999999</v>
      </c>
      <c r="L35" s="1">
        <v>-3.5115799999999999</v>
      </c>
      <c r="M35" s="1">
        <v>3.6320250000000001</v>
      </c>
    </row>
    <row r="36" spans="1:13" s="1" customFormat="1" x14ac:dyDescent="0.3">
      <c r="A36" s="1">
        <v>0.58391669999999996</v>
      </c>
      <c r="B36" s="1">
        <v>-0.42773159999999999</v>
      </c>
      <c r="C36" s="1">
        <v>-0.66543549999999996</v>
      </c>
      <c r="D36" s="1">
        <v>0.66598639999999998</v>
      </c>
      <c r="E36" s="1">
        <v>0.79507459999999996</v>
      </c>
      <c r="F36" s="6">
        <v>0.7978305</v>
      </c>
      <c r="H36" s="1">
        <v>0.58391669999999996</v>
      </c>
      <c r="I36" s="1">
        <v>-0.42773159999999999</v>
      </c>
      <c r="J36" s="1">
        <v>-0.66543549999999996</v>
      </c>
      <c r="K36" s="1">
        <v>0.66598639999999998</v>
      </c>
      <c r="L36" s="1">
        <v>0.79507459999999996</v>
      </c>
      <c r="M36" s="1">
        <v>0.7978305</v>
      </c>
    </row>
    <row r="37" spans="1:13" s="1" customFormat="1" x14ac:dyDescent="0.3">
      <c r="A37" s="1">
        <v>0.60060000000000002</v>
      </c>
      <c r="B37" s="1">
        <v>-0.43896230000000003</v>
      </c>
      <c r="C37" s="1">
        <v>-0.58032170000000005</v>
      </c>
      <c r="D37" s="1">
        <v>0.58043769999999995</v>
      </c>
      <c r="E37" s="1">
        <v>2.7827609999999998</v>
      </c>
      <c r="F37" s="6">
        <v>3.172698</v>
      </c>
      <c r="H37" s="1">
        <v>0.60060000000000002</v>
      </c>
      <c r="I37" s="1">
        <v>-0.43896230000000003</v>
      </c>
      <c r="J37" s="1">
        <v>-0.58032170000000005</v>
      </c>
      <c r="K37" s="1">
        <v>0.58043769999999995</v>
      </c>
      <c r="L37" s="1">
        <v>2.7827609999999998</v>
      </c>
      <c r="M37" s="1">
        <v>3.172698</v>
      </c>
    </row>
    <row r="38" spans="1:13" s="1" customFormat="1" x14ac:dyDescent="0.3">
      <c r="A38" s="1">
        <v>0.61728329999999998</v>
      </c>
      <c r="B38" s="1">
        <v>-0.44709500000000002</v>
      </c>
      <c r="C38" s="1">
        <v>-0.53776469999999998</v>
      </c>
      <c r="D38" s="1">
        <v>0.53826549999999995</v>
      </c>
      <c r="E38" s="1">
        <v>-0.86133079999999995</v>
      </c>
      <c r="F38" s="6">
        <v>1.365907</v>
      </c>
      <c r="H38" s="1">
        <v>0.61728329999999998</v>
      </c>
      <c r="I38" s="1">
        <v>-0.44709500000000002</v>
      </c>
      <c r="J38" s="1">
        <v>-0.53776469999999998</v>
      </c>
      <c r="K38" s="1">
        <v>0.53826549999999995</v>
      </c>
      <c r="L38" s="1">
        <v>-0.86133079999999995</v>
      </c>
      <c r="M38" s="1">
        <v>1.365907</v>
      </c>
    </row>
    <row r="39" spans="1:13" s="1" customFormat="1" x14ac:dyDescent="0.3">
      <c r="A39" s="1">
        <v>0.63396669999999999</v>
      </c>
      <c r="B39" s="1">
        <v>-0.45690570000000003</v>
      </c>
      <c r="C39" s="1">
        <v>-0.63061619999999996</v>
      </c>
      <c r="D39" s="1">
        <v>0.63137529999999997</v>
      </c>
      <c r="E39" s="1">
        <v>-4.306654</v>
      </c>
      <c r="F39" s="6">
        <v>4.3148010000000001</v>
      </c>
      <c r="H39" s="1">
        <v>0.63396669999999999</v>
      </c>
      <c r="I39" s="1">
        <v>-0.45690570000000003</v>
      </c>
      <c r="J39" s="1">
        <v>-0.63061619999999996</v>
      </c>
      <c r="K39" s="1">
        <v>0.63137529999999997</v>
      </c>
      <c r="L39" s="1">
        <v>-4.306654</v>
      </c>
      <c r="M39" s="1">
        <v>4.3148010000000001</v>
      </c>
    </row>
    <row r="40" spans="1:13" s="1" customFormat="1" x14ac:dyDescent="0.3">
      <c r="A40" s="1">
        <v>0.65064999999999995</v>
      </c>
      <c r="B40" s="1">
        <v>-0.46813650000000001</v>
      </c>
      <c r="C40" s="1">
        <v>-0.68477960000000004</v>
      </c>
      <c r="D40" s="1">
        <v>0.68517289999999997</v>
      </c>
      <c r="E40" s="1">
        <v>-2.0539429999999999</v>
      </c>
      <c r="F40" s="6">
        <v>2.680717</v>
      </c>
      <c r="H40" s="1">
        <v>0.65064999999999995</v>
      </c>
      <c r="I40" s="1">
        <v>-0.46813650000000001</v>
      </c>
      <c r="J40" s="1">
        <v>-0.68477960000000004</v>
      </c>
      <c r="K40" s="1">
        <v>0.68517289999999997</v>
      </c>
      <c r="L40" s="1">
        <v>-2.0539429999999999</v>
      </c>
      <c r="M40" s="1">
        <v>2.680717</v>
      </c>
    </row>
    <row r="41" spans="1:13" s="1" customFormat="1" x14ac:dyDescent="0.3">
      <c r="A41" s="1">
        <v>0.66733330000000002</v>
      </c>
      <c r="B41" s="1">
        <v>-0.47975459999999998</v>
      </c>
      <c r="C41" s="1">
        <v>-0.69638599999999995</v>
      </c>
      <c r="D41" s="1">
        <v>0.69655789999999995</v>
      </c>
      <c r="E41" s="1">
        <v>-1.4576370000000001</v>
      </c>
      <c r="F41" s="6">
        <v>1.601154</v>
      </c>
      <c r="H41" s="1">
        <v>0.66733330000000002</v>
      </c>
      <c r="I41" s="1">
        <v>-0.47975459999999998</v>
      </c>
      <c r="J41" s="1">
        <v>-0.69638599999999995</v>
      </c>
      <c r="K41" s="1">
        <v>0.69655789999999995</v>
      </c>
      <c r="L41" s="1">
        <v>-1.4576370000000001</v>
      </c>
      <c r="M41" s="1">
        <v>1.601154</v>
      </c>
    </row>
    <row r="42" spans="1:13" s="1" customFormat="1" x14ac:dyDescent="0.3">
      <c r="A42" s="1">
        <v>0.68401670000000003</v>
      </c>
      <c r="B42" s="1">
        <v>-0.49137259999999999</v>
      </c>
      <c r="C42" s="1">
        <v>-0.72733650000000005</v>
      </c>
      <c r="D42" s="1">
        <v>0.72759370000000001</v>
      </c>
      <c r="F42" s="6"/>
      <c r="H42" s="1">
        <v>0.68401670000000003</v>
      </c>
      <c r="I42" s="1">
        <v>-0.49137259999999999</v>
      </c>
      <c r="J42" s="1">
        <v>-0.72733650000000005</v>
      </c>
      <c r="K42" s="1">
        <v>0.72759370000000001</v>
      </c>
    </row>
    <row r="43" spans="1:13" s="1" customFormat="1" x14ac:dyDescent="0.3">
      <c r="A43" s="1">
        <v>0.70069999999999999</v>
      </c>
      <c r="B43" s="1">
        <v>-0.50402340000000001</v>
      </c>
      <c r="F43" s="6"/>
      <c r="H43" s="1">
        <v>0.70069999999999999</v>
      </c>
      <c r="I43" s="1">
        <v>-0.50402340000000001</v>
      </c>
    </row>
    <row r="44" spans="1:13" s="1" customFormat="1" x14ac:dyDescent="0.3">
      <c r="A44" s="1">
        <v>0.73406669999999996</v>
      </c>
      <c r="B44" s="1">
        <v>-0.51981869999999997</v>
      </c>
      <c r="F44" s="6"/>
      <c r="H44" s="1">
        <v>0.73406669999999996</v>
      </c>
      <c r="I44" s="1">
        <v>-0.51981869999999997</v>
      </c>
    </row>
    <row r="45" spans="1:13" s="1" customFormat="1" x14ac:dyDescent="0.3">
      <c r="A45" s="1">
        <v>0.7841167</v>
      </c>
      <c r="B45" s="1">
        <v>-0.53866879999999995</v>
      </c>
      <c r="F45" s="6"/>
      <c r="H45" s="1">
        <v>0.7841167</v>
      </c>
      <c r="I45" s="1">
        <v>-0.53866879999999995</v>
      </c>
    </row>
    <row r="46" spans="1:13" s="1" customFormat="1" x14ac:dyDescent="0.3">
      <c r="A46" s="1">
        <v>0.80079999999999996</v>
      </c>
      <c r="B46" s="1">
        <v>-0.55467849999999996</v>
      </c>
      <c r="C46" s="1">
        <v>-0.90544999999999998</v>
      </c>
      <c r="D46" s="1">
        <v>0.90812490000000001</v>
      </c>
      <c r="F46" s="6"/>
      <c r="H46" s="1">
        <v>0.80079999999999996</v>
      </c>
      <c r="I46" s="1">
        <v>-0.55467849999999996</v>
      </c>
      <c r="J46" s="1">
        <v>-0.90544999999999998</v>
      </c>
      <c r="K46" s="1">
        <v>0.90812490000000001</v>
      </c>
    </row>
    <row r="47" spans="1:13" s="1" customFormat="1" x14ac:dyDescent="0.3">
      <c r="A47" s="1">
        <v>0.81748330000000002</v>
      </c>
      <c r="B47" s="1">
        <v>-0.56888059999999996</v>
      </c>
      <c r="C47" s="1">
        <v>-0.72745559999999998</v>
      </c>
      <c r="D47" s="1">
        <v>0.73008530000000005</v>
      </c>
      <c r="E47" s="1">
        <v>5.0362970000000002</v>
      </c>
      <c r="F47" s="6">
        <v>5.6912570000000002</v>
      </c>
      <c r="H47" s="1">
        <v>0.81748330000000002</v>
      </c>
      <c r="I47" s="1">
        <v>-0.56888059999999996</v>
      </c>
      <c r="J47" s="1">
        <v>-0.72745559999999998</v>
      </c>
      <c r="K47" s="1">
        <v>0.73008530000000005</v>
      </c>
      <c r="L47" s="1">
        <v>5.0362970000000002</v>
      </c>
      <c r="M47" s="1">
        <v>5.6912570000000002</v>
      </c>
    </row>
    <row r="48" spans="1:13" s="1" customFormat="1" x14ac:dyDescent="0.3">
      <c r="A48" s="1">
        <v>0.83416670000000004</v>
      </c>
      <c r="B48" s="1">
        <v>-0.57895129999999995</v>
      </c>
      <c r="C48" s="1">
        <v>-0.69650000000000001</v>
      </c>
      <c r="D48" s="1">
        <v>0.69718760000000002</v>
      </c>
      <c r="E48" s="1">
        <v>-1.855478</v>
      </c>
      <c r="F48" s="6">
        <v>3.6824460000000001</v>
      </c>
      <c r="H48" s="1">
        <v>0.83416670000000004</v>
      </c>
      <c r="I48" s="1">
        <v>-0.57895129999999995</v>
      </c>
      <c r="J48" s="1">
        <v>-0.69650000000000001</v>
      </c>
      <c r="K48" s="1">
        <v>0.69718760000000002</v>
      </c>
      <c r="L48" s="1">
        <v>-1.855478</v>
      </c>
      <c r="M48" s="1">
        <v>3.6824460000000001</v>
      </c>
    </row>
    <row r="49" spans="1:13" s="1" customFormat="1" x14ac:dyDescent="0.3">
      <c r="A49" s="1">
        <v>0.85085</v>
      </c>
      <c r="B49" s="1">
        <v>-0.59212050000000005</v>
      </c>
      <c r="C49" s="1">
        <v>-0.82806109999999999</v>
      </c>
      <c r="D49" s="1">
        <v>0.8289647</v>
      </c>
      <c r="E49" s="1">
        <v>0.13253409999999999</v>
      </c>
      <c r="F49" s="6">
        <v>0.93715780000000004</v>
      </c>
      <c r="H49" s="1">
        <v>0.85085</v>
      </c>
      <c r="I49" s="1">
        <v>-0.59212050000000005</v>
      </c>
      <c r="J49" s="1">
        <v>-0.82806109999999999</v>
      </c>
      <c r="K49" s="1">
        <v>0.8289647</v>
      </c>
      <c r="L49" s="1">
        <v>0.13253409999999999</v>
      </c>
      <c r="M49" s="1">
        <v>0.93715780000000004</v>
      </c>
    </row>
    <row r="50" spans="1:13" s="1" customFormat="1" x14ac:dyDescent="0.3">
      <c r="A50" s="1">
        <v>0.86753329999999995</v>
      </c>
      <c r="B50" s="1">
        <v>-0.60658089999999998</v>
      </c>
      <c r="C50" s="1">
        <v>-0.71197779999999999</v>
      </c>
      <c r="D50" s="1">
        <v>0.71197779999999999</v>
      </c>
      <c r="E50" s="1">
        <v>1.060273</v>
      </c>
      <c r="F50" s="6">
        <v>1.9114340000000001</v>
      </c>
      <c r="H50" s="1">
        <v>0.86753329999999995</v>
      </c>
      <c r="I50" s="1">
        <v>-0.60658089999999998</v>
      </c>
      <c r="J50" s="1">
        <v>-0.71197779999999999</v>
      </c>
      <c r="K50" s="1">
        <v>0.71197779999999999</v>
      </c>
      <c r="L50" s="1">
        <v>1.060273</v>
      </c>
      <c r="M50" s="1">
        <v>1.9114340000000001</v>
      </c>
    </row>
    <row r="51" spans="1:13" s="1" customFormat="1" x14ac:dyDescent="0.3">
      <c r="A51" s="1">
        <v>0.88421669999999997</v>
      </c>
      <c r="B51" s="1">
        <v>-0.6158768</v>
      </c>
      <c r="C51" s="1">
        <v>-0.71971669999999999</v>
      </c>
      <c r="D51" s="1">
        <v>0.72009100000000004</v>
      </c>
      <c r="E51" s="1">
        <v>0.66267069999999995</v>
      </c>
      <c r="F51" s="6">
        <v>0.77280020000000005</v>
      </c>
      <c r="H51" s="1">
        <v>0.88421669999999997</v>
      </c>
      <c r="I51" s="1">
        <v>-0.6158768</v>
      </c>
      <c r="J51" s="1">
        <v>-0.71971669999999999</v>
      </c>
      <c r="K51" s="1">
        <v>0.72009100000000004</v>
      </c>
      <c r="L51" s="1">
        <v>0.66267069999999995</v>
      </c>
      <c r="M51" s="1">
        <v>0.77280020000000005</v>
      </c>
    </row>
    <row r="52" spans="1:13" s="1" customFormat="1" x14ac:dyDescent="0.3">
      <c r="A52" s="1">
        <v>0.90090000000000003</v>
      </c>
      <c r="B52" s="1">
        <v>-0.63059540000000003</v>
      </c>
      <c r="C52" s="1">
        <v>-0.77388889999999999</v>
      </c>
      <c r="D52" s="1">
        <v>0.7740437</v>
      </c>
      <c r="E52" s="1">
        <v>-0.26506829999999998</v>
      </c>
      <c r="F52" s="6">
        <v>1.0929040000000001</v>
      </c>
      <c r="H52" s="1">
        <v>0.90090000000000003</v>
      </c>
      <c r="I52" s="1">
        <v>-0.63059540000000003</v>
      </c>
      <c r="J52" s="1">
        <v>-0.77388889999999999</v>
      </c>
      <c r="K52" s="1">
        <v>0.7740437</v>
      </c>
      <c r="L52" s="1">
        <v>-0.26506829999999998</v>
      </c>
      <c r="M52" s="1">
        <v>1.0929040000000001</v>
      </c>
    </row>
    <row r="53" spans="1:13" s="1" customFormat="1" x14ac:dyDescent="0.3">
      <c r="A53" s="1">
        <v>0.91758329999999999</v>
      </c>
      <c r="B53" s="1">
        <v>-0.64169889999999996</v>
      </c>
      <c r="C53" s="1">
        <v>-0.67328330000000003</v>
      </c>
      <c r="D53" s="1">
        <v>0.67368349999999999</v>
      </c>
      <c r="E53" s="1">
        <v>5.168831</v>
      </c>
      <c r="F53" s="6">
        <v>5.1705300000000003</v>
      </c>
      <c r="H53" s="1">
        <v>0.91758329999999999</v>
      </c>
      <c r="I53" s="1">
        <v>-0.64169889999999996</v>
      </c>
      <c r="J53" s="1">
        <v>-0.67328330000000003</v>
      </c>
      <c r="K53" s="1">
        <v>0.67368349999999999</v>
      </c>
      <c r="L53" s="1">
        <v>5.168831</v>
      </c>
      <c r="M53" s="1">
        <v>5.1705300000000003</v>
      </c>
    </row>
    <row r="54" spans="1:13" s="1" customFormat="1" x14ac:dyDescent="0.3">
      <c r="A54" s="1">
        <v>0.93426670000000001</v>
      </c>
      <c r="B54" s="1">
        <v>-0.65306070000000005</v>
      </c>
      <c r="C54" s="1">
        <v>-0.62685000000000002</v>
      </c>
      <c r="D54" s="1">
        <v>0.62689779999999995</v>
      </c>
      <c r="E54" s="1">
        <v>-3.8434900000000001</v>
      </c>
      <c r="F54" s="6">
        <v>3.9538730000000002</v>
      </c>
      <c r="H54" s="1">
        <v>0.93426670000000001</v>
      </c>
      <c r="I54" s="1">
        <v>-0.65306070000000005</v>
      </c>
      <c r="J54" s="1">
        <v>-0.62685000000000002</v>
      </c>
      <c r="K54" s="1">
        <v>0.62689779999999995</v>
      </c>
      <c r="L54" s="1">
        <v>-3.8434900000000001</v>
      </c>
      <c r="M54" s="1">
        <v>3.9538730000000002</v>
      </c>
    </row>
    <row r="55" spans="1:13" s="1" customFormat="1" x14ac:dyDescent="0.3">
      <c r="A55" s="1">
        <v>0.95094999999999996</v>
      </c>
      <c r="B55" s="1">
        <v>-0.66261479999999995</v>
      </c>
      <c r="C55" s="1">
        <v>-0.7584111</v>
      </c>
      <c r="D55" s="1">
        <v>0.7584111</v>
      </c>
      <c r="E55" s="1">
        <v>-4.7712289999999999</v>
      </c>
      <c r="F55" s="6">
        <v>4.7785859999999998</v>
      </c>
      <c r="H55" s="1">
        <v>0.95094999999999996</v>
      </c>
      <c r="I55" s="1">
        <v>-0.66261479999999995</v>
      </c>
      <c r="J55" s="1">
        <v>-0.7584111</v>
      </c>
      <c r="K55" s="1">
        <v>0.7584111</v>
      </c>
      <c r="L55" s="1">
        <v>-4.7712289999999999</v>
      </c>
      <c r="M55" s="1">
        <v>4.7785859999999998</v>
      </c>
    </row>
    <row r="56" spans="1:13" s="1" customFormat="1" x14ac:dyDescent="0.3">
      <c r="A56" s="1">
        <v>0.96763330000000003</v>
      </c>
      <c r="B56" s="1">
        <v>-0.67836629999999998</v>
      </c>
      <c r="C56" s="1">
        <v>-0.85901669999999997</v>
      </c>
      <c r="D56" s="1">
        <v>0.85905149999999997</v>
      </c>
      <c r="E56" s="1">
        <v>-0.92773890000000003</v>
      </c>
      <c r="F56" s="6">
        <v>2.4366099999999999</v>
      </c>
      <c r="H56" s="1">
        <v>0.96763330000000003</v>
      </c>
      <c r="I56" s="1">
        <v>-0.67836629999999998</v>
      </c>
      <c r="J56" s="1">
        <v>-0.85901669999999997</v>
      </c>
      <c r="K56" s="1">
        <v>0.85905149999999997</v>
      </c>
      <c r="L56" s="1">
        <v>-0.92773890000000003</v>
      </c>
      <c r="M56" s="1">
        <v>2.4366099999999999</v>
      </c>
    </row>
    <row r="57" spans="1:13" s="1" customFormat="1" x14ac:dyDescent="0.3">
      <c r="A57" s="1">
        <v>0.98431670000000004</v>
      </c>
      <c r="B57" s="1">
        <v>-0.69127740000000004</v>
      </c>
      <c r="C57" s="1">
        <v>-0.74293330000000002</v>
      </c>
      <c r="D57" s="1">
        <v>0.74695310000000004</v>
      </c>
      <c r="E57" s="1">
        <v>6.3616380000000001</v>
      </c>
      <c r="F57" s="6">
        <v>6.449389</v>
      </c>
      <c r="H57" s="1">
        <v>0.98431670000000004</v>
      </c>
      <c r="I57" s="1">
        <v>-0.69127740000000004</v>
      </c>
      <c r="J57" s="1">
        <v>-0.74293330000000002</v>
      </c>
      <c r="K57" s="1">
        <v>0.74695310000000004</v>
      </c>
      <c r="L57" s="1">
        <v>6.3616380000000001</v>
      </c>
      <c r="M57" s="1">
        <v>6.449389</v>
      </c>
    </row>
    <row r="58" spans="1:13" s="1" customFormat="1" x14ac:dyDescent="0.3">
      <c r="A58" s="1">
        <v>1.0009999999999999</v>
      </c>
      <c r="B58" s="1">
        <v>-0.70315550000000004</v>
      </c>
      <c r="C58" s="1">
        <v>-0.65780559999999999</v>
      </c>
      <c r="D58" s="1">
        <v>0.66071259999999998</v>
      </c>
      <c r="E58" s="1">
        <v>-2.2530800000000002</v>
      </c>
      <c r="F58" s="6">
        <v>3.6848299999999998</v>
      </c>
      <c r="H58" s="1">
        <v>1.0009999999999999</v>
      </c>
      <c r="I58" s="1">
        <v>-0.70315550000000004</v>
      </c>
      <c r="J58" s="1">
        <v>-0.65780559999999999</v>
      </c>
      <c r="K58" s="1">
        <v>0.66071259999999998</v>
      </c>
      <c r="L58" s="1">
        <v>-2.2530800000000002</v>
      </c>
      <c r="M58" s="1">
        <v>3.6848299999999998</v>
      </c>
    </row>
    <row r="59" spans="1:13" s="1" customFormat="1" x14ac:dyDescent="0.3">
      <c r="A59" s="1">
        <v>1.0176829999999999</v>
      </c>
      <c r="B59" s="1">
        <v>-0.71322609999999997</v>
      </c>
      <c r="C59" s="1">
        <v>-0.78162779999999998</v>
      </c>
      <c r="D59" s="1">
        <v>0.78258499999999998</v>
      </c>
      <c r="E59" s="1">
        <v>-8.8797870000000003</v>
      </c>
      <c r="F59" s="6">
        <v>9.2299340000000001</v>
      </c>
      <c r="H59" s="1">
        <v>1.0176829999999999</v>
      </c>
      <c r="I59" s="1">
        <v>-0.71322609999999997</v>
      </c>
      <c r="J59" s="1">
        <v>-0.78162779999999998</v>
      </c>
      <c r="K59" s="1">
        <v>0.78258499999999998</v>
      </c>
      <c r="L59" s="1">
        <v>-8.8797870000000003</v>
      </c>
      <c r="M59" s="1">
        <v>9.2299340000000001</v>
      </c>
    </row>
    <row r="60" spans="1:13" s="1" customFormat="1" x14ac:dyDescent="0.3">
      <c r="A60" s="1">
        <v>1.034367</v>
      </c>
      <c r="B60" s="1">
        <v>-0.72923579999999999</v>
      </c>
      <c r="C60" s="1">
        <v>-1.0060560000000001</v>
      </c>
      <c r="D60" s="1">
        <v>1.006532</v>
      </c>
      <c r="E60" s="1">
        <v>-4.7712289999999999</v>
      </c>
      <c r="F60" s="6">
        <v>4.8370420000000003</v>
      </c>
      <c r="H60" s="1">
        <v>1.034367</v>
      </c>
      <c r="I60" s="1">
        <v>-0.72923579999999999</v>
      </c>
      <c r="J60" s="1">
        <v>-1.0060560000000001</v>
      </c>
      <c r="K60" s="1">
        <v>1.006532</v>
      </c>
      <c r="L60" s="1">
        <v>-4.7712289999999999</v>
      </c>
      <c r="M60" s="1">
        <v>4.8370420000000003</v>
      </c>
    </row>
    <row r="61" spans="1:13" s="1" customFormat="1" x14ac:dyDescent="0.3">
      <c r="A61" s="1">
        <v>1.05105</v>
      </c>
      <c r="B61" s="1">
        <v>-0.74679490000000004</v>
      </c>
      <c r="C61" s="1">
        <v>-0.94414439999999999</v>
      </c>
      <c r="D61" s="1">
        <v>0.94417620000000002</v>
      </c>
      <c r="E61" s="1">
        <v>4.5061609999999996</v>
      </c>
      <c r="F61" s="6">
        <v>4.9252079999999996</v>
      </c>
      <c r="H61" s="1">
        <v>1.05105</v>
      </c>
      <c r="I61" s="1">
        <v>-0.74679490000000004</v>
      </c>
      <c r="J61" s="1">
        <v>-0.94414439999999999</v>
      </c>
      <c r="K61" s="1">
        <v>0.94417620000000002</v>
      </c>
      <c r="L61" s="1">
        <v>4.5061609999999996</v>
      </c>
      <c r="M61" s="1">
        <v>4.9252079999999996</v>
      </c>
    </row>
    <row r="62" spans="1:13" s="1" customFormat="1" x14ac:dyDescent="0.3">
      <c r="A62" s="1">
        <v>1.067733</v>
      </c>
      <c r="B62" s="1">
        <v>-0.76073880000000005</v>
      </c>
      <c r="C62" s="1">
        <v>-0.8203222</v>
      </c>
      <c r="D62" s="1">
        <v>0.82065069999999996</v>
      </c>
      <c r="E62" s="1">
        <v>8.2171160000000008</v>
      </c>
      <c r="F62" s="6">
        <v>8.2437939999999994</v>
      </c>
      <c r="H62" s="1">
        <v>1.067733</v>
      </c>
      <c r="I62" s="1">
        <v>-0.76073880000000005</v>
      </c>
      <c r="J62" s="1">
        <v>-0.8203222</v>
      </c>
      <c r="K62" s="1">
        <v>0.82065069999999996</v>
      </c>
      <c r="L62" s="1">
        <v>8.2171160000000008</v>
      </c>
      <c r="M62" s="1">
        <v>8.2437939999999994</v>
      </c>
    </row>
    <row r="63" spans="1:13" s="1" customFormat="1" x14ac:dyDescent="0.3">
      <c r="A63" s="1">
        <v>1.084417</v>
      </c>
      <c r="B63" s="1">
        <v>-0.77416629999999997</v>
      </c>
      <c r="C63" s="1">
        <v>-0.69650000000000001</v>
      </c>
      <c r="D63" s="1">
        <v>0.69650000000000001</v>
      </c>
      <c r="E63" s="1">
        <v>1.3253410000000001</v>
      </c>
      <c r="F63" s="6">
        <v>1.5456000000000001</v>
      </c>
      <c r="H63" s="1">
        <v>1.084417</v>
      </c>
      <c r="I63" s="1">
        <v>-0.77416629999999997</v>
      </c>
      <c r="J63" s="1">
        <v>-0.69650000000000001</v>
      </c>
      <c r="K63" s="1">
        <v>0.69650000000000001</v>
      </c>
      <c r="L63" s="1">
        <v>1.3253410000000001</v>
      </c>
      <c r="M63" s="1">
        <v>1.5456000000000001</v>
      </c>
    </row>
    <row r="64" spans="1:13" s="1" customFormat="1" x14ac:dyDescent="0.3">
      <c r="A64" s="1">
        <v>1.1011</v>
      </c>
      <c r="B64" s="1">
        <v>-0.78397870000000003</v>
      </c>
      <c r="C64" s="1">
        <v>-0.72745559999999998</v>
      </c>
      <c r="D64" s="1">
        <v>0.72782590000000003</v>
      </c>
      <c r="E64" s="1">
        <v>2.3856139999999999</v>
      </c>
      <c r="F64" s="6">
        <v>2.3892929999999999</v>
      </c>
      <c r="H64" s="1">
        <v>1.1011</v>
      </c>
      <c r="I64" s="1">
        <v>-0.78397870000000003</v>
      </c>
      <c r="J64" s="1">
        <v>-0.72745559999999998</v>
      </c>
      <c r="K64" s="1">
        <v>0.72782590000000003</v>
      </c>
      <c r="L64" s="1">
        <v>2.3856139999999999</v>
      </c>
      <c r="M64" s="1">
        <v>2.3892929999999999</v>
      </c>
    </row>
    <row r="65" spans="1:13" s="1" customFormat="1" x14ac:dyDescent="0.3">
      <c r="A65" s="1">
        <v>1.117783</v>
      </c>
      <c r="B65" s="1">
        <v>-0.79843900000000001</v>
      </c>
      <c r="C65" s="1">
        <v>-0.69650000000000001</v>
      </c>
      <c r="D65" s="1">
        <v>0.69654300000000002</v>
      </c>
      <c r="E65" s="1">
        <v>3.4458869999999999</v>
      </c>
      <c r="F65" s="6">
        <v>3.5090270000000001</v>
      </c>
      <c r="H65" s="1">
        <v>1.117783</v>
      </c>
      <c r="I65" s="1">
        <v>-0.79843900000000001</v>
      </c>
      <c r="J65" s="1">
        <v>-0.69650000000000001</v>
      </c>
      <c r="K65" s="1">
        <v>0.69654300000000002</v>
      </c>
      <c r="L65" s="1">
        <v>3.4458869999999999</v>
      </c>
      <c r="M65" s="1">
        <v>3.5090270000000001</v>
      </c>
    </row>
    <row r="66" spans="1:13" s="1" customFormat="1" x14ac:dyDescent="0.3">
      <c r="A66" s="1">
        <v>1.1344669999999999</v>
      </c>
      <c r="B66" s="1">
        <v>-0.80721860000000001</v>
      </c>
      <c r="C66" s="1">
        <v>-0.54172220000000004</v>
      </c>
      <c r="D66" s="1">
        <v>0.54172220000000004</v>
      </c>
      <c r="E66" s="1">
        <v>-0.79520480000000004</v>
      </c>
      <c r="F66" s="6">
        <v>1.3253410000000001</v>
      </c>
      <c r="H66" s="1">
        <v>1.1344669999999999</v>
      </c>
      <c r="I66" s="1">
        <v>-0.80721860000000001</v>
      </c>
      <c r="J66" s="1">
        <v>-0.54172220000000004</v>
      </c>
      <c r="K66" s="1">
        <v>0.54172220000000004</v>
      </c>
      <c r="L66" s="1">
        <v>-0.79520480000000004</v>
      </c>
      <c r="M66" s="1">
        <v>1.3253410000000001</v>
      </c>
    </row>
    <row r="67" spans="1:13" s="1" customFormat="1" x14ac:dyDescent="0.3">
      <c r="A67" s="1">
        <v>1.1511499999999999</v>
      </c>
      <c r="B67" s="1">
        <v>-0.81651450000000003</v>
      </c>
      <c r="C67" s="1">
        <v>-0.72745559999999998</v>
      </c>
      <c r="D67" s="1">
        <v>0.72811389999999998</v>
      </c>
      <c r="E67" s="1">
        <v>-11.663</v>
      </c>
      <c r="F67" s="6">
        <v>11.675050000000001</v>
      </c>
      <c r="H67" s="1">
        <v>1.1511499999999999</v>
      </c>
      <c r="I67" s="1">
        <v>-0.81651450000000003</v>
      </c>
      <c r="J67" s="1">
        <v>-0.72745559999999998</v>
      </c>
      <c r="K67" s="1">
        <v>0.72811389999999998</v>
      </c>
      <c r="L67" s="1">
        <v>-11.663</v>
      </c>
      <c r="M67" s="1">
        <v>11.675050000000001</v>
      </c>
    </row>
    <row r="68" spans="1:13" s="1" customFormat="1" x14ac:dyDescent="0.3">
      <c r="A68" s="1">
        <v>1.1678329999999999</v>
      </c>
      <c r="B68" s="1">
        <v>-0.83149130000000004</v>
      </c>
      <c r="C68" s="1">
        <v>-0.96736109999999997</v>
      </c>
      <c r="D68" s="1">
        <v>0.96763969999999999</v>
      </c>
      <c r="E68" s="1">
        <v>-4.9037629999999996</v>
      </c>
      <c r="F68" s="6">
        <v>4.9483350000000002</v>
      </c>
      <c r="H68" s="1">
        <v>1.1678329999999999</v>
      </c>
      <c r="I68" s="1">
        <v>-0.83149130000000004</v>
      </c>
      <c r="J68" s="1">
        <v>-0.96736109999999997</v>
      </c>
      <c r="K68" s="1">
        <v>0.96763969999999999</v>
      </c>
      <c r="L68" s="1">
        <v>-4.9037629999999996</v>
      </c>
      <c r="M68" s="1">
        <v>4.9483350000000002</v>
      </c>
    </row>
    <row r="69" spans="1:13" s="1" customFormat="1" x14ac:dyDescent="0.3">
      <c r="A69" s="1">
        <v>1.184517</v>
      </c>
      <c r="B69" s="1">
        <v>-0.84879210000000005</v>
      </c>
      <c r="C69" s="1">
        <v>-0.90544999999999998</v>
      </c>
      <c r="D69" s="1">
        <v>0.90544999999999998</v>
      </c>
      <c r="E69" s="1">
        <v>6.7592410000000003</v>
      </c>
      <c r="F69" s="6">
        <v>6.9438269999999997</v>
      </c>
      <c r="H69" s="1">
        <v>1.184517</v>
      </c>
      <c r="I69" s="1">
        <v>-0.84879210000000005</v>
      </c>
      <c r="J69" s="1">
        <v>-0.90544999999999998</v>
      </c>
      <c r="K69" s="1">
        <v>0.90544999999999998</v>
      </c>
      <c r="L69" s="1">
        <v>6.7592410000000003</v>
      </c>
      <c r="M69" s="1">
        <v>6.9438269999999997</v>
      </c>
    </row>
    <row r="70" spans="1:13" s="1" customFormat="1" x14ac:dyDescent="0.3">
      <c r="A70" s="1">
        <v>1.2012</v>
      </c>
      <c r="B70" s="1">
        <v>-0.8617032</v>
      </c>
      <c r="C70" s="1">
        <v>-0.7042389</v>
      </c>
      <c r="D70" s="1">
        <v>0.70462150000000001</v>
      </c>
      <c r="E70" s="1">
        <v>8.0845819999999993</v>
      </c>
      <c r="F70" s="6">
        <v>8.1376390000000001</v>
      </c>
      <c r="H70" s="1">
        <v>1.2012</v>
      </c>
      <c r="I70" s="1">
        <v>-0.8617032</v>
      </c>
      <c r="J70" s="1">
        <v>-0.7042389</v>
      </c>
      <c r="K70" s="1">
        <v>0.70462150000000001</v>
      </c>
      <c r="L70" s="1">
        <v>8.0845819999999993</v>
      </c>
      <c r="M70" s="1">
        <v>8.1376390000000001</v>
      </c>
    </row>
    <row r="71" spans="1:13" s="1" customFormat="1" x14ac:dyDescent="0.3">
      <c r="A71" s="1">
        <v>1.217883</v>
      </c>
      <c r="B71" s="1">
        <v>-0.87229020000000002</v>
      </c>
      <c r="C71" s="1">
        <v>-0.63458890000000001</v>
      </c>
      <c r="D71" s="1">
        <v>0.63576750000000004</v>
      </c>
      <c r="E71" s="1">
        <v>2.3856139999999999</v>
      </c>
      <c r="F71" s="6">
        <v>2.795811</v>
      </c>
      <c r="H71" s="1">
        <v>1.217883</v>
      </c>
      <c r="I71" s="1">
        <v>-0.87229020000000002</v>
      </c>
      <c r="J71" s="1">
        <v>-0.63458890000000001</v>
      </c>
      <c r="K71" s="1">
        <v>0.63576750000000004</v>
      </c>
      <c r="L71" s="1">
        <v>2.3856139999999999</v>
      </c>
      <c r="M71" s="1">
        <v>2.795811</v>
      </c>
    </row>
    <row r="72" spans="1:13" s="1" customFormat="1" x14ac:dyDescent="0.3">
      <c r="A72" s="1">
        <v>1.234567</v>
      </c>
      <c r="B72" s="1">
        <v>-0.88287729999999998</v>
      </c>
      <c r="C72" s="1">
        <v>-0.63458890000000001</v>
      </c>
      <c r="D72" s="1">
        <v>0.63501339999999995</v>
      </c>
      <c r="E72" s="1">
        <v>-4.2410920000000001</v>
      </c>
      <c r="F72" s="6">
        <v>4.5777070000000002</v>
      </c>
      <c r="H72" s="1">
        <v>1.234567</v>
      </c>
      <c r="I72" s="1">
        <v>-0.88287729999999998</v>
      </c>
      <c r="J72" s="1">
        <v>-0.63458890000000001</v>
      </c>
      <c r="K72" s="1">
        <v>0.63501339999999995</v>
      </c>
      <c r="L72" s="1">
        <v>-4.2410920000000001</v>
      </c>
      <c r="M72" s="1">
        <v>4.5777070000000002</v>
      </c>
    </row>
    <row r="73" spans="1:13" s="1" customFormat="1" x14ac:dyDescent="0.3">
      <c r="A73" s="1">
        <v>1.25125</v>
      </c>
      <c r="B73" s="1">
        <v>-0.89346429999999999</v>
      </c>
      <c r="C73" s="1">
        <v>-0.7584111</v>
      </c>
      <c r="D73" s="1">
        <v>0.75939760000000001</v>
      </c>
      <c r="E73" s="1">
        <v>-2.3856139999999999</v>
      </c>
      <c r="F73" s="6">
        <v>2.5596589999999999</v>
      </c>
      <c r="H73" s="1">
        <v>1.25125</v>
      </c>
      <c r="I73" s="1">
        <v>-0.89346429999999999</v>
      </c>
      <c r="J73" s="1">
        <v>-0.7584111</v>
      </c>
      <c r="K73" s="1">
        <v>0.75939760000000001</v>
      </c>
      <c r="L73" s="1">
        <v>-2.3856139999999999</v>
      </c>
      <c r="M73" s="1">
        <v>2.5596589999999999</v>
      </c>
    </row>
    <row r="74" spans="1:13" s="1" customFormat="1" x14ac:dyDescent="0.3">
      <c r="A74" s="1">
        <v>1.267933</v>
      </c>
      <c r="B74" s="1">
        <v>-0.90818290000000002</v>
      </c>
      <c r="C74" s="1">
        <v>-0.76615</v>
      </c>
      <c r="D74" s="1">
        <v>0.76650169999999995</v>
      </c>
      <c r="E74" s="1">
        <v>-0.66267069999999995</v>
      </c>
      <c r="F74" s="6">
        <v>1.845987</v>
      </c>
      <c r="H74" s="1">
        <v>1.267933</v>
      </c>
      <c r="I74" s="1">
        <v>-0.90818290000000002</v>
      </c>
      <c r="J74" s="1">
        <v>-0.76615</v>
      </c>
      <c r="K74" s="1">
        <v>0.76650169999999995</v>
      </c>
      <c r="L74" s="1">
        <v>-0.66267069999999995</v>
      </c>
      <c r="M74" s="1">
        <v>1.845987</v>
      </c>
    </row>
    <row r="75" spans="1:13" s="1" customFormat="1" x14ac:dyDescent="0.3">
      <c r="A75" s="1">
        <v>1.2846169999999999</v>
      </c>
      <c r="B75" s="1">
        <v>-0.91902819999999996</v>
      </c>
      <c r="C75" s="1">
        <v>-0.71971669999999999</v>
      </c>
      <c r="D75" s="1">
        <v>0.72009100000000004</v>
      </c>
      <c r="E75" s="1">
        <v>1.9880119999999999</v>
      </c>
      <c r="F75" s="6">
        <v>1.9924249999999999</v>
      </c>
      <c r="H75" s="1">
        <v>1.2846169999999999</v>
      </c>
      <c r="I75" s="1">
        <v>-0.91902819999999996</v>
      </c>
      <c r="J75" s="1">
        <v>-0.71971669999999999</v>
      </c>
      <c r="K75" s="1">
        <v>0.72009100000000004</v>
      </c>
      <c r="L75" s="1">
        <v>1.9880119999999999</v>
      </c>
      <c r="M75" s="1">
        <v>1.9924249999999999</v>
      </c>
    </row>
    <row r="76" spans="1:13" s="1" customFormat="1" x14ac:dyDescent="0.3">
      <c r="A76" s="1">
        <v>1.3012999999999999</v>
      </c>
      <c r="B76" s="1">
        <v>-0.93219750000000001</v>
      </c>
      <c r="C76" s="1">
        <v>-0.74293330000000002</v>
      </c>
      <c r="D76" s="1">
        <v>0.74297360000000001</v>
      </c>
      <c r="E76" s="1">
        <v>-2.9157510000000002</v>
      </c>
      <c r="F76" s="6">
        <v>2.9901059999999999</v>
      </c>
      <c r="H76" s="1">
        <v>1.3012999999999999</v>
      </c>
      <c r="I76" s="1">
        <v>-0.93219750000000001</v>
      </c>
      <c r="J76" s="1">
        <v>-0.74293330000000002</v>
      </c>
      <c r="K76" s="1">
        <v>0.74297360000000001</v>
      </c>
      <c r="L76" s="1">
        <v>-2.9157510000000002</v>
      </c>
      <c r="M76" s="1">
        <v>2.9901059999999999</v>
      </c>
    </row>
    <row r="77" spans="1:13" s="1" customFormat="1" x14ac:dyDescent="0.3">
      <c r="A77" s="1">
        <v>1.3179829999999999</v>
      </c>
      <c r="B77" s="1">
        <v>-0.94381740000000003</v>
      </c>
      <c r="C77" s="1">
        <v>-0.78162779999999998</v>
      </c>
      <c r="D77" s="1">
        <v>0.78166610000000003</v>
      </c>
      <c r="E77" s="1">
        <v>-1.722944</v>
      </c>
      <c r="F77" s="6">
        <v>1.7280340000000001</v>
      </c>
      <c r="H77" s="1">
        <v>1.3179829999999999</v>
      </c>
      <c r="I77" s="1">
        <v>-0.94381740000000003</v>
      </c>
      <c r="J77" s="1">
        <v>-0.78162779999999998</v>
      </c>
      <c r="K77" s="1">
        <v>0.78166610000000003</v>
      </c>
      <c r="L77" s="1">
        <v>-1.722944</v>
      </c>
      <c r="M77" s="1">
        <v>1.7280340000000001</v>
      </c>
    </row>
    <row r="78" spans="1:13" s="1" customFormat="1" x14ac:dyDescent="0.3">
      <c r="A78" s="1">
        <v>1.334667</v>
      </c>
      <c r="B78" s="1">
        <v>-0.95827779999999996</v>
      </c>
      <c r="C78" s="1">
        <v>-0.83579999999999999</v>
      </c>
      <c r="D78" s="1">
        <v>0.83579999999999999</v>
      </c>
      <c r="E78" s="1">
        <v>-1.491253E-13</v>
      </c>
      <c r="F78" s="6">
        <v>0.26506829999999998</v>
      </c>
      <c r="H78" s="1">
        <v>1.334667</v>
      </c>
      <c r="I78" s="1">
        <v>-0.95827779999999996</v>
      </c>
      <c r="J78" s="1">
        <v>-0.83579999999999999</v>
      </c>
      <c r="K78" s="1">
        <v>0.83579999999999999</v>
      </c>
      <c r="L78" s="1">
        <v>-1.491253E-13</v>
      </c>
      <c r="M78" s="1">
        <v>0.26506829999999998</v>
      </c>
    </row>
    <row r="79" spans="1:13" s="1" customFormat="1" x14ac:dyDescent="0.3">
      <c r="A79" s="1">
        <v>1.3513500000000001</v>
      </c>
      <c r="B79" s="1">
        <v>-0.97170529999999999</v>
      </c>
      <c r="C79" s="1">
        <v>-0.76615</v>
      </c>
      <c r="D79" s="1">
        <v>0.76615</v>
      </c>
      <c r="E79" s="1">
        <v>2.5181490000000002</v>
      </c>
      <c r="F79" s="6">
        <v>2.5181490000000002</v>
      </c>
      <c r="H79" s="1">
        <v>1.3513500000000001</v>
      </c>
      <c r="I79" s="1">
        <v>-0.97170529999999999</v>
      </c>
      <c r="J79" s="1">
        <v>-0.76615</v>
      </c>
      <c r="K79" s="1">
        <v>0.76615</v>
      </c>
      <c r="L79" s="1">
        <v>2.5181490000000002</v>
      </c>
      <c r="M79" s="1">
        <v>2.5181490000000002</v>
      </c>
    </row>
    <row r="80" spans="1:13" s="1" customFormat="1" x14ac:dyDescent="0.3">
      <c r="A80" s="1">
        <v>1.3680330000000001</v>
      </c>
      <c r="B80" s="1">
        <v>-0.98384170000000004</v>
      </c>
      <c r="C80" s="1">
        <v>-0.74293330000000002</v>
      </c>
      <c r="D80" s="1">
        <v>0.74293330000000002</v>
      </c>
      <c r="E80" s="1">
        <v>1.855478</v>
      </c>
      <c r="F80" s="6">
        <v>1.9297260000000001</v>
      </c>
      <c r="H80" s="1">
        <v>1.3680330000000001</v>
      </c>
      <c r="I80" s="1">
        <v>-0.98384170000000004</v>
      </c>
      <c r="J80" s="1">
        <v>-0.74293330000000002</v>
      </c>
      <c r="K80" s="1">
        <v>0.74293330000000002</v>
      </c>
      <c r="L80" s="1">
        <v>1.855478</v>
      </c>
      <c r="M80" s="1">
        <v>1.9297260000000001</v>
      </c>
    </row>
    <row r="81" spans="1:13" s="1" customFormat="1" x14ac:dyDescent="0.3">
      <c r="A81" s="1">
        <v>1.384717</v>
      </c>
      <c r="B81" s="1">
        <v>-0.99649449999999995</v>
      </c>
      <c r="C81" s="1">
        <v>-0.71971669999999999</v>
      </c>
      <c r="D81" s="1">
        <v>0.7198831</v>
      </c>
      <c r="E81" s="1">
        <v>-0.66267069999999995</v>
      </c>
      <c r="F81" s="6">
        <v>0.71371810000000002</v>
      </c>
      <c r="H81" s="1">
        <v>1.384717</v>
      </c>
      <c r="I81" s="1">
        <v>-0.99649449999999995</v>
      </c>
      <c r="J81" s="1">
        <v>-0.71971669999999999</v>
      </c>
      <c r="K81" s="1">
        <v>0.7198831</v>
      </c>
      <c r="L81" s="1">
        <v>-0.66267069999999995</v>
      </c>
      <c r="M81" s="1">
        <v>0.71371810000000002</v>
      </c>
    </row>
    <row r="82" spans="1:13" s="1" customFormat="1" x14ac:dyDescent="0.3">
      <c r="A82" s="1">
        <v>1.4014</v>
      </c>
      <c r="B82" s="1">
        <v>-1.0078560000000001</v>
      </c>
      <c r="C82" s="1">
        <v>-0.74293330000000002</v>
      </c>
      <c r="D82" s="1">
        <v>0.74309449999999999</v>
      </c>
      <c r="E82" s="1">
        <v>-0.53013650000000001</v>
      </c>
      <c r="F82" s="6">
        <v>0.95571720000000004</v>
      </c>
      <c r="H82" s="1">
        <v>1.4014</v>
      </c>
      <c r="I82" s="1">
        <v>-1.0078560000000001</v>
      </c>
      <c r="J82" s="1">
        <v>-0.74293330000000002</v>
      </c>
      <c r="K82" s="1">
        <v>0.74309449999999999</v>
      </c>
      <c r="L82" s="1">
        <v>-0.53013650000000001</v>
      </c>
      <c r="M82" s="1">
        <v>0.95571720000000004</v>
      </c>
    </row>
    <row r="83" spans="1:13" s="1" customFormat="1" x14ac:dyDescent="0.3">
      <c r="A83" s="1">
        <v>1.418083</v>
      </c>
      <c r="B83" s="1">
        <v>-1.0212840000000001</v>
      </c>
      <c r="C83" s="1">
        <v>-0.76615</v>
      </c>
      <c r="D83" s="1">
        <v>0.7663063</v>
      </c>
      <c r="E83" s="1">
        <v>-2.2530800000000002</v>
      </c>
      <c r="F83" s="6">
        <v>2.757857</v>
      </c>
      <c r="H83" s="1">
        <v>1.418083</v>
      </c>
      <c r="I83" s="1">
        <v>-1.0212840000000001</v>
      </c>
      <c r="J83" s="1">
        <v>-0.76615</v>
      </c>
      <c r="K83" s="1">
        <v>0.7663063</v>
      </c>
      <c r="L83" s="1">
        <v>-2.2530800000000002</v>
      </c>
      <c r="M83" s="1">
        <v>2.757857</v>
      </c>
    </row>
    <row r="84" spans="1:13" s="1" customFormat="1" x14ac:dyDescent="0.3">
      <c r="A84" s="1">
        <v>1.4347669999999999</v>
      </c>
      <c r="B84" s="1">
        <v>-1.03342</v>
      </c>
      <c r="C84" s="1">
        <v>-0.78936669999999998</v>
      </c>
      <c r="D84" s="1">
        <v>0.79031450000000003</v>
      </c>
      <c r="E84" s="1">
        <v>1.855478</v>
      </c>
      <c r="F84" s="6">
        <v>1.8602050000000001</v>
      </c>
      <c r="H84" s="1">
        <v>1.4347669999999999</v>
      </c>
      <c r="I84" s="1">
        <v>-1.03342</v>
      </c>
      <c r="J84" s="1">
        <v>-0.78936669999999998</v>
      </c>
      <c r="K84" s="1">
        <v>0.79031450000000003</v>
      </c>
      <c r="L84" s="1">
        <v>1.855478</v>
      </c>
      <c r="M84" s="1">
        <v>1.8602050000000001</v>
      </c>
    </row>
    <row r="85" spans="1:13" s="1" customFormat="1" x14ac:dyDescent="0.3">
      <c r="A85" s="1">
        <v>1.4514499999999999</v>
      </c>
      <c r="B85" s="1">
        <v>-1.0476220000000001</v>
      </c>
      <c r="C85" s="1">
        <v>-0.74293330000000002</v>
      </c>
      <c r="D85" s="1">
        <v>0.74329599999999996</v>
      </c>
      <c r="E85" s="1">
        <v>-2.6506829999999999</v>
      </c>
      <c r="F85" s="6">
        <v>2.9066999999999998</v>
      </c>
      <c r="H85" s="1">
        <v>1.4514499999999999</v>
      </c>
      <c r="I85" s="1">
        <v>-1.0476220000000001</v>
      </c>
      <c r="J85" s="1">
        <v>-0.74293330000000002</v>
      </c>
      <c r="K85" s="1">
        <v>0.74329599999999996</v>
      </c>
      <c r="L85" s="1">
        <v>-2.6506829999999999</v>
      </c>
      <c r="M85" s="1">
        <v>2.9066999999999998</v>
      </c>
    </row>
    <row r="86" spans="1:13" s="1" customFormat="1" x14ac:dyDescent="0.3">
      <c r="A86" s="1">
        <v>1.4681329999999999</v>
      </c>
      <c r="B86" s="1">
        <v>-1.058209</v>
      </c>
      <c r="C86" s="1">
        <v>-0.81258330000000001</v>
      </c>
      <c r="D86" s="1">
        <v>0.81262020000000001</v>
      </c>
      <c r="E86" s="1">
        <v>1.457875</v>
      </c>
      <c r="F86" s="6">
        <v>1.7280340000000001</v>
      </c>
      <c r="H86" s="1">
        <v>1.4681329999999999</v>
      </c>
      <c r="I86" s="1">
        <v>-1.058209</v>
      </c>
      <c r="J86" s="1">
        <v>-0.81258330000000001</v>
      </c>
      <c r="K86" s="1">
        <v>0.81262020000000001</v>
      </c>
      <c r="L86" s="1">
        <v>1.457875</v>
      </c>
      <c r="M86" s="1">
        <v>1.7280340000000001</v>
      </c>
    </row>
    <row r="87" spans="1:13" s="1" customFormat="1" x14ac:dyDescent="0.3">
      <c r="A87" s="1">
        <v>1.4848170000000001</v>
      </c>
      <c r="B87" s="1">
        <v>-1.074735</v>
      </c>
      <c r="C87" s="1">
        <v>-0.78936669999999998</v>
      </c>
      <c r="D87" s="1">
        <v>0.78940460000000001</v>
      </c>
      <c r="E87" s="1">
        <v>2.9157510000000002</v>
      </c>
      <c r="F87" s="6">
        <v>2.9187620000000001</v>
      </c>
      <c r="H87" s="1">
        <v>1.4848170000000001</v>
      </c>
      <c r="I87" s="1">
        <v>-1.074735</v>
      </c>
      <c r="J87" s="1">
        <v>-0.78936669999999998</v>
      </c>
      <c r="K87" s="1">
        <v>0.78940460000000001</v>
      </c>
      <c r="L87" s="1">
        <v>2.9157510000000002</v>
      </c>
      <c r="M87" s="1">
        <v>2.9187620000000001</v>
      </c>
    </row>
    <row r="88" spans="1:13" s="1" customFormat="1" x14ac:dyDescent="0.3">
      <c r="A88" s="1">
        <v>1.5015000000000001</v>
      </c>
      <c r="B88" s="1">
        <v>-1.0845480000000001</v>
      </c>
      <c r="C88" s="1">
        <v>-0.62685000000000002</v>
      </c>
      <c r="D88" s="1">
        <v>0.62689779999999995</v>
      </c>
      <c r="E88" s="1">
        <v>0.92773890000000003</v>
      </c>
      <c r="F88" s="6">
        <v>1.3120210000000001</v>
      </c>
      <c r="H88" s="1">
        <v>1.5015000000000001</v>
      </c>
      <c r="I88" s="1">
        <v>-1.0845480000000001</v>
      </c>
      <c r="J88" s="1">
        <v>-0.62685000000000002</v>
      </c>
      <c r="K88" s="1">
        <v>0.62689779999999995</v>
      </c>
      <c r="L88" s="1">
        <v>0.92773890000000003</v>
      </c>
      <c r="M88" s="1">
        <v>1.3120210000000001</v>
      </c>
    </row>
    <row r="89" spans="1:13" s="1" customFormat="1" x14ac:dyDescent="0.3">
      <c r="A89" s="1">
        <v>1.5181830000000001</v>
      </c>
      <c r="B89" s="1">
        <v>-1.0956509999999999</v>
      </c>
      <c r="C89" s="1">
        <v>-0.78162779999999998</v>
      </c>
      <c r="D89" s="1">
        <v>0.78258499999999998</v>
      </c>
      <c r="E89" s="1">
        <v>-2.5181490000000002</v>
      </c>
      <c r="F89" s="6">
        <v>2.5493450000000002</v>
      </c>
      <c r="H89" s="1">
        <v>1.5181830000000001</v>
      </c>
      <c r="I89" s="1">
        <v>-1.0956509999999999</v>
      </c>
      <c r="J89" s="1">
        <v>-0.78162779999999998</v>
      </c>
      <c r="K89" s="1">
        <v>0.78258499999999998</v>
      </c>
      <c r="L89" s="1">
        <v>-2.5181490000000002</v>
      </c>
      <c r="M89" s="1">
        <v>2.5493450000000002</v>
      </c>
    </row>
    <row r="90" spans="1:13" s="1" customFormat="1" x14ac:dyDescent="0.3">
      <c r="A90" s="1">
        <v>1.534867</v>
      </c>
      <c r="B90" s="1">
        <v>-1.1106279999999999</v>
      </c>
      <c r="C90" s="1">
        <v>-0.7584111</v>
      </c>
      <c r="D90" s="1">
        <v>0.75904260000000001</v>
      </c>
      <c r="E90" s="1">
        <v>10.602729999999999</v>
      </c>
      <c r="F90" s="6">
        <v>10.60604</v>
      </c>
      <c r="H90" s="1">
        <v>1.534867</v>
      </c>
      <c r="I90" s="1">
        <v>-1.1106279999999999</v>
      </c>
      <c r="J90" s="1">
        <v>-0.7584111</v>
      </c>
      <c r="K90" s="1">
        <v>0.75904260000000001</v>
      </c>
      <c r="L90" s="1">
        <v>10.602729999999999</v>
      </c>
      <c r="M90" s="1">
        <v>10.60604</v>
      </c>
    </row>
    <row r="91" spans="1:13" s="1" customFormat="1" x14ac:dyDescent="0.3">
      <c r="A91" s="1">
        <v>1.55155</v>
      </c>
      <c r="B91" s="1">
        <v>-1.120957</v>
      </c>
      <c r="C91" s="1">
        <v>-0.40242220000000001</v>
      </c>
      <c r="D91" s="1">
        <v>0.4036111</v>
      </c>
      <c r="F91" s="6"/>
      <c r="H91" s="1">
        <v>1.55155</v>
      </c>
      <c r="I91" s="1">
        <v>-1.120957</v>
      </c>
      <c r="J91" s="1">
        <v>-0.40242220000000001</v>
      </c>
      <c r="K91" s="1">
        <v>0.4036111</v>
      </c>
    </row>
    <row r="92" spans="1:13" s="1" customFormat="1" x14ac:dyDescent="0.3">
      <c r="A92" s="9">
        <v>1.568233</v>
      </c>
      <c r="B92" s="9">
        <v>-1.1240559999999999</v>
      </c>
      <c r="C92" s="9"/>
      <c r="D92" s="9"/>
      <c r="E92" s="9"/>
      <c r="F92" s="7"/>
      <c r="H92" s="1">
        <v>1.568233</v>
      </c>
      <c r="I92" s="1">
        <v>-1.1240559999999999</v>
      </c>
    </row>
    <row r="93" spans="1:13" x14ac:dyDescent="0.3">
      <c r="A93" s="2">
        <f>SUM(A2:A92)</f>
        <v>72.255516400000019</v>
      </c>
      <c r="B93" s="2">
        <f t="shared" ref="B93:D93" si="0">SUM(B2:B92)</f>
        <v>-51.809303677999978</v>
      </c>
      <c r="D93" s="2">
        <f t="shared" si="0"/>
        <v>63.415817699999977</v>
      </c>
      <c r="E93" s="2"/>
      <c r="F93" s="2"/>
      <c r="G93" s="3" t="s">
        <v>11</v>
      </c>
    </row>
    <row r="94" spans="1:13" x14ac:dyDescent="0.3">
      <c r="A94" s="1">
        <f>AVERAGE(A2:A92)</f>
        <v>0.79401666373626389</v>
      </c>
      <c r="B94" s="1">
        <f t="shared" ref="B94:D94" si="1">AVERAGE(B2:B92)</f>
        <v>-0.56933300745054916</v>
      </c>
      <c r="D94" s="1">
        <f t="shared" si="1"/>
        <v>0.73739322906976712</v>
      </c>
      <c r="E94" s="1"/>
      <c r="F94" s="1"/>
      <c r="G94" s="4" t="s">
        <v>10</v>
      </c>
    </row>
    <row r="95" spans="1:13" x14ac:dyDescent="0.3">
      <c r="A95" s="1">
        <f>SUMSQ(A2:A92)</f>
        <v>76.626634003032791</v>
      </c>
      <c r="B95" s="1">
        <f t="shared" ref="B95:D95" si="2">SUMSQ(B2:B92)</f>
        <v>39.297081174295883</v>
      </c>
      <c r="D95" s="1">
        <f t="shared" si="2"/>
        <v>49.401118170176979</v>
      </c>
      <c r="E95" s="1"/>
      <c r="F95" s="1"/>
      <c r="G95" s="4" t="s">
        <v>12</v>
      </c>
    </row>
    <row r="96" spans="1:13" x14ac:dyDescent="0.3">
      <c r="A96" s="10" t="s">
        <v>18</v>
      </c>
      <c r="B96" s="1">
        <f>SUMPRODUCT(A2:A92,B2:B92)</f>
        <v>-54.864596070695164</v>
      </c>
      <c r="C96" s="10" t="s">
        <v>19</v>
      </c>
      <c r="D96" s="1">
        <f>SUMPRODUCT(A2:A92,D2:D92)</f>
        <v>50.538930346182383</v>
      </c>
      <c r="E96" s="1"/>
      <c r="F96" s="1"/>
      <c r="G96" s="4" t="s">
        <v>13</v>
      </c>
    </row>
    <row r="97" spans="1:8" x14ac:dyDescent="0.3">
      <c r="F97">
        <f>COUNT(A2:A92)</f>
        <v>91</v>
      </c>
      <c r="G97" s="4" t="s">
        <v>22</v>
      </c>
    </row>
    <row r="98" spans="1:8" x14ac:dyDescent="0.3">
      <c r="A98" s="36" t="s">
        <v>16</v>
      </c>
      <c r="B98" s="36"/>
      <c r="E98" s="36" t="s">
        <v>17</v>
      </c>
      <c r="F98" s="36"/>
    </row>
    <row r="99" spans="1:8" x14ac:dyDescent="0.3">
      <c r="A99" s="1">
        <f>(B2+0.71509*A2+0.00126)^2</f>
        <v>9.6610311375167361E-5</v>
      </c>
      <c r="B99" s="1">
        <f>(A2-0.79402)^2</f>
        <v>0.60425229852668882</v>
      </c>
      <c r="C99" s="9" t="s">
        <v>14</v>
      </c>
      <c r="D99" s="9" t="s">
        <v>15</v>
      </c>
      <c r="E99" s="1">
        <f>(D2-0.0035*A2-0.7346)^2</f>
        <v>0.53972295242911139</v>
      </c>
      <c r="F99" s="1">
        <f>(A2-0.79402)^2</f>
        <v>0.60425229852668882</v>
      </c>
      <c r="G99" s="9" t="s">
        <v>14</v>
      </c>
      <c r="H99" s="9" t="s">
        <v>15</v>
      </c>
    </row>
    <row r="100" spans="1:8" x14ac:dyDescent="0.3">
      <c r="A100" s="1">
        <f t="shared" ref="A100:A163" si="3">(B3+0.71509*A3+0.00126)^2</f>
        <v>1.6528924065086861E-5</v>
      </c>
      <c r="B100" s="1">
        <f t="shared" ref="B100:B163" si="4">(A3-0.79402)^2</f>
        <v>0.57859348844008873</v>
      </c>
      <c r="C100" s="1">
        <f>SUM(A99:A189)</f>
        <v>1.39380059135111E-2</v>
      </c>
      <c r="D100" s="1">
        <f>SUM(B99:B189)</f>
        <v>19.254549935576811</v>
      </c>
      <c r="E100" s="1">
        <f t="shared" ref="E100:E163" si="5">(D3-0.0035*A3-0.7346)^2</f>
        <v>0.59893702344298894</v>
      </c>
      <c r="F100" s="1">
        <f t="shared" ref="F100:F163" si="6">(A3-0.79402)^2</f>
        <v>0.57859348844008873</v>
      </c>
      <c r="G100" s="1">
        <f>SUM(E99:E189)</f>
        <v>5.3562988456123293</v>
      </c>
      <c r="H100" s="1">
        <f>SUM(F99:F189)</f>
        <v>19.254549935576811</v>
      </c>
    </row>
    <row r="101" spans="1:8" x14ac:dyDescent="0.3">
      <c r="A101" s="1">
        <f t="shared" si="3"/>
        <v>2.754064879860002E-4</v>
      </c>
      <c r="B101" s="1">
        <f t="shared" si="4"/>
        <v>0.55349136089999984</v>
      </c>
      <c r="E101" s="1">
        <f t="shared" si="5"/>
        <v>9.0380095467480617E-2</v>
      </c>
      <c r="F101" s="1">
        <f t="shared" si="6"/>
        <v>0.55349136089999984</v>
      </c>
    </row>
    <row r="102" spans="1:8" x14ac:dyDescent="0.3">
      <c r="A102" s="1">
        <f t="shared" si="3"/>
        <v>2.1764490278498009E-4</v>
      </c>
      <c r="B102" s="1">
        <f t="shared" si="4"/>
        <v>0.5289459003596888</v>
      </c>
      <c r="C102" s="12" t="s">
        <v>20</v>
      </c>
      <c r="D102">
        <f>SQRT((C100)/((91-2)*D100))</f>
        <v>2.8519284988889997E-3</v>
      </c>
      <c r="E102" s="1">
        <f t="shared" si="5"/>
        <v>2.1457611080609805E-2</v>
      </c>
      <c r="F102" s="1">
        <f t="shared" si="6"/>
        <v>0.5289459003596888</v>
      </c>
      <c r="G102" s="12" t="s">
        <v>20</v>
      </c>
      <c r="H102">
        <f>SQRT((G100)/((91-2)*H100))</f>
        <v>5.5907582161436119E-2</v>
      </c>
    </row>
    <row r="103" spans="1:8" x14ac:dyDescent="0.3">
      <c r="A103" s="1">
        <f t="shared" si="3"/>
        <v>1.5268466028646205E-4</v>
      </c>
      <c r="B103" s="1">
        <f t="shared" si="4"/>
        <v>0.50495709260708888</v>
      </c>
      <c r="C103" s="13" t="s">
        <v>21</v>
      </c>
      <c r="D103">
        <f>SQRT(((1/91)+(0.79402^2/D100))*(C100/(91-2)))</f>
        <v>2.6170328702978542E-3</v>
      </c>
      <c r="E103" s="1">
        <f t="shared" si="5"/>
        <v>3.7061046618035345E-2</v>
      </c>
      <c r="F103" s="1">
        <f t="shared" si="6"/>
        <v>0.50495709260708888</v>
      </c>
      <c r="G103" s="13" t="s">
        <v>21</v>
      </c>
      <c r="H103">
        <f>SQRT(((1/91)+(0.79402^2/H100))*(G100/(91-2)))</f>
        <v>5.1302822028095635E-2</v>
      </c>
    </row>
    <row r="104" spans="1:8" x14ac:dyDescent="0.3">
      <c r="A104" s="1">
        <f t="shared" si="3"/>
        <v>8.0572902490080864E-5</v>
      </c>
      <c r="B104" s="1">
        <f t="shared" si="4"/>
        <v>0.48152496639999998</v>
      </c>
      <c r="E104" s="1">
        <f t="shared" si="5"/>
        <v>2.1923999363002513E-2</v>
      </c>
      <c r="F104" s="1">
        <f t="shared" si="6"/>
        <v>0.48152496639999998</v>
      </c>
    </row>
    <row r="105" spans="1:8" x14ac:dyDescent="0.3">
      <c r="A105" s="1">
        <f t="shared" si="3"/>
        <v>6.4954411973256455E-5</v>
      </c>
      <c r="B105" s="1">
        <f t="shared" si="4"/>
        <v>0.45864954782688988</v>
      </c>
      <c r="E105" s="1">
        <f t="shared" si="5"/>
        <v>2.3424407048571679E-2</v>
      </c>
      <c r="F105" s="1">
        <f t="shared" si="6"/>
        <v>0.45864954782688988</v>
      </c>
      <c r="G105" s="10" t="s">
        <v>23</v>
      </c>
      <c r="H105" s="1">
        <f>B92/A92</f>
        <v>-0.71676593975512559</v>
      </c>
    </row>
    <row r="106" spans="1:8" x14ac:dyDescent="0.3">
      <c r="A106" s="1">
        <f t="shared" si="3"/>
        <v>2.0274284749490137E-5</v>
      </c>
      <c r="B106" s="1">
        <f t="shared" si="4"/>
        <v>0.43633066214088989</v>
      </c>
      <c r="E106" s="1">
        <f t="shared" si="5"/>
        <v>5.3455813733632326E-2</v>
      </c>
      <c r="F106" s="1">
        <f t="shared" si="6"/>
        <v>0.43633066214088989</v>
      </c>
    </row>
    <row r="107" spans="1:8" x14ac:dyDescent="0.3">
      <c r="A107" s="1">
        <f t="shared" si="3"/>
        <v>1.0179528610322476E-6</v>
      </c>
      <c r="B107" s="1">
        <f t="shared" si="4"/>
        <v>0.41456857689999993</v>
      </c>
      <c r="E107" s="1">
        <f t="shared" si="5"/>
        <v>6.0958042195080643E-2</v>
      </c>
      <c r="F107" s="1">
        <f t="shared" si="6"/>
        <v>0.41456857689999993</v>
      </c>
    </row>
    <row r="108" spans="1:8" x14ac:dyDescent="0.3">
      <c r="A108" s="1">
        <f t="shared" si="3"/>
        <v>9.4060258702986903E-6</v>
      </c>
      <c r="B108" s="1">
        <f t="shared" si="4"/>
        <v>0.39336315665688998</v>
      </c>
      <c r="E108" s="1">
        <f t="shared" si="5"/>
        <v>8.8119932325735298E-2</v>
      </c>
      <c r="F108" s="1">
        <f t="shared" si="6"/>
        <v>0.39336315665688998</v>
      </c>
    </row>
    <row r="109" spans="1:8" x14ac:dyDescent="0.3">
      <c r="A109" s="1">
        <f t="shared" si="3"/>
        <v>6.7814516841258632E-5</v>
      </c>
      <c r="B109" s="1">
        <f t="shared" si="4"/>
        <v>0.37271427931088996</v>
      </c>
      <c r="E109" s="1">
        <f t="shared" si="5"/>
        <v>9.134974808531636E-2</v>
      </c>
      <c r="F109" s="1">
        <f t="shared" si="6"/>
        <v>0.37271427931088996</v>
      </c>
    </row>
    <row r="110" spans="1:8" x14ac:dyDescent="0.3">
      <c r="A110" s="1">
        <f t="shared" si="3"/>
        <v>1.5576832179552377E-4</v>
      </c>
      <c r="B110" s="1">
        <f t="shared" si="4"/>
        <v>0.35262219240000003</v>
      </c>
      <c r="E110" s="1">
        <f t="shared" si="5"/>
        <v>4.4100084000040035E-2</v>
      </c>
      <c r="F110" s="1">
        <f t="shared" si="6"/>
        <v>0.35262219240000003</v>
      </c>
    </row>
    <row r="111" spans="1:8" x14ac:dyDescent="0.3">
      <c r="A111" s="1">
        <f t="shared" si="3"/>
        <v>2.1243001276299159E-4</v>
      </c>
      <c r="B111" s="1">
        <f t="shared" si="4"/>
        <v>0.33308677048688995</v>
      </c>
      <c r="E111" s="1">
        <f t="shared" si="5"/>
        <v>2.6871927417200531E-2</v>
      </c>
      <c r="F111" s="1">
        <f t="shared" si="6"/>
        <v>0.33308677048688995</v>
      </c>
    </row>
    <row r="112" spans="1:8" x14ac:dyDescent="0.3">
      <c r="A112" s="1">
        <f t="shared" si="3"/>
        <v>2.9873705363583659E-4</v>
      </c>
      <c r="B112" s="1">
        <f t="shared" si="4"/>
        <v>0.31410790148088991</v>
      </c>
      <c r="E112" s="1">
        <f t="shared" si="5"/>
        <v>1.2461521118447555E-2</v>
      </c>
      <c r="F112" s="1">
        <f t="shared" si="6"/>
        <v>0.31410790148088991</v>
      </c>
    </row>
    <row r="113" spans="1:6" x14ac:dyDescent="0.3">
      <c r="A113" s="1">
        <f t="shared" si="3"/>
        <v>3.1113687866025561E-4</v>
      </c>
      <c r="B113" s="1">
        <f t="shared" si="4"/>
        <v>0.29568581289999996</v>
      </c>
      <c r="E113" s="1">
        <f t="shared" si="5"/>
        <v>7.1062097337562719E-4</v>
      </c>
      <c r="F113" s="1">
        <f t="shared" si="6"/>
        <v>0.29568581289999996</v>
      </c>
    </row>
    <row r="114" spans="1:6" x14ac:dyDescent="0.3">
      <c r="A114" s="1">
        <f t="shared" si="3"/>
        <v>3.0601671683726174E-4</v>
      </c>
      <c r="B114" s="1">
        <f t="shared" si="4"/>
        <v>0.2778203893168899</v>
      </c>
      <c r="E114" s="1">
        <f t="shared" si="5"/>
        <v>1.3109021088849858E-2</v>
      </c>
      <c r="F114" s="1">
        <f t="shared" si="6"/>
        <v>0.2778203893168899</v>
      </c>
    </row>
    <row r="115" spans="1:6" x14ac:dyDescent="0.3">
      <c r="A115" s="1">
        <f t="shared" si="3"/>
        <v>1.7256936635117598E-4</v>
      </c>
      <c r="B115" s="1">
        <f t="shared" si="4"/>
        <v>0.26051152865088989</v>
      </c>
      <c r="E115" s="1">
        <f t="shared" si="5"/>
        <v>5.3174718855522579E-2</v>
      </c>
      <c r="F115" s="1">
        <f t="shared" si="6"/>
        <v>0.26051152865088989</v>
      </c>
    </row>
    <row r="116" spans="1:6" x14ac:dyDescent="0.3">
      <c r="A116" s="1">
        <f t="shared" si="3"/>
        <v>8.3291669786329182E-5</v>
      </c>
      <c r="B116" s="1">
        <f t="shared" si="4"/>
        <v>0.24375943839999994</v>
      </c>
      <c r="E116" s="1">
        <f t="shared" si="5"/>
        <v>6.9472914002122466E-2</v>
      </c>
      <c r="F116" s="1">
        <f t="shared" si="6"/>
        <v>0.24375943839999994</v>
      </c>
    </row>
    <row r="117" spans="1:6" x14ac:dyDescent="0.3">
      <c r="A117" s="1">
        <f t="shared" si="3"/>
        <v>1.3447534377741562E-5</v>
      </c>
      <c r="B117" s="1">
        <f t="shared" si="4"/>
        <v>0.22756401314688993</v>
      </c>
      <c r="E117" s="1">
        <f t="shared" si="5"/>
        <v>8.5024470597065971E-2</v>
      </c>
      <c r="F117" s="1">
        <f t="shared" si="6"/>
        <v>0.22756401314688993</v>
      </c>
    </row>
    <row r="118" spans="1:6" x14ac:dyDescent="0.3">
      <c r="A118" s="1">
        <f t="shared" si="3"/>
        <v>1.470106530645364E-6</v>
      </c>
      <c r="B118" s="1">
        <f t="shared" si="4"/>
        <v>0.21192516082088997</v>
      </c>
      <c r="E118" s="1">
        <f t="shared" si="5"/>
        <v>6.5689416553814522E-2</v>
      </c>
      <c r="F118" s="1">
        <f t="shared" si="6"/>
        <v>0.21192516082088997</v>
      </c>
    </row>
    <row r="119" spans="1:6" x14ac:dyDescent="0.3">
      <c r="A119" s="1">
        <f t="shared" si="3"/>
        <v>3.038675771914212E-5</v>
      </c>
      <c r="B119" s="1">
        <f t="shared" si="4"/>
        <v>0.19684306889999995</v>
      </c>
      <c r="E119" s="1">
        <f t="shared" si="5"/>
        <v>3.1178545221525588E-2</v>
      </c>
      <c r="F119" s="1">
        <f t="shared" si="6"/>
        <v>0.19684306889999995</v>
      </c>
    </row>
    <row r="120" spans="1:6" x14ac:dyDescent="0.3">
      <c r="A120" s="1">
        <f t="shared" si="3"/>
        <v>6.0585324124008405E-5</v>
      </c>
      <c r="B120" s="1">
        <f t="shared" si="4"/>
        <v>0.18231764197688996</v>
      </c>
      <c r="E120" s="1">
        <f t="shared" si="5"/>
        <v>4.4473657208454059E-2</v>
      </c>
      <c r="F120" s="1">
        <f t="shared" si="6"/>
        <v>0.18231764197688996</v>
      </c>
    </row>
    <row r="121" spans="1:6" x14ac:dyDescent="0.3">
      <c r="A121" s="1">
        <f t="shared" si="3"/>
        <v>1.7537241390116825E-4</v>
      </c>
      <c r="B121" s="1">
        <f t="shared" si="4"/>
        <v>0.16834879799088995</v>
      </c>
      <c r="E121" s="1">
        <f t="shared" si="5"/>
        <v>5.6189142800231774E-2</v>
      </c>
      <c r="F121" s="1">
        <f t="shared" si="6"/>
        <v>0.16834879799088995</v>
      </c>
    </row>
    <row r="122" spans="1:6" x14ac:dyDescent="0.3">
      <c r="A122" s="1">
        <f t="shared" si="3"/>
        <v>2.6842116934209598E-4</v>
      </c>
      <c r="B122" s="1">
        <f t="shared" si="4"/>
        <v>0.15493670439999999</v>
      </c>
      <c r="E122" s="1">
        <f t="shared" si="5"/>
        <v>8.8583974056360051E-2</v>
      </c>
      <c r="F122" s="1">
        <f t="shared" si="6"/>
        <v>0.15493670439999999</v>
      </c>
    </row>
    <row r="123" spans="1:6" x14ac:dyDescent="0.3">
      <c r="A123" s="1">
        <f t="shared" si="3"/>
        <v>5.6985342993283819E-4</v>
      </c>
      <c r="B123" s="1">
        <f t="shared" si="4"/>
        <v>0.14208127580688998</v>
      </c>
      <c r="E123" s="1">
        <f t="shared" si="5"/>
        <v>6.0267799173865544E-2</v>
      </c>
      <c r="F123" s="1">
        <f t="shared" si="6"/>
        <v>0.14208127580688998</v>
      </c>
    </row>
    <row r="124" spans="1:6" x14ac:dyDescent="0.3">
      <c r="A124" s="1">
        <f t="shared" si="3"/>
        <v>6.3873820161453032E-4</v>
      </c>
      <c r="B124" s="1">
        <f t="shared" si="4"/>
        <v>0.12978244016088997</v>
      </c>
      <c r="E124" s="1">
        <f t="shared" si="5"/>
        <v>9.5612640914645459E-3</v>
      </c>
      <c r="F124" s="1">
        <f t="shared" si="6"/>
        <v>0.12978244016088997</v>
      </c>
    </row>
    <row r="125" spans="1:6" x14ac:dyDescent="0.3">
      <c r="A125" s="1">
        <f t="shared" si="3"/>
        <v>7.7475435221368877E-4</v>
      </c>
      <c r="B125" s="1">
        <f t="shared" si="4"/>
        <v>0.11804034489999995</v>
      </c>
      <c r="E125" s="1">
        <f t="shared" si="5"/>
        <v>1.7824125724350624E-2</v>
      </c>
      <c r="F125" s="1">
        <f t="shared" si="6"/>
        <v>0.11804034489999995</v>
      </c>
    </row>
    <row r="126" spans="1:6" x14ac:dyDescent="0.3">
      <c r="A126" s="1">
        <f t="shared" si="3"/>
        <v>9.2388328969852864E-4</v>
      </c>
      <c r="B126" s="1">
        <f t="shared" si="4"/>
        <v>0.10685491463688998</v>
      </c>
      <c r="E126" s="1">
        <f t="shared" si="5"/>
        <v>1.5542491385355207E-3</v>
      </c>
      <c r="F126" s="1">
        <f t="shared" si="6"/>
        <v>0.10685491463688998</v>
      </c>
    </row>
    <row r="127" spans="1:6" x14ac:dyDescent="0.3">
      <c r="A127" s="1">
        <f t="shared" si="3"/>
        <v>7.3903596880354496E-4</v>
      </c>
      <c r="B127" s="1">
        <f t="shared" si="4"/>
        <v>9.622608733088997E-2</v>
      </c>
      <c r="E127" s="1">
        <f t="shared" si="5"/>
        <v>4.7823942058730348E-2</v>
      </c>
      <c r="F127" s="1">
        <f t="shared" si="6"/>
        <v>9.622608733088997E-2</v>
      </c>
    </row>
    <row r="128" spans="1:6" x14ac:dyDescent="0.3">
      <c r="A128" s="1">
        <f t="shared" si="3"/>
        <v>5.6575262665802743E-4</v>
      </c>
      <c r="B128" s="1">
        <f t="shared" si="4"/>
        <v>8.6153990400000005E-2</v>
      </c>
      <c r="E128" s="1">
        <f t="shared" si="5"/>
        <v>6.3601586661602524E-2</v>
      </c>
      <c r="F128" s="1">
        <f t="shared" si="6"/>
        <v>8.6153990400000005E-2</v>
      </c>
    </row>
    <row r="129" spans="1:6" x14ac:dyDescent="0.3">
      <c r="A129" s="1">
        <f t="shared" si="3"/>
        <v>3.7873807202240263E-4</v>
      </c>
      <c r="B129" s="1">
        <f t="shared" si="4"/>
        <v>7.6638558466889967E-2</v>
      </c>
      <c r="E129" s="1">
        <f t="shared" si="5"/>
        <v>6.6021165489837705E-2</v>
      </c>
      <c r="F129" s="1">
        <f t="shared" si="6"/>
        <v>7.6638558466889967E-2</v>
      </c>
    </row>
    <row r="130" spans="1:6" x14ac:dyDescent="0.3">
      <c r="A130" s="1">
        <f t="shared" si="3"/>
        <v>2.5350567352964987E-4</v>
      </c>
      <c r="B130" s="1">
        <f t="shared" si="4"/>
        <v>6.7679739500889957E-2</v>
      </c>
      <c r="E130" s="1">
        <f t="shared" si="5"/>
        <v>4.924055682966165E-2</v>
      </c>
      <c r="F130" s="1">
        <f t="shared" si="6"/>
        <v>6.7679739500889957E-2</v>
      </c>
    </row>
    <row r="131" spans="1:6" x14ac:dyDescent="0.3">
      <c r="A131" s="1">
        <f t="shared" si="3"/>
        <v>1.6307035877990089E-4</v>
      </c>
      <c r="B131" s="1">
        <f t="shared" si="4"/>
        <v>5.9277640899999984E-2</v>
      </c>
      <c r="E131" s="1">
        <f t="shared" si="5"/>
        <v>4.1036600238755654E-2</v>
      </c>
      <c r="F131" s="1">
        <f t="shared" si="6"/>
        <v>5.9277640899999984E-2</v>
      </c>
    </row>
    <row r="132" spans="1:6" x14ac:dyDescent="0.3">
      <c r="A132" s="1">
        <f t="shared" si="3"/>
        <v>9.7538131482716371E-5</v>
      </c>
      <c r="B132" s="1">
        <f t="shared" si="4"/>
        <v>5.1432207296889951E-2</v>
      </c>
      <c r="E132" s="1">
        <f t="shared" si="5"/>
        <v>1.8692335581438974E-2</v>
      </c>
      <c r="F132" s="1">
        <f t="shared" si="6"/>
        <v>5.1432207296889951E-2</v>
      </c>
    </row>
    <row r="133" spans="1:6" x14ac:dyDescent="0.3">
      <c r="A133" s="1">
        <f t="shared" si="3"/>
        <v>7.9541550766937648E-5</v>
      </c>
      <c r="B133" s="1">
        <f t="shared" si="4"/>
        <v>4.4143396670889998E-2</v>
      </c>
      <c r="E133" s="1">
        <f t="shared" si="5"/>
        <v>4.9924552373984505E-3</v>
      </c>
      <c r="F133" s="1">
        <f t="shared" si="6"/>
        <v>4.4143396670889998E-2</v>
      </c>
    </row>
    <row r="134" spans="1:6" x14ac:dyDescent="0.3">
      <c r="A134" s="1">
        <f t="shared" si="3"/>
        <v>6.7556004808515932E-5</v>
      </c>
      <c r="B134" s="1">
        <f t="shared" si="4"/>
        <v>3.7411296399999974E-2</v>
      </c>
      <c r="E134" s="1">
        <f t="shared" si="5"/>
        <v>2.4418562707360026E-2</v>
      </c>
      <c r="F134" s="1">
        <f t="shared" si="6"/>
        <v>3.7411296399999974E-2</v>
      </c>
    </row>
    <row r="135" spans="1:6" x14ac:dyDescent="0.3">
      <c r="A135" s="1">
        <f t="shared" si="3"/>
        <v>1.9553066979756686E-5</v>
      </c>
      <c r="B135" s="1">
        <f t="shared" si="4"/>
        <v>3.1235861126889988E-2</v>
      </c>
      <c r="E135" s="1">
        <f t="shared" si="5"/>
        <v>3.9400261670434596E-2</v>
      </c>
      <c r="F135" s="1">
        <f t="shared" si="6"/>
        <v>3.1235861126889988E-2</v>
      </c>
    </row>
    <row r="136" spans="1:6" x14ac:dyDescent="0.3">
      <c r="A136" s="1">
        <f t="shared" si="3"/>
        <v>5.3012875009417477E-6</v>
      </c>
      <c r="B136" s="1">
        <f t="shared" si="4"/>
        <v>2.5617058840889984E-2</v>
      </c>
      <c r="E136" s="1">
        <f t="shared" si="5"/>
        <v>1.1118349290777122E-2</v>
      </c>
      <c r="F136" s="1">
        <f t="shared" si="6"/>
        <v>2.5617058840889984E-2</v>
      </c>
    </row>
    <row r="137" spans="1:6" x14ac:dyDescent="0.3">
      <c r="A137" s="1">
        <f t="shared" si="3"/>
        <v>2.5702229856723415E-6</v>
      </c>
      <c r="B137" s="1">
        <f t="shared" si="4"/>
        <v>2.0554956900000001E-2</v>
      </c>
      <c r="E137" s="1">
        <f t="shared" si="5"/>
        <v>2.6733423941406277E-3</v>
      </c>
      <c r="F137" s="1">
        <f t="shared" si="6"/>
        <v>2.0554956900000001E-2</v>
      </c>
    </row>
    <row r="138" spans="1:6" x14ac:dyDescent="0.3">
      <c r="A138" s="1">
        <f t="shared" si="3"/>
        <v>1.6672762118774648E-6</v>
      </c>
      <c r="B138" s="1">
        <f t="shared" si="4"/>
        <v>1.6049519956889982E-2</v>
      </c>
      <c r="E138" s="1">
        <f t="shared" si="5"/>
        <v>1.630364031566301E-3</v>
      </c>
      <c r="F138" s="1">
        <f t="shared" si="6"/>
        <v>1.6049519956889982E-2</v>
      </c>
    </row>
    <row r="139" spans="1:6" x14ac:dyDescent="0.3">
      <c r="A139" s="1">
        <f t="shared" si="3"/>
        <v>9.5863288772931442E-7</v>
      </c>
      <c r="B139" s="1">
        <f t="shared" si="4"/>
        <v>1.2100726010889981E-2</v>
      </c>
      <c r="E139" s="1">
        <f t="shared" si="5"/>
        <v>8.8366738988486019E-5</v>
      </c>
      <c r="F139" s="1">
        <f t="shared" si="6"/>
        <v>1.2100726010889981E-2</v>
      </c>
    </row>
    <row r="140" spans="1:6" x14ac:dyDescent="0.3">
      <c r="A140" s="1">
        <f t="shared" si="3"/>
        <v>2.88944582656907E-6</v>
      </c>
      <c r="B140" s="1">
        <f t="shared" si="4"/>
        <v>8.7086223999999924E-3</v>
      </c>
      <c r="E140" s="1">
        <f t="shared" si="5"/>
        <v>0.54324631405100265</v>
      </c>
      <c r="F140" s="1">
        <f t="shared" si="6"/>
        <v>8.7086223999999924E-3</v>
      </c>
    </row>
    <row r="141" spans="1:6" x14ac:dyDescent="0.3">
      <c r="A141" s="1">
        <f t="shared" si="3"/>
        <v>4.0513944286382225E-5</v>
      </c>
      <c r="B141" s="1">
        <f t="shared" si="4"/>
        <v>3.5943981808899982E-3</v>
      </c>
      <c r="E141" s="1">
        <f t="shared" si="5"/>
        <v>0.54341847874526072</v>
      </c>
      <c r="F141" s="1">
        <f t="shared" si="6"/>
        <v>3.5943981808899982E-3</v>
      </c>
    </row>
    <row r="142" spans="1:6" x14ac:dyDescent="0.3">
      <c r="A142" s="1">
        <f t="shared" si="3"/>
        <v>5.4313285989435482E-4</v>
      </c>
      <c r="B142" s="1">
        <f t="shared" si="4"/>
        <v>9.8075350889998981E-5</v>
      </c>
      <c r="E142" s="1">
        <f t="shared" si="5"/>
        <v>0.54367677667248049</v>
      </c>
      <c r="F142" s="1">
        <f t="shared" si="6"/>
        <v>9.8075350889998981E-5</v>
      </c>
    </row>
    <row r="143" spans="1:6" x14ac:dyDescent="0.3">
      <c r="A143" s="1">
        <f t="shared" si="3"/>
        <v>3.6962261872718559E-4</v>
      </c>
      <c r="B143" s="1">
        <f t="shared" si="4"/>
        <v>4.5968400000000114E-5</v>
      </c>
      <c r="E143" s="1">
        <f t="shared" si="5"/>
        <v>2.9146035428409996E-2</v>
      </c>
      <c r="F143" s="1">
        <f t="shared" si="6"/>
        <v>4.5968400000000114E-5</v>
      </c>
    </row>
    <row r="144" spans="1:6" x14ac:dyDescent="0.3">
      <c r="A144" s="1">
        <f t="shared" si="3"/>
        <v>2.8742228108036944E-4</v>
      </c>
      <c r="B144" s="1">
        <f t="shared" si="4"/>
        <v>5.5052644689000359E-4</v>
      </c>
      <c r="E144" s="1">
        <f t="shared" si="5"/>
        <v>5.4403776157360782E-5</v>
      </c>
      <c r="F144" s="1">
        <f t="shared" si="6"/>
        <v>5.5052644689000359E-4</v>
      </c>
    </row>
    <row r="145" spans="1:6" x14ac:dyDescent="0.3">
      <c r="A145" s="1">
        <f t="shared" si="3"/>
        <v>3.539276710170725E-4</v>
      </c>
      <c r="B145" s="1">
        <f t="shared" si="4"/>
        <v>1.6117575208900072E-3</v>
      </c>
      <c r="E145" s="1">
        <f t="shared" si="5"/>
        <v>1.6266688890110737E-3</v>
      </c>
      <c r="F145" s="1">
        <f t="shared" si="6"/>
        <v>1.6117575208900072E-3</v>
      </c>
    </row>
    <row r="146" spans="1:6" x14ac:dyDescent="0.3">
      <c r="A146" s="1">
        <f t="shared" si="3"/>
        <v>3.0883937785209899E-4</v>
      </c>
      <c r="B146" s="1">
        <f t="shared" si="4"/>
        <v>3.2296489000000054E-3</v>
      </c>
      <c r="E146" s="1">
        <f t="shared" si="5"/>
        <v>8.3515335062256252E-3</v>
      </c>
      <c r="F146" s="1">
        <f t="shared" si="6"/>
        <v>3.2296489000000054E-3</v>
      </c>
    </row>
    <row r="147" spans="1:6" x14ac:dyDescent="0.3">
      <c r="A147" s="1">
        <f t="shared" si="3"/>
        <v>2.2630651607239474E-4</v>
      </c>
      <c r="B147" s="1">
        <f t="shared" si="4"/>
        <v>5.4042052768900001E-3</v>
      </c>
      <c r="E147" s="1">
        <f t="shared" si="5"/>
        <v>6.5836203740077812E-4</v>
      </c>
      <c r="F147" s="1">
        <f t="shared" si="6"/>
        <v>5.4042052768900001E-3</v>
      </c>
    </row>
    <row r="148" spans="1:6" x14ac:dyDescent="0.3">
      <c r="A148" s="1">
        <f t="shared" si="3"/>
        <v>3.1250178450446684E-4</v>
      </c>
      <c r="B148" s="1">
        <f t="shared" si="4"/>
        <v>8.1354446908900035E-3</v>
      </c>
      <c r="E148" s="1">
        <f t="shared" si="5"/>
        <v>3.0989231156594468E-4</v>
      </c>
      <c r="F148" s="1">
        <f t="shared" si="6"/>
        <v>8.1354446908900035E-3</v>
      </c>
    </row>
    <row r="149" spans="1:6" x14ac:dyDescent="0.3">
      <c r="A149" s="1">
        <f t="shared" si="3"/>
        <v>2.2168771085076072E-4</v>
      </c>
      <c r="B149" s="1">
        <f t="shared" si="4"/>
        <v>1.1423334400000018E-2</v>
      </c>
      <c r="E149" s="1">
        <f t="shared" si="5"/>
        <v>1.3170040193024944E-3</v>
      </c>
      <c r="F149" s="1">
        <f t="shared" si="6"/>
        <v>1.1423334400000018E-2</v>
      </c>
    </row>
    <row r="150" spans="1:6" x14ac:dyDescent="0.3">
      <c r="A150" s="1">
        <f t="shared" si="3"/>
        <v>2.4698454651627148E-4</v>
      </c>
      <c r="B150" s="1">
        <f t="shared" si="4"/>
        <v>1.526788910689001E-2</v>
      </c>
      <c r="E150" s="1">
        <f t="shared" si="5"/>
        <v>4.1124057130385357E-3</v>
      </c>
      <c r="F150" s="1">
        <f t="shared" si="6"/>
        <v>1.526788910689001E-2</v>
      </c>
    </row>
    <row r="151" spans="1:6" x14ac:dyDescent="0.3">
      <c r="A151" s="1">
        <f t="shared" si="3"/>
        <v>2.6517108241925206E-4</v>
      </c>
      <c r="B151" s="1">
        <f t="shared" si="4"/>
        <v>1.9669136860890016E-2</v>
      </c>
      <c r="E151" s="1">
        <f t="shared" si="5"/>
        <v>1.2314814402444635E-2</v>
      </c>
      <c r="F151" s="1">
        <f t="shared" si="6"/>
        <v>1.9669136860890016E-2</v>
      </c>
    </row>
    <row r="152" spans="1:6" x14ac:dyDescent="0.3">
      <c r="A152" s="1">
        <f t="shared" si="3"/>
        <v>3.4819692486126109E-4</v>
      </c>
      <c r="B152" s="1">
        <f t="shared" si="4"/>
        <v>2.4627024900000006E-2</v>
      </c>
      <c r="E152" s="1">
        <f t="shared" si="5"/>
        <v>4.1954407170062308E-4</v>
      </c>
      <c r="F152" s="1">
        <f t="shared" si="6"/>
        <v>2.4627024900000006E-2</v>
      </c>
    </row>
    <row r="153" spans="1:6" x14ac:dyDescent="0.3">
      <c r="A153" s="1">
        <f t="shared" si="3"/>
        <v>2.2018394600078055E-4</v>
      </c>
      <c r="B153" s="1">
        <f t="shared" si="4"/>
        <v>3.0141577936890027E-2</v>
      </c>
      <c r="E153" s="1">
        <f t="shared" si="5"/>
        <v>1.4656681791795379E-2</v>
      </c>
      <c r="F153" s="1">
        <f t="shared" si="6"/>
        <v>3.0141577936890027E-2</v>
      </c>
    </row>
    <row r="154" spans="1:6" x14ac:dyDescent="0.3">
      <c r="A154" s="1">
        <f t="shared" si="3"/>
        <v>1.9203388158478646E-4</v>
      </c>
      <c r="B154" s="1">
        <f t="shared" si="4"/>
        <v>3.621283403089004E-2</v>
      </c>
      <c r="E154" s="1">
        <f t="shared" si="5"/>
        <v>7.9352313454871294E-5</v>
      </c>
      <c r="F154" s="1">
        <f t="shared" si="6"/>
        <v>3.621283403089004E-2</v>
      </c>
    </row>
    <row r="155" spans="1:6" x14ac:dyDescent="0.3">
      <c r="A155" s="1">
        <f t="shared" si="3"/>
        <v>1.934766939680966E-4</v>
      </c>
      <c r="B155" s="1">
        <f t="shared" si="4"/>
        <v>4.2840720399999976E-2</v>
      </c>
      <c r="E155" s="1">
        <f t="shared" si="5"/>
        <v>5.9893514028100062E-3</v>
      </c>
      <c r="F155" s="1">
        <f t="shared" si="6"/>
        <v>4.2840720399999976E-2</v>
      </c>
    </row>
    <row r="156" spans="1:6" x14ac:dyDescent="0.3">
      <c r="A156" s="1">
        <f t="shared" si="3"/>
        <v>2.4865620361760237E-4</v>
      </c>
      <c r="B156" s="1">
        <f t="shared" si="4"/>
        <v>5.0025137568999976E-2</v>
      </c>
      <c r="E156" s="1">
        <f t="shared" si="5"/>
        <v>1.9734126576489855E-3</v>
      </c>
      <c r="F156" s="1">
        <f t="shared" si="6"/>
        <v>5.0025137568999976E-2</v>
      </c>
    </row>
    <row r="157" spans="1:6" x14ac:dyDescent="0.3">
      <c r="A157" s="1">
        <f t="shared" si="3"/>
        <v>1.3664904003258694E-4</v>
      </c>
      <c r="B157" s="1">
        <f t="shared" si="4"/>
        <v>5.7766680409000043E-2</v>
      </c>
      <c r="E157" s="1">
        <f t="shared" si="5"/>
        <v>7.1991176674552931E-2</v>
      </c>
      <c r="F157" s="1">
        <f t="shared" si="6"/>
        <v>5.7766680409000043E-2</v>
      </c>
    </row>
    <row r="158" spans="1:6" x14ac:dyDescent="0.3">
      <c r="A158" s="1">
        <f t="shared" si="3"/>
        <v>3.6728987537579582E-5</v>
      </c>
      <c r="B158" s="1">
        <f t="shared" si="4"/>
        <v>6.6064420900000045E-2</v>
      </c>
      <c r="E158" s="1">
        <f t="shared" si="5"/>
        <v>4.2393790801125639E-2</v>
      </c>
      <c r="F158" s="1">
        <f t="shared" si="6"/>
        <v>6.6064420900000045E-2</v>
      </c>
    </row>
    <row r="159" spans="1:6" x14ac:dyDescent="0.3">
      <c r="A159" s="1">
        <f t="shared" si="3"/>
        <v>1.6373279882097513E-5</v>
      </c>
      <c r="B159" s="1">
        <f t="shared" si="4"/>
        <v>7.4918806369000057E-2</v>
      </c>
      <c r="E159" s="1">
        <f t="shared" si="5"/>
        <v>6.7755344245995826E-3</v>
      </c>
      <c r="F159" s="1">
        <f t="shared" si="6"/>
        <v>7.4918806369000057E-2</v>
      </c>
    </row>
    <row r="160" spans="1:6" x14ac:dyDescent="0.3">
      <c r="A160" s="1">
        <f t="shared" si="3"/>
        <v>6.4997082027234641E-6</v>
      </c>
      <c r="B160" s="1">
        <f t="shared" si="4"/>
        <v>8.4330417609000008E-2</v>
      </c>
      <c r="E160" s="1">
        <f t="shared" si="5"/>
        <v>1.7552295267161456E-3</v>
      </c>
      <c r="F160" s="1">
        <f t="shared" si="6"/>
        <v>8.4330417609000008E-2</v>
      </c>
    </row>
    <row r="161" spans="1:6" x14ac:dyDescent="0.3">
      <c r="A161" s="1">
        <f t="shared" si="3"/>
        <v>2.1779946276200138E-5</v>
      </c>
      <c r="B161" s="1">
        <f t="shared" si="4"/>
        <v>9.4298126400000015E-2</v>
      </c>
      <c r="E161" s="1">
        <f t="shared" si="5"/>
        <v>1.1295332120250112E-4</v>
      </c>
      <c r="F161" s="1">
        <f t="shared" si="6"/>
        <v>9.4298126400000015E-2</v>
      </c>
    </row>
    <row r="162" spans="1:6" x14ac:dyDescent="0.3">
      <c r="A162" s="1">
        <f t="shared" si="3"/>
        <v>4.5643992462834637E-6</v>
      </c>
      <c r="B162" s="1">
        <f t="shared" si="4"/>
        <v>0.10482248016900002</v>
      </c>
      <c r="E162" s="1">
        <f t="shared" si="5"/>
        <v>1.7614171481468452E-3</v>
      </c>
      <c r="F162" s="1">
        <f t="shared" si="6"/>
        <v>0.10482248016900002</v>
      </c>
    </row>
    <row r="163" spans="1:6" x14ac:dyDescent="0.3">
      <c r="A163" s="1">
        <f t="shared" si="3"/>
        <v>2.7956673100892678E-5</v>
      </c>
      <c r="B163" s="1">
        <f t="shared" si="4"/>
        <v>0.11590415980899996</v>
      </c>
      <c r="E163" s="1">
        <f t="shared" si="5"/>
        <v>3.8749306165100791E-2</v>
      </c>
      <c r="F163" s="1">
        <f t="shared" si="6"/>
        <v>0.11590415980899996</v>
      </c>
    </row>
    <row r="164" spans="1:6" x14ac:dyDescent="0.3">
      <c r="A164" s="1">
        <f t="shared" ref="A164:A189" si="7">(B67+0.71509*A67+0.00126)^2</f>
        <v>6.2747841271959973E-5</v>
      </c>
      <c r="B164" s="1">
        <f t="shared" ref="B164:B189" si="8">(A67-0.79402)^2</f>
        <v>0.12754183689999996</v>
      </c>
      <c r="E164" s="1">
        <f t="shared" ref="E164:E189" si="9">(D67-0.0035*A67-0.7346)^2</f>
        <v>1.1056785376562646E-4</v>
      </c>
      <c r="F164" s="1">
        <f t="shared" ref="F164:F189" si="10">(A67-0.79402)^2</f>
        <v>0.12754183689999996</v>
      </c>
    </row>
    <row r="165" spans="1:6" x14ac:dyDescent="0.3">
      <c r="A165" s="1">
        <f t="shared" si="7"/>
        <v>2.3759775067535066E-5</v>
      </c>
      <c r="B165" s="1">
        <f t="shared" si="8"/>
        <v>0.13973615896899996</v>
      </c>
      <c r="E165" s="1">
        <f t="shared" si="9"/>
        <v>5.2419148577768908E-2</v>
      </c>
      <c r="F165" s="1">
        <f t="shared" si="10"/>
        <v>0.13973615896899996</v>
      </c>
    </row>
    <row r="166" spans="1:6" x14ac:dyDescent="0.3">
      <c r="A166" s="1">
        <f t="shared" si="7"/>
        <v>2.4585578833198887E-7</v>
      </c>
      <c r="B166" s="1">
        <f t="shared" si="8"/>
        <v>0.15248790700900008</v>
      </c>
      <c r="E166" s="1">
        <f t="shared" si="9"/>
        <v>2.7790287130260279E-2</v>
      </c>
      <c r="F166" s="1">
        <f t="shared" si="10"/>
        <v>0.15248790700900008</v>
      </c>
    </row>
    <row r="167" spans="1:6" x14ac:dyDescent="0.3">
      <c r="A167" s="1">
        <f t="shared" si="7"/>
        <v>2.1818007764638258E-6</v>
      </c>
      <c r="B167" s="1">
        <f t="shared" si="8"/>
        <v>0.16579555240000007</v>
      </c>
      <c r="E167" s="1">
        <f t="shared" si="9"/>
        <v>1.1684569792900007E-3</v>
      </c>
      <c r="F167" s="1">
        <f t="shared" si="10"/>
        <v>0.16579555240000007</v>
      </c>
    </row>
    <row r="168" spans="1:6" x14ac:dyDescent="0.3">
      <c r="A168" s="1">
        <f t="shared" si="7"/>
        <v>1.8021862324982097E-8</v>
      </c>
      <c r="B168" s="1">
        <f t="shared" si="8"/>
        <v>0.17965984276900007</v>
      </c>
      <c r="E168" s="1">
        <f t="shared" si="9"/>
        <v>1.0628597685203188E-2</v>
      </c>
      <c r="F168" s="1">
        <f t="shared" si="10"/>
        <v>0.17965984276900007</v>
      </c>
    </row>
    <row r="169" spans="1:6" x14ac:dyDescent="0.3">
      <c r="A169" s="1">
        <f t="shared" si="7"/>
        <v>1.4622034072089043E-6</v>
      </c>
      <c r="B169" s="1">
        <f t="shared" si="8"/>
        <v>0.19408165920900003</v>
      </c>
      <c r="E169" s="1">
        <f t="shared" si="9"/>
        <v>1.0796786116624648E-2</v>
      </c>
      <c r="F169" s="1">
        <f t="shared" si="10"/>
        <v>0.19408165920900003</v>
      </c>
    </row>
    <row r="170" spans="1:6" x14ac:dyDescent="0.3">
      <c r="A170" s="1">
        <f t="shared" si="7"/>
        <v>6.5130230039063725E-6</v>
      </c>
      <c r="B170" s="1">
        <f t="shared" si="8"/>
        <v>0.20905927290000001</v>
      </c>
      <c r="E170" s="1">
        <f t="shared" si="9"/>
        <v>4.1690391215062547E-4</v>
      </c>
      <c r="F170" s="1">
        <f t="shared" si="10"/>
        <v>0.20905927290000001</v>
      </c>
    </row>
    <row r="171" spans="1:6" x14ac:dyDescent="0.3">
      <c r="A171" s="1">
        <f t="shared" si="7"/>
        <v>5.60226436824857E-8</v>
      </c>
      <c r="B171" s="1">
        <f t="shared" si="8"/>
        <v>0.22459353156900003</v>
      </c>
      <c r="E171" s="1">
        <f t="shared" si="9"/>
        <v>7.5426769822028767E-4</v>
      </c>
      <c r="F171" s="1">
        <f t="shared" si="10"/>
        <v>0.22459353156900003</v>
      </c>
    </row>
    <row r="172" spans="1:6" x14ac:dyDescent="0.3">
      <c r="A172" s="1">
        <f t="shared" si="7"/>
        <v>7.2007194438438331E-7</v>
      </c>
      <c r="B172" s="1">
        <f t="shared" si="8"/>
        <v>0.24068541640899996</v>
      </c>
      <c r="E172" s="1">
        <f t="shared" si="9"/>
        <v>3.611960876204416E-4</v>
      </c>
      <c r="F172" s="1">
        <f t="shared" si="10"/>
        <v>0.24068541640899996</v>
      </c>
    </row>
    <row r="173" spans="1:6" x14ac:dyDescent="0.3">
      <c r="A173" s="1">
        <f t="shared" si="7"/>
        <v>1.5278951968903701E-7</v>
      </c>
      <c r="B173" s="1">
        <f t="shared" si="8"/>
        <v>0.25733299839999996</v>
      </c>
      <c r="E173" s="1">
        <f t="shared" si="9"/>
        <v>1.4585142902499504E-5</v>
      </c>
      <c r="F173" s="1">
        <f t="shared" si="10"/>
        <v>0.25733299839999996</v>
      </c>
    </row>
    <row r="174" spans="1:6" x14ac:dyDescent="0.3">
      <c r="A174" s="1">
        <f t="shared" si="7"/>
        <v>6.5507218884593689E-9</v>
      </c>
      <c r="B174" s="1">
        <f t="shared" si="8"/>
        <v>0.27453722536899994</v>
      </c>
      <c r="E174" s="1">
        <f t="shared" si="9"/>
        <v>1.8022707515324358E-3</v>
      </c>
      <c r="F174" s="1">
        <f t="shared" si="10"/>
        <v>0.27453722536899994</v>
      </c>
    </row>
    <row r="175" spans="1:6" x14ac:dyDescent="0.3">
      <c r="A175" s="1">
        <f t="shared" si="7"/>
        <v>6.8161459439778726E-6</v>
      </c>
      <c r="B175" s="1">
        <f t="shared" si="8"/>
        <v>0.29229917860900012</v>
      </c>
      <c r="E175" s="1">
        <f t="shared" si="9"/>
        <v>9.3177832632108798E-3</v>
      </c>
      <c r="F175" s="1">
        <f t="shared" si="10"/>
        <v>0.29229917860900012</v>
      </c>
    </row>
    <row r="176" spans="1:6" x14ac:dyDescent="0.3">
      <c r="A176" s="1">
        <f t="shared" si="7"/>
        <v>1.6879184739611977E-5</v>
      </c>
      <c r="B176" s="1">
        <f t="shared" si="8"/>
        <v>0.31061672890000014</v>
      </c>
      <c r="E176" s="1">
        <f t="shared" si="9"/>
        <v>7.1932715107562225E-4</v>
      </c>
      <c r="F176" s="1">
        <f t="shared" si="10"/>
        <v>0.31061672890000014</v>
      </c>
    </row>
    <row r="177" spans="1:6" x14ac:dyDescent="0.3">
      <c r="A177" s="1">
        <f t="shared" si="7"/>
        <v>1.8619069919222517E-5</v>
      </c>
      <c r="B177" s="1">
        <f t="shared" si="8"/>
        <v>0.32949092416900011</v>
      </c>
      <c r="E177" s="1">
        <f t="shared" si="9"/>
        <v>1.2568333139040001E-5</v>
      </c>
      <c r="F177" s="1">
        <f t="shared" si="10"/>
        <v>0.32949092416900011</v>
      </c>
    </row>
    <row r="178" spans="1:6" x14ac:dyDescent="0.3">
      <c r="A178" s="1">
        <f t="shared" si="7"/>
        <v>2.537359006338622E-5</v>
      </c>
      <c r="B178" s="1">
        <f t="shared" si="8"/>
        <v>0.34892294580900002</v>
      </c>
      <c r="E178" s="1">
        <f t="shared" si="9"/>
        <v>3.8272699126469094E-4</v>
      </c>
      <c r="F178" s="1">
        <f t="shared" si="10"/>
        <v>0.34892294580900002</v>
      </c>
    </row>
    <row r="179" spans="1:6" x14ac:dyDescent="0.3">
      <c r="A179" s="1">
        <f t="shared" si="7"/>
        <v>1.997083482787695E-5</v>
      </c>
      <c r="B179" s="1">
        <f t="shared" si="8"/>
        <v>0.36891046440000003</v>
      </c>
      <c r="E179" s="1">
        <f t="shared" si="9"/>
        <v>1.2885228159999789E-5</v>
      </c>
      <c r="F179" s="1">
        <f t="shared" si="10"/>
        <v>0.36891046440000003</v>
      </c>
    </row>
    <row r="180" spans="1:6" x14ac:dyDescent="0.3">
      <c r="A180" s="1">
        <f t="shared" si="7"/>
        <v>3.5605417543779712E-5</v>
      </c>
      <c r="B180" s="1">
        <f t="shared" si="8"/>
        <v>0.38945462796900004</v>
      </c>
      <c r="E180" s="1">
        <f t="shared" si="9"/>
        <v>7.1518855711708864E-4</v>
      </c>
      <c r="F180" s="1">
        <f t="shared" si="10"/>
        <v>0.38945462796900004</v>
      </c>
    </row>
    <row r="181" spans="1:6" x14ac:dyDescent="0.3">
      <c r="A181" s="1">
        <f t="shared" si="7"/>
        <v>3.8099336150808336E-5</v>
      </c>
      <c r="B181" s="1">
        <f t="shared" si="8"/>
        <v>0.41055671800899995</v>
      </c>
      <c r="E181" s="1">
        <f t="shared" si="9"/>
        <v>2.5697615433170448E-3</v>
      </c>
      <c r="F181" s="1">
        <f t="shared" si="10"/>
        <v>0.41055671800899995</v>
      </c>
    </row>
    <row r="182" spans="1:6" x14ac:dyDescent="0.3">
      <c r="A182" s="1">
        <f t="shared" si="7"/>
        <v>7.1311598499782308E-5</v>
      </c>
      <c r="B182" s="1">
        <f t="shared" si="8"/>
        <v>0.43221420489999995</v>
      </c>
      <c r="E182" s="1">
        <f t="shared" si="9"/>
        <v>1.3074913605624742E-5</v>
      </c>
      <c r="F182" s="1">
        <f t="shared" si="10"/>
        <v>0.43221420489999995</v>
      </c>
    </row>
    <row r="183" spans="1:6" x14ac:dyDescent="0.3">
      <c r="A183" s="1">
        <f t="shared" si="7"/>
        <v>5.0435180169636447E-5</v>
      </c>
      <c r="B183" s="1">
        <f t="shared" si="8"/>
        <v>0.45442833676899996</v>
      </c>
      <c r="E183" s="1">
        <f t="shared" si="9"/>
        <v>5.3117472237284927E-3</v>
      </c>
      <c r="F183" s="1">
        <f t="shared" si="10"/>
        <v>0.45442833676899996</v>
      </c>
    </row>
    <row r="184" spans="1:6" x14ac:dyDescent="0.3">
      <c r="A184" s="1">
        <f t="shared" si="7"/>
        <v>1.3682475617390102E-4</v>
      </c>
      <c r="B184" s="1">
        <f t="shared" si="8"/>
        <v>0.47720049520900015</v>
      </c>
      <c r="E184" s="1">
        <f t="shared" si="9"/>
        <v>2.4609279175153344E-3</v>
      </c>
      <c r="F184" s="1">
        <f t="shared" si="10"/>
        <v>0.47720049520900015</v>
      </c>
    </row>
    <row r="185" spans="1:6" x14ac:dyDescent="0.3">
      <c r="A185" s="1">
        <f t="shared" si="7"/>
        <v>9.1783393533224276E-5</v>
      </c>
      <c r="B185" s="1">
        <f t="shared" si="8"/>
        <v>0.5005279504000002</v>
      </c>
      <c r="E185" s="1">
        <f t="shared" si="9"/>
        <v>1.2759385510502529E-2</v>
      </c>
      <c r="F185" s="1">
        <f t="shared" si="10"/>
        <v>0.5005279504000002</v>
      </c>
    </row>
    <row r="186" spans="1:6" x14ac:dyDescent="0.3">
      <c r="A186" s="1">
        <f t="shared" si="7"/>
        <v>7.662408665505118E-5</v>
      </c>
      <c r="B186" s="1">
        <f t="shared" si="8"/>
        <v>0.5244120505690002</v>
      </c>
      <c r="E186" s="1">
        <f t="shared" si="9"/>
        <v>1.8208449215782313E-3</v>
      </c>
      <c r="F186" s="1">
        <f t="shared" si="10"/>
        <v>0.5244120505690002</v>
      </c>
    </row>
    <row r="187" spans="1:6" x14ac:dyDescent="0.3">
      <c r="A187" s="1">
        <f t="shared" si="7"/>
        <v>1.3923898449385308E-4</v>
      </c>
      <c r="B187" s="1">
        <f t="shared" si="8"/>
        <v>0.54885427740900006</v>
      </c>
      <c r="E187" s="1">
        <f t="shared" si="9"/>
        <v>3.6368646848978912E-4</v>
      </c>
      <c r="F187" s="1">
        <f t="shared" si="10"/>
        <v>0.54885427740900006</v>
      </c>
    </row>
    <row r="188" spans="1:6" x14ac:dyDescent="0.3">
      <c r="A188" s="1">
        <f t="shared" si="7"/>
        <v>1.040218549912087E-4</v>
      </c>
      <c r="B188" s="1">
        <f t="shared" si="8"/>
        <v>0.57385170090000004</v>
      </c>
      <c r="E188" s="1">
        <f t="shared" si="9"/>
        <v>0.11317796223345565</v>
      </c>
      <c r="F188" s="1">
        <f t="shared" si="10"/>
        <v>0.57385170090000004</v>
      </c>
    </row>
    <row r="189" spans="1:6" x14ac:dyDescent="0.3">
      <c r="A189" s="1">
        <f t="shared" si="7"/>
        <v>1.8721464557916718E-6</v>
      </c>
      <c r="B189" s="1">
        <f t="shared" si="8"/>
        <v>0.59940576936900003</v>
      </c>
      <c r="E189" s="1">
        <f t="shared" si="9"/>
        <v>0.54773145482819308</v>
      </c>
      <c r="F189" s="1">
        <f t="shared" si="10"/>
        <v>0.59940576936900003</v>
      </c>
    </row>
  </sheetData>
  <mergeCells count="2">
    <mergeCell ref="A98:B98"/>
    <mergeCell ref="E98:F9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4277-37CD-4644-B45C-11D51C9AA842}">
  <dimension ref="A1:AH589"/>
  <sheetViews>
    <sheetView topLeftCell="A283" zoomScale="85" zoomScaleNormal="85" workbookViewId="0">
      <selection activeCell="A292" sqref="A292"/>
    </sheetView>
  </sheetViews>
  <sheetFormatPr baseColWidth="10" defaultRowHeight="14.4" x14ac:dyDescent="0.3"/>
  <cols>
    <col min="3" max="3" width="14.77734375" bestFit="1" customWidth="1"/>
    <col min="4" max="4" width="12.44140625" bestFit="1" customWidth="1"/>
    <col min="7" max="7" width="14.77734375" bestFit="1" customWidth="1"/>
    <col min="8" max="8" width="12.44140625" bestFit="1" customWidth="1"/>
  </cols>
  <sheetData>
    <row r="1" spans="1:34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C1" t="s">
        <v>9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</row>
    <row r="2" spans="1:34" s="1" customFormat="1" x14ac:dyDescent="0.3">
      <c r="A2" s="14">
        <v>8.3416669999999998E-2</v>
      </c>
      <c r="B2" s="14">
        <v>-7.4049909999999997E-3</v>
      </c>
      <c r="F2" s="6"/>
      <c r="H2" s="1">
        <v>8.3416669999999998E-2</v>
      </c>
      <c r="I2" s="1">
        <v>-7.4049909999999997E-3</v>
      </c>
      <c r="O2" s="1">
        <v>0.10009999999999999</v>
      </c>
      <c r="P2" s="1">
        <v>-1.286816E-2</v>
      </c>
      <c r="V2" s="1">
        <v>0.13346669999999999</v>
      </c>
      <c r="W2" s="1">
        <v>-2.4709499999999999E-2</v>
      </c>
      <c r="AC2" s="1">
        <v>8.3416669999999998E-2</v>
      </c>
      <c r="AD2" s="1">
        <v>-7.4049909999999997E-3</v>
      </c>
    </row>
    <row r="3" spans="1:34" s="1" customFormat="1" x14ac:dyDescent="0.3">
      <c r="A3" s="14">
        <v>0.10009999999999999</v>
      </c>
      <c r="B3" s="14">
        <v>-1.286816E-2</v>
      </c>
      <c r="C3" s="1">
        <v>-0.31294270000000002</v>
      </c>
      <c r="D3" s="1">
        <v>0.31499169999999999</v>
      </c>
      <c r="F3" s="6"/>
      <c r="H3" s="1">
        <v>0.10009999999999999</v>
      </c>
      <c r="I3" s="1">
        <v>-1.286816E-2</v>
      </c>
      <c r="J3" s="1">
        <v>-0.31294270000000002</v>
      </c>
      <c r="K3" s="1">
        <v>0.31499169999999999</v>
      </c>
      <c r="O3" s="1">
        <v>0.15015000000000001</v>
      </c>
      <c r="P3" s="1">
        <v>-3.0012460000000001E-2</v>
      </c>
      <c r="Q3" s="1">
        <v>-0.31785970000000002</v>
      </c>
      <c r="R3" s="1">
        <v>0.31792189999999998</v>
      </c>
      <c r="V3" s="1">
        <v>0.20019999999999999</v>
      </c>
      <c r="W3" s="1">
        <v>-4.4685919999999997E-2</v>
      </c>
      <c r="X3" s="1">
        <v>-0.28270919999999999</v>
      </c>
      <c r="Y3" s="1">
        <v>0.28289560000000002</v>
      </c>
      <c r="AC3" s="1">
        <v>0.16683329999999999</v>
      </c>
      <c r="AD3" s="1">
        <v>-3.6288250000000001E-2</v>
      </c>
      <c r="AE3" s="1">
        <v>-0.3074905</v>
      </c>
      <c r="AF3" s="1">
        <v>0.30749090000000001</v>
      </c>
    </row>
    <row r="4" spans="1:34" s="1" customFormat="1" x14ac:dyDescent="0.3">
      <c r="A4" s="14">
        <v>0.11678330000000001</v>
      </c>
      <c r="B4" s="14">
        <v>-1.7846850000000001E-2</v>
      </c>
      <c r="C4" s="1">
        <v>-0.35488530000000001</v>
      </c>
      <c r="D4" s="1">
        <v>0.35581620000000003</v>
      </c>
      <c r="E4" s="1">
        <v>-0.80250299999999997</v>
      </c>
      <c r="F4" s="6">
        <v>1.949546</v>
      </c>
      <c r="H4" s="1">
        <v>0.11678330000000001</v>
      </c>
      <c r="I4" s="1">
        <v>-1.7846850000000001E-2</v>
      </c>
      <c r="J4" s="1">
        <v>-0.35488530000000001</v>
      </c>
      <c r="K4" s="1">
        <v>0.35581620000000003</v>
      </c>
      <c r="L4" s="1">
        <v>-0.80250299999999997</v>
      </c>
      <c r="M4" s="1">
        <v>1.949546</v>
      </c>
      <c r="O4" s="1">
        <v>0.20019999999999999</v>
      </c>
      <c r="P4" s="1">
        <v>-4.4685919999999997E-2</v>
      </c>
      <c r="Q4" s="1">
        <v>-0.28663539999999998</v>
      </c>
      <c r="R4" s="1">
        <v>0.28677000000000002</v>
      </c>
      <c r="S4" s="1">
        <v>0.74962039999999996</v>
      </c>
      <c r="T4" s="1">
        <v>0.75761219999999996</v>
      </c>
      <c r="V4" s="1">
        <v>0.26693329999999998</v>
      </c>
      <c r="W4" s="1">
        <v>-6.2441759999999999E-2</v>
      </c>
      <c r="X4" s="1">
        <v>-0.23765539999999999</v>
      </c>
      <c r="Y4" s="1">
        <v>0.24135709999999999</v>
      </c>
      <c r="Z4" s="1">
        <v>0.34061950000000002</v>
      </c>
      <c r="AA4" s="1">
        <v>0.34087849999999997</v>
      </c>
      <c r="AC4" s="1">
        <v>0.25024999999999997</v>
      </c>
      <c r="AD4" s="1">
        <v>-5.8704659999999999E-2</v>
      </c>
      <c r="AE4" s="1">
        <v>-0.24046000000000001</v>
      </c>
      <c r="AF4" s="1">
        <v>0.24412880000000001</v>
      </c>
      <c r="AG4" s="1">
        <v>0.49995600000000001</v>
      </c>
      <c r="AH4" s="1">
        <v>0.50732840000000001</v>
      </c>
    </row>
    <row r="5" spans="1:34" s="1" customFormat="1" x14ac:dyDescent="0.3">
      <c r="A5" s="14">
        <v>0.13346669999999999</v>
      </c>
      <c r="B5" s="14">
        <v>-2.4709499999999999E-2</v>
      </c>
      <c r="C5" s="1">
        <v>-0.36460379999999998</v>
      </c>
      <c r="D5" s="1">
        <v>0.36467509999999997</v>
      </c>
      <c r="E5" s="1">
        <v>-0.53096929999999998</v>
      </c>
      <c r="F5" s="6">
        <v>2.6068349999999998</v>
      </c>
      <c r="H5" s="1">
        <v>0.13346669999999999</v>
      </c>
      <c r="I5" s="1">
        <v>-2.4709499999999999E-2</v>
      </c>
      <c r="J5" s="1">
        <v>-0.36460379999999998</v>
      </c>
      <c r="K5" s="1">
        <v>0.36467509999999997</v>
      </c>
      <c r="L5" s="1">
        <v>-0.53096929999999998</v>
      </c>
      <c r="M5" s="1">
        <v>2.6068349999999998</v>
      </c>
      <c r="O5" s="1">
        <v>0.25024999999999997</v>
      </c>
      <c r="P5" s="1">
        <v>-5.8704659999999999E-2</v>
      </c>
      <c r="Q5" s="1">
        <v>-0.24893199999999999</v>
      </c>
      <c r="R5" s="1">
        <v>0.25005080000000002</v>
      </c>
      <c r="S5" s="1">
        <v>0.61187740000000002</v>
      </c>
      <c r="T5" s="1">
        <v>0.70186389999999999</v>
      </c>
      <c r="V5" s="1">
        <v>0.33366669999999998</v>
      </c>
      <c r="W5" s="1">
        <v>-7.6404990000000006E-2</v>
      </c>
      <c r="X5" s="1">
        <v>-0.2287225</v>
      </c>
      <c r="Y5" s="1">
        <v>0.2296744</v>
      </c>
      <c r="Z5" s="1">
        <v>3.8245540000000001E-2</v>
      </c>
      <c r="AA5" s="1">
        <v>9.8572660000000006E-2</v>
      </c>
      <c r="AC5" s="1">
        <v>0.33366669999999998</v>
      </c>
      <c r="AD5" s="1">
        <v>-7.6404990000000006E-2</v>
      </c>
      <c r="AE5" s="1">
        <v>-0.22037319999999999</v>
      </c>
      <c r="AF5" s="1">
        <v>0.22106310000000001</v>
      </c>
      <c r="AG5" s="1">
        <v>-7.7483709999999997E-2</v>
      </c>
      <c r="AH5" s="1">
        <v>8.3271029999999996E-2</v>
      </c>
    </row>
    <row r="6" spans="1:34" s="1" customFormat="1" x14ac:dyDescent="0.3">
      <c r="A6" s="14">
        <v>0.15015000000000001</v>
      </c>
      <c r="B6" s="14">
        <v>-3.0012460000000001E-2</v>
      </c>
      <c r="C6" s="1">
        <v>-0.34701530000000003</v>
      </c>
      <c r="D6" s="1">
        <v>0.3504932</v>
      </c>
      <c r="E6" s="1">
        <v>2.087701</v>
      </c>
      <c r="F6" s="6">
        <v>2.106268</v>
      </c>
      <c r="H6" s="1">
        <v>0.15015000000000001</v>
      </c>
      <c r="I6" s="1">
        <v>-3.0012460000000001E-2</v>
      </c>
      <c r="J6" s="1">
        <v>-0.34701530000000003</v>
      </c>
      <c r="K6" s="1">
        <v>0.3504932</v>
      </c>
      <c r="L6" s="1">
        <v>2.087701</v>
      </c>
      <c r="M6" s="1">
        <v>2.106268</v>
      </c>
      <c r="O6" s="1">
        <v>0.30030000000000001</v>
      </c>
      <c r="P6" s="1">
        <v>-6.9604020000000003E-2</v>
      </c>
      <c r="Q6" s="1">
        <v>-0.21746119999999999</v>
      </c>
      <c r="R6" s="1">
        <v>0.2208591</v>
      </c>
      <c r="S6" s="1">
        <v>0.17543249999999999</v>
      </c>
      <c r="T6" s="1">
        <v>0.21719069999999999</v>
      </c>
      <c r="V6" s="1">
        <v>0.40039999999999998</v>
      </c>
      <c r="W6" s="1">
        <v>-9.2968590000000004E-2</v>
      </c>
      <c r="X6" s="1">
        <v>-0.2429306</v>
      </c>
      <c r="Y6" s="1">
        <v>0.24321780000000001</v>
      </c>
      <c r="Z6" s="1">
        <v>-2.1398219999999999E-2</v>
      </c>
      <c r="AA6" s="1">
        <v>7.2863250000000004E-2</v>
      </c>
      <c r="AC6" s="1">
        <v>0.41708329999999999</v>
      </c>
      <c r="AD6" s="1">
        <v>-9.5470260000000001E-2</v>
      </c>
      <c r="AE6" s="1">
        <v>-0.25586179999999997</v>
      </c>
      <c r="AF6" s="1">
        <v>0.25664409999999999</v>
      </c>
      <c r="AG6" s="1">
        <v>4.432295E-2</v>
      </c>
      <c r="AH6" s="1">
        <v>5.1642500000000001E-2</v>
      </c>
    </row>
    <row r="7" spans="1:34" s="1" customFormat="1" x14ac:dyDescent="0.3">
      <c r="A7" s="14">
        <v>0.16683329999999999</v>
      </c>
      <c r="B7" s="14">
        <v>-3.6288250000000001E-2</v>
      </c>
      <c r="C7" s="1">
        <v>-0.3182294</v>
      </c>
      <c r="D7" s="1">
        <v>0.31847140000000002</v>
      </c>
      <c r="E7" s="1">
        <v>2.2731330000000001</v>
      </c>
      <c r="F7" s="6">
        <v>2.7550940000000002</v>
      </c>
      <c r="H7" s="1">
        <v>0.16683329999999999</v>
      </c>
      <c r="I7" s="1">
        <v>-3.6288250000000001E-2</v>
      </c>
      <c r="J7" s="1">
        <v>-0.3182294</v>
      </c>
      <c r="K7" s="1">
        <v>0.31847140000000002</v>
      </c>
      <c r="L7" s="1">
        <v>2.2731330000000001</v>
      </c>
      <c r="M7" s="1">
        <v>2.7550940000000002</v>
      </c>
      <c r="O7" s="1">
        <v>0.35034999999999999</v>
      </c>
      <c r="P7" s="1">
        <v>-8.047253E-2</v>
      </c>
      <c r="Q7" s="1">
        <v>-0.23341229999999999</v>
      </c>
      <c r="R7" s="1">
        <v>0.23428499999999999</v>
      </c>
      <c r="S7" s="1">
        <v>-0.30277290000000001</v>
      </c>
      <c r="T7" s="1">
        <v>0.30300310000000003</v>
      </c>
      <c r="V7" s="1">
        <v>0.46713329999999997</v>
      </c>
      <c r="W7" s="1">
        <v>-0.1088281</v>
      </c>
      <c r="X7" s="1">
        <v>-0.2285838</v>
      </c>
      <c r="Y7" s="1">
        <v>0.23028029999999999</v>
      </c>
      <c r="Z7" s="1">
        <v>0.1624797</v>
      </c>
      <c r="AA7" s="1">
        <v>0.20017070000000001</v>
      </c>
      <c r="AC7" s="1">
        <v>0.50049999999999994</v>
      </c>
      <c r="AD7" s="1">
        <v>-0.1190913</v>
      </c>
      <c r="AE7" s="1">
        <v>-0.22755649999999999</v>
      </c>
      <c r="AF7" s="1">
        <v>0.22987369999999999</v>
      </c>
      <c r="AG7" s="1">
        <v>0.21761659999999999</v>
      </c>
      <c r="AH7" s="1">
        <v>0.21787989999999999</v>
      </c>
    </row>
    <row r="8" spans="1:34" s="1" customFormat="1" x14ac:dyDescent="0.3">
      <c r="A8" s="14">
        <v>0.1835167</v>
      </c>
      <c r="B8" s="14">
        <v>-4.0630720000000002E-2</v>
      </c>
      <c r="C8" s="1">
        <v>-0.25167859999999997</v>
      </c>
      <c r="D8" s="1">
        <v>0.25522289999999997</v>
      </c>
      <c r="E8" s="1">
        <v>-0.1284469</v>
      </c>
      <c r="F8" s="6">
        <v>1.609353</v>
      </c>
      <c r="H8" s="1">
        <v>0.1835167</v>
      </c>
      <c r="I8" s="1">
        <v>-4.0630720000000002E-2</v>
      </c>
      <c r="J8" s="1">
        <v>-0.25167859999999997</v>
      </c>
      <c r="K8" s="1">
        <v>0.25522289999999997</v>
      </c>
      <c r="L8" s="1">
        <v>-0.1284469</v>
      </c>
      <c r="M8" s="1">
        <v>1.609353</v>
      </c>
      <c r="O8" s="1">
        <v>0.40039999999999998</v>
      </c>
      <c r="P8" s="1">
        <v>-9.2968590000000004E-2</v>
      </c>
      <c r="Q8" s="1">
        <v>-0.2521099</v>
      </c>
      <c r="R8" s="1">
        <v>0.2529479</v>
      </c>
      <c r="S8" s="1">
        <v>-0.30066229999999999</v>
      </c>
      <c r="T8" s="1">
        <v>0.31529200000000002</v>
      </c>
      <c r="V8" s="1">
        <v>0.53386670000000003</v>
      </c>
      <c r="W8" s="1">
        <v>-0.1234769</v>
      </c>
      <c r="X8" s="1">
        <v>-0.2194199</v>
      </c>
      <c r="Y8" s="1">
        <v>0.2201873</v>
      </c>
      <c r="Z8" s="1">
        <v>0.137322</v>
      </c>
      <c r="AA8" s="1">
        <v>0.1981589</v>
      </c>
      <c r="AC8" s="1">
        <v>0.58391669999999996</v>
      </c>
      <c r="AD8" s="1">
        <v>-0.13343430000000001</v>
      </c>
      <c r="AE8" s="1">
        <v>-0.19628809999999999</v>
      </c>
      <c r="AF8" s="1">
        <v>0.1963724</v>
      </c>
      <c r="AG8" s="1">
        <v>1.554026E-2</v>
      </c>
      <c r="AH8" s="1">
        <v>0.18674979999999999</v>
      </c>
    </row>
    <row r="9" spans="1:34" s="1" customFormat="1" x14ac:dyDescent="0.3">
      <c r="A9" s="14">
        <v>0.20019999999999999</v>
      </c>
      <c r="B9" s="14">
        <v>-4.4685919999999997E-2</v>
      </c>
      <c r="C9" s="1">
        <v>-0.31767489999999998</v>
      </c>
      <c r="D9" s="1">
        <v>0.31805929999999999</v>
      </c>
      <c r="E9" s="1">
        <v>0.95113429999999999</v>
      </c>
      <c r="F9" s="6">
        <v>1.0742290000000001</v>
      </c>
      <c r="H9" s="1">
        <v>0.20019999999999999</v>
      </c>
      <c r="I9" s="1">
        <v>-4.4685919999999997E-2</v>
      </c>
      <c r="J9" s="1">
        <v>-0.31767489999999998</v>
      </c>
      <c r="K9" s="1">
        <v>0.31805929999999999</v>
      </c>
      <c r="L9" s="1">
        <v>0.95113429999999999</v>
      </c>
      <c r="M9" s="1">
        <v>1.0742290000000001</v>
      </c>
      <c r="O9" s="1">
        <v>0.45045000000000002</v>
      </c>
      <c r="P9" s="1">
        <v>-0.1057087</v>
      </c>
      <c r="Q9" s="1">
        <v>-0.26096580000000003</v>
      </c>
      <c r="R9" s="1">
        <v>0.26493489999999997</v>
      </c>
      <c r="S9" s="1">
        <v>0.60378699999999996</v>
      </c>
      <c r="T9" s="1">
        <v>0.60731089999999999</v>
      </c>
      <c r="V9" s="1">
        <v>0.60060000000000002</v>
      </c>
      <c r="W9" s="1">
        <v>-0.1381134</v>
      </c>
      <c r="X9" s="1">
        <v>-0.21250069999999999</v>
      </c>
      <c r="Y9" s="1">
        <v>0.2129325</v>
      </c>
      <c r="Z9" s="1">
        <v>-7.1628990000000003E-2</v>
      </c>
      <c r="AA9" s="1">
        <v>0.10639220000000001</v>
      </c>
      <c r="AC9" s="1">
        <v>0.66733330000000002</v>
      </c>
      <c r="AD9" s="1">
        <v>-0.15183869999999999</v>
      </c>
      <c r="AE9" s="1">
        <v>-0.2374599</v>
      </c>
      <c r="AF9" s="1">
        <v>0.2375063</v>
      </c>
      <c r="AG9" s="1">
        <v>-0.32509519999999997</v>
      </c>
      <c r="AH9" s="1">
        <v>0.3355998</v>
      </c>
    </row>
    <row r="10" spans="1:34" s="1" customFormat="1" x14ac:dyDescent="0.3">
      <c r="A10" s="14">
        <v>0.2168833</v>
      </c>
      <c r="B10" s="14">
        <v>-5.123047E-2</v>
      </c>
      <c r="C10" s="1">
        <v>-0.26121230000000001</v>
      </c>
      <c r="D10" s="1">
        <v>0.26331650000000001</v>
      </c>
      <c r="E10" s="1">
        <v>0.96379760000000003</v>
      </c>
      <c r="F10" s="6">
        <v>0.97407290000000002</v>
      </c>
      <c r="H10" s="1">
        <v>0.2168833</v>
      </c>
      <c r="I10" s="1">
        <v>-5.123047E-2</v>
      </c>
      <c r="J10" s="1">
        <v>-0.26121230000000001</v>
      </c>
      <c r="K10" s="1">
        <v>0.26331650000000001</v>
      </c>
      <c r="L10" s="1">
        <v>0.96379760000000003</v>
      </c>
      <c r="M10" s="1">
        <v>0.97407290000000002</v>
      </c>
      <c r="O10" s="1">
        <v>0.50049999999999994</v>
      </c>
      <c r="P10" s="1">
        <v>-0.1190913</v>
      </c>
      <c r="Q10" s="1">
        <v>-0.20243439999999999</v>
      </c>
      <c r="R10" s="1">
        <v>0.20269309999999999</v>
      </c>
      <c r="S10" s="1">
        <v>0.43910880000000002</v>
      </c>
      <c r="T10" s="1">
        <v>0.52812420000000004</v>
      </c>
      <c r="V10" s="1">
        <v>0.66733330000000002</v>
      </c>
      <c r="W10" s="1">
        <v>-0.15183869999999999</v>
      </c>
      <c r="X10" s="1">
        <v>-0.2243716</v>
      </c>
      <c r="Y10" s="1">
        <v>0.22441539999999999</v>
      </c>
      <c r="Z10" s="1">
        <v>-0.2789971</v>
      </c>
      <c r="AA10" s="1">
        <v>0.28660089999999999</v>
      </c>
      <c r="AC10" s="1">
        <v>0.75075000000000003</v>
      </c>
      <c r="AD10" s="1">
        <v>-0.1730505</v>
      </c>
      <c r="AE10" s="1">
        <v>-0.25215920000000003</v>
      </c>
      <c r="AF10" s="1">
        <v>0.25280649999999999</v>
      </c>
      <c r="AG10" s="1">
        <v>-0.1348684</v>
      </c>
      <c r="AH10" s="1">
        <v>0.13588040000000001</v>
      </c>
    </row>
    <row r="11" spans="1:34" s="1" customFormat="1" x14ac:dyDescent="0.3">
      <c r="A11" s="14">
        <v>0.23356669999999999</v>
      </c>
      <c r="B11" s="14">
        <v>-5.3401700000000003E-2</v>
      </c>
      <c r="C11" s="1">
        <v>-0.2240018</v>
      </c>
      <c r="D11" s="1">
        <v>0.22519330000000001</v>
      </c>
      <c r="E11" s="1">
        <v>1.2745109999999999</v>
      </c>
      <c r="F11" s="6">
        <v>1.3205199999999999</v>
      </c>
      <c r="H11" s="1">
        <v>0.23356669999999999</v>
      </c>
      <c r="I11" s="1">
        <v>-5.3401700000000003E-2</v>
      </c>
      <c r="J11" s="1">
        <v>-0.2240018</v>
      </c>
      <c r="K11" s="1">
        <v>0.22519330000000001</v>
      </c>
      <c r="L11" s="1">
        <v>1.2745109999999999</v>
      </c>
      <c r="M11" s="1">
        <v>1.3205199999999999</v>
      </c>
      <c r="O11" s="1">
        <v>0.55054999999999998</v>
      </c>
      <c r="P11" s="1">
        <v>-0.12597240000000001</v>
      </c>
      <c r="Q11" s="1">
        <v>-0.19003100000000001</v>
      </c>
      <c r="R11" s="1">
        <v>0.1901553</v>
      </c>
      <c r="S11" s="1">
        <v>0.1234711</v>
      </c>
      <c r="T11" s="1">
        <v>0.13550709999999999</v>
      </c>
      <c r="V11" s="1">
        <v>0.73406669999999996</v>
      </c>
      <c r="W11" s="1">
        <v>-0.1680595</v>
      </c>
      <c r="X11" s="1">
        <v>-0.25443169999999998</v>
      </c>
      <c r="Y11" s="1">
        <v>0.2553299</v>
      </c>
      <c r="Z11" s="1">
        <v>-0.35042820000000002</v>
      </c>
      <c r="AA11" s="1">
        <v>0.35044180000000003</v>
      </c>
      <c r="AC11" s="1">
        <v>0.83416670000000004</v>
      </c>
      <c r="AD11" s="1">
        <v>-0.1939072</v>
      </c>
      <c r="AE11" s="1">
        <v>-0.25608360000000002</v>
      </c>
      <c r="AF11" s="1">
        <v>0.25623489999999999</v>
      </c>
      <c r="AG11" s="1">
        <v>-0.11039119999999999</v>
      </c>
      <c r="AH11" s="1">
        <v>0.13328909999999999</v>
      </c>
    </row>
    <row r="12" spans="1:34" s="1" customFormat="1" x14ac:dyDescent="0.3">
      <c r="A12" s="14">
        <v>0.25024999999999997</v>
      </c>
      <c r="B12" s="14">
        <v>-5.8704659999999999E-2</v>
      </c>
      <c r="C12" s="1">
        <v>-0.27093080000000003</v>
      </c>
      <c r="D12" s="1">
        <v>0.27132980000000001</v>
      </c>
      <c r="E12" s="1">
        <v>-0.1696028</v>
      </c>
      <c r="F12" s="6">
        <v>0.50639639999999997</v>
      </c>
      <c r="H12" s="1">
        <v>0.25024999999999997</v>
      </c>
      <c r="I12" s="1">
        <v>-5.8704659999999999E-2</v>
      </c>
      <c r="J12" s="1">
        <v>-0.27093080000000003</v>
      </c>
      <c r="K12" s="1">
        <v>0.27132980000000001</v>
      </c>
      <c r="L12" s="1">
        <v>-0.1696028</v>
      </c>
      <c r="M12" s="1">
        <v>0.50639639999999997</v>
      </c>
      <c r="O12" s="1">
        <v>0.60060000000000002</v>
      </c>
      <c r="P12" s="1">
        <v>-0.1381134</v>
      </c>
      <c r="Q12" s="1">
        <v>-0.21789249999999999</v>
      </c>
      <c r="R12" s="1">
        <v>0.2185376</v>
      </c>
      <c r="S12" s="1">
        <v>-0.42624390000000001</v>
      </c>
      <c r="T12" s="1">
        <v>0.42851109999999998</v>
      </c>
      <c r="V12" s="1">
        <v>0.80079999999999996</v>
      </c>
      <c r="W12" s="1">
        <v>-0.18579680000000001</v>
      </c>
      <c r="X12" s="1">
        <v>-0.27097700000000002</v>
      </c>
      <c r="Y12" s="1">
        <v>0.27125929999999998</v>
      </c>
      <c r="Z12" s="1">
        <v>-6.3007460000000001E-2</v>
      </c>
      <c r="AA12" s="1">
        <v>0.1616929</v>
      </c>
      <c r="AC12" s="1">
        <v>0.91758329999999999</v>
      </c>
      <c r="AD12" s="1">
        <v>-0.21577379999999999</v>
      </c>
      <c r="AE12" s="1">
        <v>-0.2713005</v>
      </c>
      <c r="AF12" s="1">
        <v>0.27132980000000001</v>
      </c>
      <c r="AG12" s="1">
        <v>6.8293560000000003E-2</v>
      </c>
      <c r="AH12" s="1">
        <v>0.1297008</v>
      </c>
    </row>
    <row r="13" spans="1:34" s="1" customFormat="1" x14ac:dyDescent="0.3">
      <c r="A13" s="14">
        <v>0.26693329999999998</v>
      </c>
      <c r="B13" s="14">
        <v>-6.2441759999999999E-2</v>
      </c>
      <c r="C13" s="1">
        <v>-0.20548910000000001</v>
      </c>
      <c r="D13" s="1">
        <v>0.20592650000000001</v>
      </c>
      <c r="E13" s="1">
        <v>1.6105499999999999</v>
      </c>
      <c r="F13" s="6">
        <v>1.671875</v>
      </c>
      <c r="H13" s="1">
        <v>0.26693329999999998</v>
      </c>
      <c r="I13" s="1">
        <v>-6.2441759999999999E-2</v>
      </c>
      <c r="J13" s="1">
        <v>-0.20548910000000001</v>
      </c>
      <c r="K13" s="1">
        <v>0.20592650000000001</v>
      </c>
      <c r="L13" s="1">
        <v>1.6105499999999999</v>
      </c>
      <c r="M13" s="1">
        <v>1.671875</v>
      </c>
      <c r="O13" s="1">
        <v>0.65064999999999995</v>
      </c>
      <c r="P13" s="1">
        <v>-0.14778350000000001</v>
      </c>
      <c r="Q13" s="1">
        <v>-0.21502279999999999</v>
      </c>
      <c r="R13" s="1">
        <v>0.2150648</v>
      </c>
      <c r="S13" s="1">
        <v>-0.26965620000000001</v>
      </c>
      <c r="T13" s="1">
        <v>0.30248019999999998</v>
      </c>
      <c r="V13" s="1">
        <v>0.86753329999999995</v>
      </c>
      <c r="W13" s="1">
        <v>-0.20422589999999999</v>
      </c>
      <c r="X13" s="1">
        <v>-0.26438129999999999</v>
      </c>
      <c r="Y13" s="1">
        <v>0.26452779999999998</v>
      </c>
      <c r="Z13" s="1">
        <v>2.8041099999999999E-2</v>
      </c>
      <c r="AA13" s="1">
        <v>0.10449219999999999</v>
      </c>
      <c r="AC13" s="1">
        <v>1.0009999999999999</v>
      </c>
      <c r="AD13" s="1">
        <v>-0.2391692</v>
      </c>
      <c r="AE13" s="1">
        <v>-0.25069609999999998</v>
      </c>
      <c r="AF13" s="1">
        <v>0.25070880000000001</v>
      </c>
      <c r="AG13" s="1">
        <v>6.5561720000000004E-2</v>
      </c>
      <c r="AH13" s="1">
        <v>0.10005650000000001</v>
      </c>
    </row>
    <row r="14" spans="1:34" s="1" customFormat="1" x14ac:dyDescent="0.3">
      <c r="A14" s="14">
        <v>0.2836167</v>
      </c>
      <c r="B14" s="14">
        <v>-6.5561149999999999E-2</v>
      </c>
      <c r="C14" s="1">
        <v>-0.21465300000000001</v>
      </c>
      <c r="D14" s="1">
        <v>0.2158764</v>
      </c>
      <c r="E14" s="1">
        <v>0.54363260000000002</v>
      </c>
      <c r="F14" s="6">
        <v>3.2385619999999999</v>
      </c>
      <c r="H14" s="1">
        <v>0.2836167</v>
      </c>
      <c r="I14" s="1">
        <v>-6.5561149999999999E-2</v>
      </c>
      <c r="J14" s="1">
        <v>-0.21465300000000001</v>
      </c>
      <c r="K14" s="1">
        <v>0.2158764</v>
      </c>
      <c r="L14" s="1">
        <v>0.54363260000000002</v>
      </c>
      <c r="M14" s="1">
        <v>3.2385619999999999</v>
      </c>
      <c r="O14" s="1">
        <v>0.70069999999999999</v>
      </c>
      <c r="P14" s="1">
        <v>-0.1596371</v>
      </c>
      <c r="Q14" s="1">
        <v>-0.25241799999999998</v>
      </c>
      <c r="R14" s="1">
        <v>0.25246740000000001</v>
      </c>
      <c r="S14" s="1">
        <v>-0.43981229999999999</v>
      </c>
      <c r="T14" s="1">
        <v>0.50982329999999998</v>
      </c>
      <c r="V14" s="1">
        <v>0.93426670000000001</v>
      </c>
      <c r="W14" s="1">
        <v>-0.2210829</v>
      </c>
      <c r="X14" s="1">
        <v>-0.26181300000000002</v>
      </c>
      <c r="Y14" s="1">
        <v>0.26182840000000002</v>
      </c>
      <c r="Z14" s="1">
        <v>0.20072519999999999</v>
      </c>
      <c r="AA14" s="1">
        <v>0.20241010000000001</v>
      </c>
      <c r="AC14" s="1">
        <v>1.084417</v>
      </c>
      <c r="AD14" s="1">
        <v>-0.2575983</v>
      </c>
      <c r="AE14" s="1">
        <v>-0.2468457</v>
      </c>
      <c r="AF14" s="1">
        <v>0.2468641</v>
      </c>
      <c r="AG14" s="1">
        <v>7.7736979999999997E-2</v>
      </c>
      <c r="AH14" s="1">
        <v>8.8987549999999999E-2</v>
      </c>
    </row>
    <row r="15" spans="1:34" s="1" customFormat="1" x14ac:dyDescent="0.3">
      <c r="A15" s="14">
        <v>0.30030000000000001</v>
      </c>
      <c r="B15" s="14">
        <v>-6.9604020000000003E-2</v>
      </c>
      <c r="C15" s="1">
        <v>-0.20345559999999999</v>
      </c>
      <c r="D15" s="1">
        <v>0.23432639999999999</v>
      </c>
      <c r="E15" s="1">
        <v>-0.29488389999999998</v>
      </c>
      <c r="F15" s="6">
        <v>1.3205199999999999</v>
      </c>
      <c r="H15" s="1">
        <v>0.30030000000000001</v>
      </c>
      <c r="I15" s="1">
        <v>-6.9604020000000003E-2</v>
      </c>
      <c r="J15" s="1">
        <v>-0.20345559999999999</v>
      </c>
      <c r="K15" s="1">
        <v>0.23432639999999999</v>
      </c>
      <c r="L15" s="1">
        <v>-0.29488389999999998</v>
      </c>
      <c r="M15" s="1">
        <v>1.3205199999999999</v>
      </c>
      <c r="O15" s="1">
        <v>0.75075000000000003</v>
      </c>
      <c r="P15" s="1">
        <v>-0.1730505</v>
      </c>
      <c r="Q15" s="1">
        <v>-0.2613355</v>
      </c>
      <c r="R15" s="1">
        <v>0.2627255</v>
      </c>
      <c r="S15" s="1">
        <v>-0.24799740000000001</v>
      </c>
      <c r="T15" s="1">
        <v>0.25475629999999999</v>
      </c>
      <c r="V15" s="1">
        <v>1.0009999999999999</v>
      </c>
      <c r="W15" s="1">
        <v>-0.2391692</v>
      </c>
      <c r="X15" s="1">
        <v>-0.24554500000000001</v>
      </c>
      <c r="Y15" s="1">
        <v>0.24555450000000001</v>
      </c>
      <c r="Z15" s="1">
        <v>0.1110617</v>
      </c>
      <c r="AA15" s="1">
        <v>0.1209336</v>
      </c>
      <c r="AC15" s="1">
        <v>1.1678329999999999</v>
      </c>
      <c r="AD15" s="1">
        <v>-0.28035130000000003</v>
      </c>
      <c r="AE15" s="1">
        <v>-0.25230710000000001</v>
      </c>
      <c r="AF15" s="1">
        <v>0.25252970000000002</v>
      </c>
      <c r="AG15" s="1">
        <v>-0.1343618</v>
      </c>
      <c r="AH15" s="1">
        <v>0.13466719999999999</v>
      </c>
    </row>
    <row r="16" spans="1:34" s="1" customFormat="1" x14ac:dyDescent="0.3">
      <c r="A16" s="14">
        <v>0.31698330000000002</v>
      </c>
      <c r="B16" s="14">
        <v>-7.2349780000000002E-2</v>
      </c>
      <c r="C16" s="1">
        <v>-0.20382529999999999</v>
      </c>
      <c r="D16" s="1">
        <v>0.22596849999999999</v>
      </c>
      <c r="E16" s="1">
        <v>-0.69740630000000003</v>
      </c>
      <c r="F16" s="6">
        <v>2.9527730000000001</v>
      </c>
      <c r="H16" s="1">
        <v>0.31698330000000002</v>
      </c>
      <c r="I16" s="1">
        <v>-7.2349780000000002E-2</v>
      </c>
      <c r="J16" s="1">
        <v>-0.20382529999999999</v>
      </c>
      <c r="K16" s="1">
        <v>0.22596849999999999</v>
      </c>
      <c r="L16" s="1">
        <v>-0.69740630000000003</v>
      </c>
      <c r="M16" s="1">
        <v>2.9527730000000001</v>
      </c>
      <c r="O16" s="1">
        <v>0.80079999999999996</v>
      </c>
      <c r="P16" s="1">
        <v>-0.18579680000000001</v>
      </c>
      <c r="Q16" s="1">
        <v>-0.27080749999999998</v>
      </c>
      <c r="R16" s="1">
        <v>0.27161610000000003</v>
      </c>
      <c r="S16" s="1">
        <v>4.8092040000000003E-2</v>
      </c>
      <c r="T16" s="1">
        <v>0.27217989999999997</v>
      </c>
      <c r="V16" s="1">
        <v>1.067733</v>
      </c>
      <c r="W16" s="1">
        <v>-0.253855</v>
      </c>
      <c r="X16" s="1">
        <v>-0.2361038</v>
      </c>
      <c r="Y16" s="1">
        <v>0.2361153</v>
      </c>
      <c r="Z16" s="1">
        <v>-6.8265279999999998E-2</v>
      </c>
      <c r="AA16" s="1">
        <v>0.11411490000000001</v>
      </c>
      <c r="AC16" s="1">
        <v>1.25125</v>
      </c>
      <c r="AD16" s="1">
        <v>-0.2996915</v>
      </c>
      <c r="AE16" s="1">
        <v>-0.2562315</v>
      </c>
      <c r="AF16" s="1">
        <v>0.25623489999999999</v>
      </c>
      <c r="AG16" s="1">
        <v>-0.13524829999999999</v>
      </c>
      <c r="AH16" s="1">
        <v>0.13989740000000001</v>
      </c>
    </row>
    <row r="17" spans="1:34" s="1" customFormat="1" x14ac:dyDescent="0.3">
      <c r="A17" s="14">
        <v>0.33366669999999998</v>
      </c>
      <c r="B17" s="14">
        <v>-7.6404990000000006E-2</v>
      </c>
      <c r="C17" s="1">
        <v>-0.24343890000000001</v>
      </c>
      <c r="D17" s="1">
        <v>0.24383489999999999</v>
      </c>
      <c r="E17" s="1">
        <v>0.24423049999999999</v>
      </c>
      <c r="F17" s="6">
        <v>3.8565999999999998</v>
      </c>
      <c r="H17" s="1">
        <v>0.33366669999999998</v>
      </c>
      <c r="I17" s="1">
        <v>-7.6404990000000006E-2</v>
      </c>
      <c r="J17" s="1">
        <v>-0.24343890000000001</v>
      </c>
      <c r="K17" s="1">
        <v>0.24383489999999999</v>
      </c>
      <c r="L17" s="1">
        <v>0.24423049999999999</v>
      </c>
      <c r="M17" s="1">
        <v>3.8565999999999998</v>
      </c>
      <c r="O17" s="1">
        <v>0.85085</v>
      </c>
      <c r="P17" s="1">
        <v>-0.20015830000000001</v>
      </c>
      <c r="Q17" s="1">
        <v>-0.26519120000000002</v>
      </c>
      <c r="R17" s="1">
        <v>0.26539279999999998</v>
      </c>
      <c r="S17" s="1">
        <v>-2.3769390000000001E-2</v>
      </c>
      <c r="T17" s="1">
        <v>0.30300310000000003</v>
      </c>
      <c r="V17" s="1">
        <v>1.1344669999999999</v>
      </c>
      <c r="W17" s="1">
        <v>-0.27068120000000001</v>
      </c>
      <c r="X17" s="1">
        <v>-0.26153579999999998</v>
      </c>
      <c r="Y17" s="1">
        <v>0.2620788</v>
      </c>
      <c r="Z17" s="1">
        <v>-0.1394985</v>
      </c>
      <c r="AA17" s="1">
        <v>0.14330039999999999</v>
      </c>
      <c r="AC17" s="1">
        <v>1.334667</v>
      </c>
      <c r="AD17" s="1">
        <v>-0.32309919999999998</v>
      </c>
      <c r="AE17" s="1">
        <v>-0.28424100000000002</v>
      </c>
      <c r="AF17" s="1">
        <v>0.28426570000000001</v>
      </c>
      <c r="AG17" s="1">
        <v>-5.1107060000000003E-2</v>
      </c>
      <c r="AH17" s="1">
        <v>5.1642500000000001E-2</v>
      </c>
    </row>
    <row r="18" spans="1:34" s="1" customFormat="1" x14ac:dyDescent="0.3">
      <c r="A18" s="14">
        <v>0.35034999999999999</v>
      </c>
      <c r="B18" s="14">
        <v>-8.047253E-2</v>
      </c>
      <c r="C18" s="1">
        <v>-0.19687969999999999</v>
      </c>
      <c r="D18" s="1">
        <v>0.19835710000000001</v>
      </c>
      <c r="E18" s="1">
        <v>-0.1632711</v>
      </c>
      <c r="F18" s="6">
        <v>0.22646730000000001</v>
      </c>
      <c r="H18" s="1">
        <v>0.35034999999999999</v>
      </c>
      <c r="I18" s="1">
        <v>-8.047253E-2</v>
      </c>
      <c r="J18" s="1">
        <v>-0.19687969999999999</v>
      </c>
      <c r="K18" s="1">
        <v>0.19835710000000001</v>
      </c>
      <c r="L18" s="1">
        <v>-0.1632711</v>
      </c>
      <c r="M18" s="1">
        <v>0.22646730000000001</v>
      </c>
      <c r="O18" s="1">
        <v>0.90090000000000003</v>
      </c>
      <c r="P18" s="1">
        <v>-0.21234249999999999</v>
      </c>
      <c r="Q18" s="1">
        <v>-0.2620133</v>
      </c>
      <c r="R18" s="1">
        <v>0.26211469999999998</v>
      </c>
      <c r="S18" s="1">
        <v>7.3971990000000001E-2</v>
      </c>
      <c r="T18" s="1">
        <v>0.15914500000000001</v>
      </c>
      <c r="V18" s="1">
        <v>1.2012</v>
      </c>
      <c r="W18" s="1">
        <v>-0.2887613</v>
      </c>
      <c r="X18" s="1">
        <v>-0.2570924</v>
      </c>
      <c r="Y18" s="1">
        <v>0.2571427</v>
      </c>
      <c r="Z18" s="1">
        <v>-2.2783270000000001E-2</v>
      </c>
      <c r="AA18" s="1">
        <v>0.1415421</v>
      </c>
      <c r="AC18" s="1">
        <v>1.418083</v>
      </c>
      <c r="AD18" s="1">
        <v>-0.34711239999999999</v>
      </c>
      <c r="AE18" s="1">
        <v>-0.26550639999999998</v>
      </c>
      <c r="AF18" s="1">
        <v>0.26555830000000002</v>
      </c>
      <c r="AG18" s="1">
        <v>0.24386659999999999</v>
      </c>
      <c r="AH18" s="1">
        <v>0.24475240000000001</v>
      </c>
    </row>
    <row r="19" spans="1:34" s="1" customFormat="1" x14ac:dyDescent="0.3">
      <c r="A19" s="14">
        <v>0.36703330000000001</v>
      </c>
      <c r="B19" s="14">
        <v>-8.2974210000000007E-2</v>
      </c>
      <c r="C19" s="1">
        <v>-0.2247413</v>
      </c>
      <c r="D19" s="1">
        <v>0.22519330000000001</v>
      </c>
      <c r="E19" s="1">
        <v>-2.2351429999999999</v>
      </c>
      <c r="F19" s="6">
        <v>2.2646730000000002</v>
      </c>
      <c r="H19" s="1">
        <v>0.36703330000000001</v>
      </c>
      <c r="I19" s="1">
        <v>-8.2974210000000007E-2</v>
      </c>
      <c r="J19" s="1">
        <v>-0.2247413</v>
      </c>
      <c r="K19" s="1">
        <v>0.22519330000000001</v>
      </c>
      <c r="L19" s="1">
        <v>-2.2351429999999999</v>
      </c>
      <c r="M19" s="1">
        <v>2.2646730000000002</v>
      </c>
      <c r="O19" s="1">
        <v>0.95094999999999996</v>
      </c>
      <c r="P19" s="1">
        <v>-0.2263859</v>
      </c>
      <c r="Q19" s="1">
        <v>-0.2679994</v>
      </c>
      <c r="R19" s="1">
        <v>0.26805180000000001</v>
      </c>
      <c r="S19" s="1">
        <v>0.24975620000000001</v>
      </c>
      <c r="T19" s="1">
        <v>0.25163039999999998</v>
      </c>
      <c r="V19" s="1">
        <v>1.267933</v>
      </c>
      <c r="W19" s="1">
        <v>-0.3049944</v>
      </c>
      <c r="X19" s="1">
        <v>-0.25727729999999999</v>
      </c>
      <c r="Y19" s="1">
        <v>0.2573126</v>
      </c>
      <c r="Z19" s="1">
        <v>-0.15773090000000001</v>
      </c>
      <c r="AA19" s="1">
        <v>0.20017070000000001</v>
      </c>
      <c r="AC19" s="1">
        <v>1.5015000000000001</v>
      </c>
      <c r="AD19" s="1">
        <v>-0.36739450000000001</v>
      </c>
      <c r="AE19" s="1">
        <v>-0.2374599</v>
      </c>
      <c r="AF19" s="1">
        <v>0.2375063</v>
      </c>
      <c r="AG19" s="1">
        <v>0.14628379999999999</v>
      </c>
      <c r="AH19" s="1">
        <v>0.15598319999999999</v>
      </c>
    </row>
    <row r="20" spans="1:34" s="1" customFormat="1" x14ac:dyDescent="0.3">
      <c r="A20" s="14">
        <v>0.38371670000000002</v>
      </c>
      <c r="B20" s="14">
        <v>-8.7971400000000005E-2</v>
      </c>
      <c r="C20" s="1">
        <v>-0.29953180000000001</v>
      </c>
      <c r="D20" s="1">
        <v>0.29980440000000003</v>
      </c>
      <c r="E20" s="1">
        <v>0</v>
      </c>
      <c r="F20" s="6">
        <v>0</v>
      </c>
      <c r="H20" s="1">
        <v>0.38371670000000002</v>
      </c>
      <c r="I20" s="1">
        <v>-8.7971400000000005E-2</v>
      </c>
      <c r="J20" s="1">
        <v>-0.29953180000000001</v>
      </c>
      <c r="K20" s="1">
        <v>0.29980440000000003</v>
      </c>
      <c r="L20" s="1">
        <v>0</v>
      </c>
      <c r="M20" s="1">
        <v>0</v>
      </c>
      <c r="O20" s="1">
        <v>1.0009999999999999</v>
      </c>
      <c r="P20" s="1">
        <v>-0.2391692</v>
      </c>
      <c r="Q20" s="1">
        <v>-0.23384360000000001</v>
      </c>
      <c r="R20" s="1">
        <v>0.23384920000000001</v>
      </c>
      <c r="S20" s="1">
        <v>0.44544050000000002</v>
      </c>
      <c r="T20" s="1">
        <v>0.446245</v>
      </c>
      <c r="V20" s="1">
        <v>1.334667</v>
      </c>
      <c r="W20" s="1">
        <v>-0.32309919999999998</v>
      </c>
      <c r="X20" s="1">
        <v>-0.28252440000000001</v>
      </c>
      <c r="Y20" s="1">
        <v>0.28320450000000003</v>
      </c>
      <c r="Z20" s="1">
        <v>2.8436820000000002E-2</v>
      </c>
      <c r="AA20" s="1">
        <v>8.5512980000000002E-2</v>
      </c>
      <c r="AC20" s="1">
        <v>1.5849169999999999</v>
      </c>
      <c r="AD20" s="1">
        <v>-0.38672859999999998</v>
      </c>
      <c r="AE20" s="1">
        <v>-0.24131030000000001</v>
      </c>
      <c r="AF20" s="1">
        <v>0.24131179999999999</v>
      </c>
      <c r="AG20" s="1">
        <v>-5.7710449999999998E-3</v>
      </c>
      <c r="AH20" s="1">
        <v>3.2661580000000003E-2</v>
      </c>
    </row>
    <row r="21" spans="1:34" s="1" customFormat="1" x14ac:dyDescent="0.3">
      <c r="A21" s="14">
        <v>0.40039999999999998</v>
      </c>
      <c r="B21" s="14">
        <v>-9.2968590000000004E-2</v>
      </c>
      <c r="C21" s="1">
        <v>-0.2247413</v>
      </c>
      <c r="D21" s="1">
        <v>0.22519330000000001</v>
      </c>
      <c r="E21" s="1">
        <v>1.0049539999999999</v>
      </c>
      <c r="F21" s="6">
        <v>2.4391280000000002</v>
      </c>
      <c r="H21" s="1">
        <v>0.40039999999999998</v>
      </c>
      <c r="I21" s="1">
        <v>-9.2968590000000004E-2</v>
      </c>
      <c r="J21" s="1">
        <v>-0.2247413</v>
      </c>
      <c r="K21" s="1">
        <v>0.22519330000000001</v>
      </c>
      <c r="L21" s="1">
        <v>1.0049539999999999</v>
      </c>
      <c r="M21" s="1">
        <v>2.4391280000000002</v>
      </c>
      <c r="O21" s="1">
        <v>1.05105</v>
      </c>
      <c r="P21" s="1">
        <v>-0.2497936</v>
      </c>
      <c r="Q21" s="1">
        <v>-0.21820059999999999</v>
      </c>
      <c r="R21" s="1">
        <v>0.21820390000000001</v>
      </c>
      <c r="S21" s="1">
        <v>-0.3547343</v>
      </c>
      <c r="T21" s="1">
        <v>0.3598402</v>
      </c>
      <c r="V21" s="1">
        <v>1.4014</v>
      </c>
      <c r="W21" s="1">
        <v>-0.34270200000000001</v>
      </c>
      <c r="X21" s="1">
        <v>-0.25956829999999997</v>
      </c>
      <c r="Y21" s="1">
        <v>0.2595751</v>
      </c>
      <c r="Z21" s="1">
        <v>0.32883210000000002</v>
      </c>
      <c r="AA21" s="1">
        <v>0.3376306</v>
      </c>
      <c r="AC21" s="1">
        <v>1.6683330000000001</v>
      </c>
      <c r="AD21" s="1">
        <v>-0.40765319999999999</v>
      </c>
      <c r="AE21" s="1">
        <v>-0.24306920000000001</v>
      </c>
      <c r="AF21" s="1">
        <v>0.24311669999999999</v>
      </c>
      <c r="AG21" s="1">
        <v>-0.25591520000000001</v>
      </c>
      <c r="AH21" s="1">
        <v>0.25653860000000001</v>
      </c>
    </row>
    <row r="22" spans="1:34" s="1" customFormat="1" x14ac:dyDescent="0.3">
      <c r="A22" s="14">
        <v>0.41708329999999999</v>
      </c>
      <c r="B22" s="14">
        <v>-9.5470260000000001E-2</v>
      </c>
      <c r="C22" s="1">
        <v>-0.23279610000000001</v>
      </c>
      <c r="D22" s="1">
        <v>0.23839550000000001</v>
      </c>
      <c r="E22" s="1">
        <v>-1.3934599999999999</v>
      </c>
      <c r="F22" s="6">
        <v>2.8012459999999999</v>
      </c>
      <c r="H22" s="1">
        <v>0.41708329999999999</v>
      </c>
      <c r="I22" s="1">
        <v>-9.5470260000000001E-2</v>
      </c>
      <c r="J22" s="1">
        <v>-0.23279610000000001</v>
      </c>
      <c r="K22" s="1">
        <v>0.23839550000000001</v>
      </c>
      <c r="L22" s="1">
        <v>-1.3934599999999999</v>
      </c>
      <c r="M22" s="1">
        <v>2.8012459999999999</v>
      </c>
      <c r="O22" s="1">
        <v>1.1011</v>
      </c>
      <c r="P22" s="1">
        <v>-0.2610111</v>
      </c>
      <c r="Q22" s="1">
        <v>-0.26787610000000001</v>
      </c>
      <c r="R22" s="1">
        <v>0.26812419999999998</v>
      </c>
      <c r="S22" s="1">
        <v>-0.42413339999999999</v>
      </c>
      <c r="T22" s="1">
        <v>0.45013009999999998</v>
      </c>
      <c r="V22" s="1">
        <v>1.4681329999999999</v>
      </c>
      <c r="W22" s="1">
        <v>-0.35774289999999997</v>
      </c>
      <c r="X22" s="1">
        <v>-0.22703229999999999</v>
      </c>
      <c r="Y22" s="1">
        <v>0.22734280000000001</v>
      </c>
      <c r="Z22" s="1">
        <v>0.18953139999999999</v>
      </c>
      <c r="AA22" s="1">
        <v>0.1925181</v>
      </c>
      <c r="AC22" s="1">
        <v>1.7517499999999999</v>
      </c>
      <c r="AD22" s="1">
        <v>-0.42728060000000001</v>
      </c>
      <c r="AE22" s="1">
        <v>-0.2747812</v>
      </c>
      <c r="AF22" s="1">
        <v>0.27493430000000002</v>
      </c>
      <c r="AG22" s="1">
        <v>-0.134995</v>
      </c>
      <c r="AH22" s="1">
        <v>0.1369332</v>
      </c>
    </row>
    <row r="23" spans="1:34" s="1" customFormat="1" x14ac:dyDescent="0.3">
      <c r="A23" s="14">
        <v>0.43376670000000001</v>
      </c>
      <c r="B23" s="14">
        <v>-0.1007362</v>
      </c>
      <c r="C23" s="1">
        <v>-0.30684719999999999</v>
      </c>
      <c r="D23" s="1">
        <v>0.31984119999999999</v>
      </c>
      <c r="E23" s="1">
        <v>-0.48348170000000001</v>
      </c>
      <c r="F23" s="6">
        <v>0.50639639999999997</v>
      </c>
      <c r="H23" s="1">
        <v>0.43376670000000001</v>
      </c>
      <c r="I23" s="1">
        <v>-0.1007362</v>
      </c>
      <c r="J23" s="1">
        <v>-0.30684719999999999</v>
      </c>
      <c r="K23" s="1">
        <v>0.31984119999999999</v>
      </c>
      <c r="L23" s="1">
        <v>-0.48348170000000001</v>
      </c>
      <c r="M23" s="1">
        <v>0.50639639999999997</v>
      </c>
      <c r="O23" s="1">
        <v>1.1511499999999999</v>
      </c>
      <c r="P23" s="1">
        <v>-0.27660800000000002</v>
      </c>
      <c r="Q23" s="1">
        <v>-0.2772249</v>
      </c>
      <c r="R23" s="1">
        <v>0.27747240000000001</v>
      </c>
      <c r="S23" s="1">
        <v>0.22915269999999999</v>
      </c>
      <c r="T23" s="1">
        <v>0.25475629999999999</v>
      </c>
      <c r="V23" s="1">
        <v>1.534867</v>
      </c>
      <c r="W23" s="1">
        <v>-0.37300329999999998</v>
      </c>
      <c r="X23" s="1">
        <v>-0.2382561</v>
      </c>
      <c r="Y23" s="1">
        <v>0.23854449999999999</v>
      </c>
      <c r="Z23" s="1">
        <v>-0.23798140000000001</v>
      </c>
      <c r="AA23" s="1">
        <v>0.264233</v>
      </c>
      <c r="AC23" s="1">
        <v>1.835167</v>
      </c>
      <c r="AD23" s="1">
        <v>-0.4534958</v>
      </c>
      <c r="AE23" s="1">
        <v>-0.28251910000000002</v>
      </c>
      <c r="AF23" s="1">
        <v>0.28254420000000002</v>
      </c>
      <c r="AG23" s="1">
        <v>-2.035234E-2</v>
      </c>
      <c r="AH23" s="1">
        <v>6.076757E-2</v>
      </c>
    </row>
    <row r="24" spans="1:34" s="1" customFormat="1" x14ac:dyDescent="0.3">
      <c r="A24" s="14">
        <v>0.45045000000000002</v>
      </c>
      <c r="B24" s="14">
        <v>-0.1057087</v>
      </c>
      <c r="C24" s="1">
        <v>-0.2425146</v>
      </c>
      <c r="D24" s="1">
        <v>0.24472969999999999</v>
      </c>
      <c r="E24" s="1">
        <v>0.5992653</v>
      </c>
      <c r="F24" s="6">
        <v>2.1780930000000001</v>
      </c>
      <c r="H24" s="1">
        <v>0.45045000000000002</v>
      </c>
      <c r="I24" s="1">
        <v>-0.1057087</v>
      </c>
      <c r="J24" s="1">
        <v>-0.2425146</v>
      </c>
      <c r="K24" s="1">
        <v>0.24472969999999999</v>
      </c>
      <c r="L24" s="1">
        <v>0.5992653</v>
      </c>
      <c r="M24" s="1">
        <v>2.1780930000000001</v>
      </c>
      <c r="O24" s="1">
        <v>1.2012</v>
      </c>
      <c r="P24" s="1">
        <v>-0.2887613</v>
      </c>
      <c r="Q24" s="1">
        <v>-0.23060410000000001</v>
      </c>
      <c r="R24" s="1">
        <v>0.2306492</v>
      </c>
      <c r="S24" s="1">
        <v>0.13950170000000001</v>
      </c>
      <c r="T24" s="1">
        <v>0.20130429999999999</v>
      </c>
      <c r="V24" s="1">
        <v>1.6015999999999999</v>
      </c>
      <c r="W24" s="1">
        <v>-0.38954220000000001</v>
      </c>
      <c r="X24" s="1">
        <v>-0.25961450000000003</v>
      </c>
      <c r="Y24" s="1">
        <v>0.25964880000000001</v>
      </c>
      <c r="Z24" s="1">
        <v>-7.1233260000000007E-2</v>
      </c>
      <c r="AA24" s="1">
        <v>9.2274149999999999E-2</v>
      </c>
      <c r="AC24" s="1">
        <v>1.9185829999999999</v>
      </c>
      <c r="AD24" s="1">
        <v>-0.47441420000000001</v>
      </c>
      <c r="AE24" s="1">
        <v>-0.26187769999999999</v>
      </c>
      <c r="AF24" s="1">
        <v>0.2618781</v>
      </c>
      <c r="AG24" s="1">
        <v>0.1279576</v>
      </c>
      <c r="AH24" s="1">
        <v>0.1282693</v>
      </c>
    </row>
    <row r="25" spans="1:34" s="1" customFormat="1" x14ac:dyDescent="0.3">
      <c r="A25" s="14">
        <v>0.46713329999999997</v>
      </c>
      <c r="B25" s="14">
        <v>-0.1088281</v>
      </c>
      <c r="C25" s="1">
        <v>-0.26158199999999998</v>
      </c>
      <c r="D25" s="1">
        <v>0.26198490000000002</v>
      </c>
      <c r="E25" s="1">
        <v>-0.95113429999999999</v>
      </c>
      <c r="F25" s="6">
        <v>1.0742290000000001</v>
      </c>
      <c r="H25" s="1">
        <v>0.46713329999999997</v>
      </c>
      <c r="I25" s="1">
        <v>-0.1088281</v>
      </c>
      <c r="J25" s="1">
        <v>-0.26158199999999998</v>
      </c>
      <c r="K25" s="1">
        <v>0.26198490000000002</v>
      </c>
      <c r="L25" s="1">
        <v>-0.95113429999999999</v>
      </c>
      <c r="M25" s="1">
        <v>1.0742290000000001</v>
      </c>
      <c r="O25" s="1">
        <v>1.25125</v>
      </c>
      <c r="P25" s="1">
        <v>-0.2996915</v>
      </c>
      <c r="Q25" s="1">
        <v>-0.25889699999999999</v>
      </c>
      <c r="R25" s="1">
        <v>0.25900139999999999</v>
      </c>
      <c r="S25" s="1">
        <v>-0.12452630000000001</v>
      </c>
      <c r="T25" s="1">
        <v>0.1245507</v>
      </c>
      <c r="V25" s="1">
        <v>1.6683330000000001</v>
      </c>
      <c r="W25" s="1">
        <v>-0.40765319999999999</v>
      </c>
      <c r="X25" s="1">
        <v>-0.25246420000000003</v>
      </c>
      <c r="Y25" s="1">
        <v>0.25247819999999999</v>
      </c>
      <c r="Z25" s="1">
        <v>2.1398219999999999E-2</v>
      </c>
      <c r="AA25" s="1">
        <v>7.2863250000000004E-2</v>
      </c>
      <c r="AC25" s="1">
        <v>2.0019999999999998</v>
      </c>
      <c r="AD25" s="1">
        <v>-0.49718580000000001</v>
      </c>
      <c r="AE25" s="1">
        <v>-0.26939380000000002</v>
      </c>
      <c r="AF25" s="1">
        <v>0.26940239999999999</v>
      </c>
      <c r="AG25" s="1">
        <v>-3.994487E-2</v>
      </c>
      <c r="AH25" s="1">
        <v>8.5938319999999999E-2</v>
      </c>
    </row>
    <row r="26" spans="1:34" s="1" customFormat="1" x14ac:dyDescent="0.3">
      <c r="A26" s="14">
        <v>0.48381669999999999</v>
      </c>
      <c r="B26" s="14">
        <v>-0.11443680000000001</v>
      </c>
      <c r="C26" s="1">
        <v>-0.30758659999999999</v>
      </c>
      <c r="D26" s="1">
        <v>0.31209300000000001</v>
      </c>
      <c r="E26" s="1">
        <v>0.79736070000000003</v>
      </c>
      <c r="F26" s="6">
        <v>0.81653960000000003</v>
      </c>
      <c r="H26" s="1">
        <v>0.48381669999999999</v>
      </c>
      <c r="I26" s="1">
        <v>-0.11443680000000001</v>
      </c>
      <c r="J26" s="1">
        <v>-0.30758659999999999</v>
      </c>
      <c r="K26" s="1">
        <v>0.31209300000000001</v>
      </c>
      <c r="L26" s="1">
        <v>0.79736070000000003</v>
      </c>
      <c r="M26" s="1">
        <v>0.81653960000000003</v>
      </c>
      <c r="O26" s="1">
        <v>1.3012999999999999</v>
      </c>
      <c r="P26" s="1">
        <v>-0.31467689999999998</v>
      </c>
      <c r="Q26" s="1">
        <v>-0.26176680000000002</v>
      </c>
      <c r="R26" s="1">
        <v>0.261818</v>
      </c>
      <c r="S26" s="1">
        <v>-0.45549119999999998</v>
      </c>
      <c r="T26" s="1">
        <v>0.58365230000000001</v>
      </c>
      <c r="V26" s="1">
        <v>1.7350669999999999</v>
      </c>
      <c r="W26" s="1">
        <v>-0.4232378</v>
      </c>
      <c r="X26" s="1">
        <v>-0.24765119999999999</v>
      </c>
      <c r="Y26" s="1">
        <v>0.2478361</v>
      </c>
      <c r="Z26" s="1">
        <v>-0.25937969999999999</v>
      </c>
      <c r="AA26" s="1">
        <v>0.2632835</v>
      </c>
      <c r="AC26" s="1">
        <v>2.0854170000000001</v>
      </c>
      <c r="AD26" s="1">
        <v>-0.51935810000000004</v>
      </c>
      <c r="AE26" s="1">
        <v>-0.26591300000000001</v>
      </c>
      <c r="AF26" s="1">
        <v>0.26635379999999997</v>
      </c>
      <c r="AG26" s="1">
        <v>8.9532329999999993E-2</v>
      </c>
      <c r="AH26" s="1">
        <v>8.9904970000000001E-2</v>
      </c>
    </row>
    <row r="27" spans="1:34" s="1" customFormat="1" x14ac:dyDescent="0.3">
      <c r="A27" s="14">
        <v>0.50049999999999994</v>
      </c>
      <c r="B27" s="14">
        <v>-0.1190913</v>
      </c>
      <c r="C27" s="1">
        <v>-0.2240018</v>
      </c>
      <c r="D27" s="1">
        <v>0.22519330000000001</v>
      </c>
      <c r="E27" s="1">
        <v>5.0917110000000001</v>
      </c>
      <c r="F27" s="6">
        <v>5.3687569999999996</v>
      </c>
      <c r="H27" s="1">
        <v>0.50049999999999994</v>
      </c>
      <c r="I27" s="1">
        <v>-0.1190913</v>
      </c>
      <c r="J27" s="1">
        <v>-0.2240018</v>
      </c>
      <c r="K27" s="1">
        <v>0.22519330000000001</v>
      </c>
      <c r="L27" s="1">
        <v>5.0917110000000001</v>
      </c>
      <c r="M27" s="1">
        <v>5.3687569999999996</v>
      </c>
      <c r="O27" s="1">
        <v>1.3513500000000001</v>
      </c>
      <c r="P27" s="1">
        <v>-0.32589430000000003</v>
      </c>
      <c r="Q27" s="1">
        <v>-0.27997149999999998</v>
      </c>
      <c r="R27" s="1">
        <v>0.28162530000000002</v>
      </c>
      <c r="S27" s="1">
        <v>3.2061359999999997E-2</v>
      </c>
      <c r="T27" s="1">
        <v>0.18145320000000001</v>
      </c>
      <c r="V27" s="1">
        <v>1.8018000000000001</v>
      </c>
      <c r="W27" s="1">
        <v>-0.4407063</v>
      </c>
      <c r="X27" s="1">
        <v>-0.2898133</v>
      </c>
      <c r="Y27" s="1">
        <v>0.28986990000000001</v>
      </c>
      <c r="Z27" s="1">
        <v>-0.42344219999999999</v>
      </c>
      <c r="AA27" s="1">
        <v>0.4498278</v>
      </c>
      <c r="AC27" s="1">
        <v>2.1688329999999998</v>
      </c>
      <c r="AD27" s="1">
        <v>-0.5415489</v>
      </c>
      <c r="AE27" s="1">
        <v>-0.25637939999999998</v>
      </c>
      <c r="AF27" s="1">
        <v>0.25645319999999999</v>
      </c>
      <c r="AG27" s="1">
        <v>-0.11990720000000001</v>
      </c>
      <c r="AH27" s="1">
        <v>0.15117439999999999</v>
      </c>
    </row>
    <row r="28" spans="1:34" s="1" customFormat="1" x14ac:dyDescent="0.3">
      <c r="A28" s="14">
        <v>0.51718330000000001</v>
      </c>
      <c r="B28" s="14">
        <v>-0.12191100000000001</v>
      </c>
      <c r="C28" s="1">
        <v>-0.131438</v>
      </c>
      <c r="D28" s="1">
        <v>0.13388079999999999</v>
      </c>
      <c r="E28" s="1">
        <v>2.8597350000000001</v>
      </c>
      <c r="F28" s="6">
        <v>3.0927509999999998</v>
      </c>
      <c r="H28" s="1">
        <v>0.51718330000000001</v>
      </c>
      <c r="I28" s="1">
        <v>-0.12191100000000001</v>
      </c>
      <c r="J28" s="1">
        <v>-0.131438</v>
      </c>
      <c r="K28" s="1">
        <v>0.13388079999999999</v>
      </c>
      <c r="L28" s="1">
        <v>2.8597350000000001</v>
      </c>
      <c r="M28" s="1">
        <v>3.0927509999999998</v>
      </c>
      <c r="O28" s="1">
        <v>1.4014</v>
      </c>
      <c r="P28" s="1">
        <v>-0.34270200000000001</v>
      </c>
      <c r="Q28" s="1">
        <v>-0.28688190000000002</v>
      </c>
      <c r="R28" s="1">
        <v>0.28690549999999998</v>
      </c>
      <c r="S28" s="1">
        <v>0.100757</v>
      </c>
      <c r="T28" s="1">
        <v>0.32076710000000003</v>
      </c>
      <c r="V28" s="1">
        <v>1.868533</v>
      </c>
      <c r="W28" s="1">
        <v>-0.4619182</v>
      </c>
      <c r="X28" s="1">
        <v>-0.3111254</v>
      </c>
      <c r="Y28" s="1">
        <v>0.31122509999999998</v>
      </c>
      <c r="Z28" s="1">
        <v>0.19012499999999999</v>
      </c>
      <c r="AA28" s="1">
        <v>0.1901622</v>
      </c>
      <c r="AC28" s="1">
        <v>2.2522500000000001</v>
      </c>
      <c r="AD28" s="1">
        <v>-0.56213069999999998</v>
      </c>
      <c r="AE28" s="1">
        <v>-0.27859469999999997</v>
      </c>
      <c r="AF28" s="1">
        <v>0.27864919999999999</v>
      </c>
      <c r="AG28" s="1">
        <v>-0.120667</v>
      </c>
      <c r="AH28" s="1">
        <v>0.132052</v>
      </c>
    </row>
    <row r="29" spans="1:34" s="1" customFormat="1" x14ac:dyDescent="0.3">
      <c r="A29" s="14">
        <v>0.53386670000000003</v>
      </c>
      <c r="B29" s="14">
        <v>-0.1234769</v>
      </c>
      <c r="C29" s="1">
        <v>-0.12171949999999999</v>
      </c>
      <c r="D29" s="1">
        <v>0.1219175</v>
      </c>
      <c r="E29" s="1">
        <v>-1.726334</v>
      </c>
      <c r="F29" s="6">
        <v>2.4911409999999998</v>
      </c>
      <c r="H29" s="1">
        <v>0.53386670000000003</v>
      </c>
      <c r="I29" s="1">
        <v>-0.1234769</v>
      </c>
      <c r="J29" s="1">
        <v>-0.12171949999999999</v>
      </c>
      <c r="K29" s="1">
        <v>0.1219175</v>
      </c>
      <c r="L29" s="1">
        <v>-1.726334</v>
      </c>
      <c r="M29" s="1">
        <v>2.4911409999999998</v>
      </c>
      <c r="O29" s="1">
        <v>1.4514499999999999</v>
      </c>
      <c r="P29" s="1">
        <v>-0.35461120000000002</v>
      </c>
      <c r="Q29" s="1">
        <v>-0.24667839999999999</v>
      </c>
      <c r="R29" s="1">
        <v>0.24749289999999999</v>
      </c>
      <c r="S29" s="1">
        <v>0.87168440000000003</v>
      </c>
      <c r="T29" s="1">
        <v>0.87185480000000004</v>
      </c>
      <c r="V29" s="1">
        <v>1.9352670000000001</v>
      </c>
      <c r="W29" s="1">
        <v>-0.48223120000000003</v>
      </c>
      <c r="X29" s="1">
        <v>-0.2642427</v>
      </c>
      <c r="Y29" s="1">
        <v>0.2642487</v>
      </c>
      <c r="Z29" s="1">
        <v>0.37202429999999997</v>
      </c>
      <c r="AA29" s="1">
        <v>0.3811137</v>
      </c>
      <c r="AC29" s="1">
        <v>2.3356669999999999</v>
      </c>
      <c r="AD29" s="1">
        <v>-0.58802779999999999</v>
      </c>
      <c r="AE29" s="1">
        <v>-0.28992420000000002</v>
      </c>
      <c r="AF29" s="1">
        <v>0.28992420000000002</v>
      </c>
      <c r="AG29" s="1">
        <v>4.4449580000000002E-2</v>
      </c>
      <c r="AH29" s="1">
        <v>4.8782560000000003E-2</v>
      </c>
    </row>
    <row r="30" spans="1:34" s="1" customFormat="1" x14ac:dyDescent="0.3">
      <c r="A30" s="14">
        <v>0.55054999999999998</v>
      </c>
      <c r="B30" s="14">
        <v>-0.12597240000000001</v>
      </c>
      <c r="C30" s="1">
        <v>-0.19577049999999999</v>
      </c>
      <c r="D30" s="1">
        <v>0.19835710000000001</v>
      </c>
      <c r="E30" s="1">
        <v>-2.6996289999999998</v>
      </c>
      <c r="F30" s="6">
        <v>2.9440750000000002</v>
      </c>
      <c r="H30" s="1">
        <v>0.55054999999999998</v>
      </c>
      <c r="I30" s="1">
        <v>-0.12597240000000001</v>
      </c>
      <c r="J30" s="1">
        <v>-0.19577049999999999</v>
      </c>
      <c r="K30" s="1">
        <v>0.19835710000000001</v>
      </c>
      <c r="L30" s="1">
        <v>-2.6996289999999998</v>
      </c>
      <c r="M30" s="1">
        <v>2.9440750000000002</v>
      </c>
      <c r="O30" s="1">
        <v>1.5015000000000001</v>
      </c>
      <c r="P30" s="1">
        <v>-0.36739450000000001</v>
      </c>
      <c r="Q30" s="1">
        <v>-0.21489949999999999</v>
      </c>
      <c r="R30" s="1">
        <v>0.21515509999999999</v>
      </c>
      <c r="S30" s="1">
        <v>5.8996590000000002E-2</v>
      </c>
      <c r="T30" s="1">
        <v>0.28964830000000003</v>
      </c>
      <c r="V30" s="1">
        <v>2.0019999999999998</v>
      </c>
      <c r="W30" s="1">
        <v>-0.49718580000000001</v>
      </c>
      <c r="X30" s="1">
        <v>-0.24760499999999999</v>
      </c>
      <c r="Y30" s="1">
        <v>0.24789130000000001</v>
      </c>
      <c r="Z30" s="1">
        <v>0.1398943</v>
      </c>
      <c r="AA30" s="1">
        <v>0.1404765</v>
      </c>
      <c r="AC30" s="1">
        <v>2.4190830000000001</v>
      </c>
      <c r="AD30" s="1">
        <v>-0.61049969999999998</v>
      </c>
      <c r="AE30" s="1">
        <v>-0.26184079999999998</v>
      </c>
      <c r="AF30" s="1">
        <v>0.26184469999999999</v>
      </c>
      <c r="AG30" s="1">
        <v>0.39782089999999998</v>
      </c>
      <c r="AH30" s="1">
        <v>0.39899410000000002</v>
      </c>
    </row>
    <row r="31" spans="1:34" s="1" customFormat="1" x14ac:dyDescent="0.3">
      <c r="A31" s="14">
        <v>0.56723330000000005</v>
      </c>
      <c r="B31" s="14">
        <v>-0.13000909999999999</v>
      </c>
      <c r="C31" s="1">
        <v>-0.2236321</v>
      </c>
      <c r="D31" s="1">
        <v>0.22751099999999999</v>
      </c>
      <c r="E31" s="1">
        <v>-1.9275949999999999</v>
      </c>
      <c r="F31" s="6">
        <v>1.9481459999999999</v>
      </c>
      <c r="H31" s="1">
        <v>0.56723330000000005</v>
      </c>
      <c r="I31" s="1">
        <v>-0.13000909999999999</v>
      </c>
      <c r="J31" s="1">
        <v>-0.2236321</v>
      </c>
      <c r="K31" s="1">
        <v>0.22751099999999999</v>
      </c>
      <c r="L31" s="1">
        <v>-1.9275949999999999</v>
      </c>
      <c r="M31" s="1">
        <v>1.9481459999999999</v>
      </c>
      <c r="O31" s="1">
        <v>1.55155</v>
      </c>
      <c r="P31" s="1">
        <v>-0.37612269999999998</v>
      </c>
      <c r="Q31" s="1">
        <v>-0.22125529999999999</v>
      </c>
      <c r="R31" s="1">
        <v>0.22129850000000001</v>
      </c>
      <c r="S31" s="1">
        <v>-0.41197210000000001</v>
      </c>
      <c r="T31" s="1">
        <v>0.43328680000000003</v>
      </c>
      <c r="V31" s="1">
        <v>2.0687329999999999</v>
      </c>
      <c r="W31" s="1">
        <v>-0.51527820000000002</v>
      </c>
      <c r="X31" s="1">
        <v>-0.25966070000000002</v>
      </c>
      <c r="Y31" s="1">
        <v>0.25974350000000002</v>
      </c>
      <c r="Z31" s="1">
        <v>2.5073120000000001E-2</v>
      </c>
      <c r="AA31" s="1">
        <v>0.25200850000000002</v>
      </c>
      <c r="AC31" s="1">
        <v>2.5024999999999999</v>
      </c>
      <c r="AD31" s="1">
        <v>-0.63171160000000004</v>
      </c>
      <c r="AE31" s="1">
        <v>-0.2280741</v>
      </c>
      <c r="AF31" s="1">
        <v>0.22816330000000001</v>
      </c>
      <c r="AG31" s="1">
        <v>-8.8772530000000002E-2</v>
      </c>
      <c r="AH31" s="1">
        <v>0.1002614</v>
      </c>
    </row>
    <row r="32" spans="1:34" s="1" customFormat="1" x14ac:dyDescent="0.3">
      <c r="A32" s="14">
        <v>0.58391669999999996</v>
      </c>
      <c r="B32" s="14">
        <v>-0.13343430000000001</v>
      </c>
      <c r="C32" s="1">
        <v>-0.2428843</v>
      </c>
      <c r="D32" s="1">
        <v>0.2432965</v>
      </c>
      <c r="E32" s="1">
        <v>1.2586820000000001</v>
      </c>
      <c r="F32" s="6">
        <v>1.702275</v>
      </c>
      <c r="H32" s="1">
        <v>0.58391669999999996</v>
      </c>
      <c r="I32" s="1">
        <v>-0.13343430000000001</v>
      </c>
      <c r="J32" s="1">
        <v>-0.2428843</v>
      </c>
      <c r="K32" s="1">
        <v>0.2432965</v>
      </c>
      <c r="L32" s="1">
        <v>1.2586820000000001</v>
      </c>
      <c r="M32" s="1">
        <v>1.702275</v>
      </c>
      <c r="O32" s="1">
        <v>1.6015999999999999</v>
      </c>
      <c r="P32" s="1">
        <v>-0.38954220000000001</v>
      </c>
      <c r="Q32" s="1">
        <v>-0.27441680000000002</v>
      </c>
      <c r="R32" s="1">
        <v>0.27444489999999999</v>
      </c>
      <c r="S32" s="1">
        <v>-0.56961499999999998</v>
      </c>
      <c r="T32" s="1">
        <v>0.56965250000000001</v>
      </c>
      <c r="V32" s="1">
        <v>2.1354669999999998</v>
      </c>
      <c r="W32" s="1">
        <v>-0.53184180000000003</v>
      </c>
      <c r="X32" s="1">
        <v>-0.23894940000000001</v>
      </c>
      <c r="Y32" s="1">
        <v>0.24008579999999999</v>
      </c>
      <c r="Z32" s="1">
        <v>-9.9670079999999994E-2</v>
      </c>
      <c r="AA32" s="1">
        <v>0.10206750000000001</v>
      </c>
      <c r="AC32" s="1">
        <v>2.5859169999999998</v>
      </c>
      <c r="AD32" s="1">
        <v>-0.64855010000000002</v>
      </c>
      <c r="AE32" s="1">
        <v>-0.26169290000000001</v>
      </c>
      <c r="AF32" s="1">
        <v>0.26184469999999999</v>
      </c>
      <c r="AG32" s="1">
        <v>-0.33200600000000002</v>
      </c>
      <c r="AH32" s="1">
        <v>0.33700289999999999</v>
      </c>
    </row>
    <row r="33" spans="1:34" s="1" customFormat="1" x14ac:dyDescent="0.3">
      <c r="A33" s="14">
        <v>0.60060000000000002</v>
      </c>
      <c r="B33" s="14">
        <v>-0.1381134</v>
      </c>
      <c r="C33" s="1">
        <v>-0.20567389999999999</v>
      </c>
      <c r="D33" s="1">
        <v>0.20571410000000001</v>
      </c>
      <c r="E33" s="1">
        <v>-0.64675289999999996</v>
      </c>
      <c r="F33" s="6">
        <v>0.71615260000000003</v>
      </c>
      <c r="H33" s="1">
        <v>0.60060000000000002</v>
      </c>
      <c r="I33" s="1">
        <v>-0.1381134</v>
      </c>
      <c r="J33" s="1">
        <v>-0.20567389999999999</v>
      </c>
      <c r="K33" s="1">
        <v>0.20571410000000001</v>
      </c>
      <c r="L33" s="1">
        <v>-0.64675289999999996</v>
      </c>
      <c r="M33" s="1">
        <v>0.71615260000000003</v>
      </c>
      <c r="O33" s="1">
        <v>1.6516500000000001</v>
      </c>
      <c r="P33" s="1">
        <v>-0.4035918</v>
      </c>
      <c r="Q33" s="1">
        <v>-0.27429350000000002</v>
      </c>
      <c r="R33" s="1">
        <v>0.27430320000000002</v>
      </c>
      <c r="S33" s="1">
        <v>0.3945343</v>
      </c>
      <c r="T33" s="1">
        <v>0.42293370000000002</v>
      </c>
      <c r="V33" s="1">
        <v>2.2021999999999999</v>
      </c>
      <c r="W33" s="1">
        <v>-0.54717000000000005</v>
      </c>
      <c r="X33" s="1">
        <v>-0.26667229999999997</v>
      </c>
      <c r="Y33" s="1">
        <v>0.26674949999999997</v>
      </c>
      <c r="Z33" s="1">
        <v>-0.41691270000000002</v>
      </c>
      <c r="AA33" s="1">
        <v>0.45348729999999998</v>
      </c>
      <c r="AC33" s="1">
        <v>2.669333</v>
      </c>
      <c r="AD33" s="1">
        <v>-0.67537069999999999</v>
      </c>
      <c r="AE33" s="1">
        <v>-0.30645630000000001</v>
      </c>
      <c r="AF33" s="1">
        <v>0.30684359999999999</v>
      </c>
    </row>
    <row r="34" spans="1:34" s="1" customFormat="1" x14ac:dyDescent="0.3">
      <c r="A34" s="14">
        <v>0.61728329999999998</v>
      </c>
      <c r="B34" s="14">
        <v>-0.1402969</v>
      </c>
      <c r="C34" s="1">
        <v>-0.2243716</v>
      </c>
      <c r="D34" s="1">
        <v>0.22441539999999999</v>
      </c>
      <c r="E34" s="1">
        <v>0.96063180000000004</v>
      </c>
      <c r="F34" s="6">
        <v>0.9608196</v>
      </c>
      <c r="H34" s="1">
        <v>0.61728329999999998</v>
      </c>
      <c r="I34" s="1">
        <v>-0.1402969</v>
      </c>
      <c r="J34" s="1">
        <v>-0.2243716</v>
      </c>
      <c r="K34" s="1">
        <v>0.22441539999999999</v>
      </c>
      <c r="L34" s="1">
        <v>0.96063180000000004</v>
      </c>
      <c r="M34" s="1">
        <v>0.9608196</v>
      </c>
      <c r="O34" s="1">
        <v>1.7017</v>
      </c>
      <c r="P34" s="1">
        <v>-0.41699900000000001</v>
      </c>
      <c r="Q34" s="1">
        <v>-0.2366518</v>
      </c>
      <c r="R34" s="1">
        <v>0.23706740000000001</v>
      </c>
      <c r="S34" s="1">
        <v>0.2494044</v>
      </c>
      <c r="T34" s="1">
        <v>0.24973600000000001</v>
      </c>
      <c r="V34" s="1">
        <v>2.2689330000000001</v>
      </c>
      <c r="W34" s="1">
        <v>-0.56743370000000004</v>
      </c>
      <c r="X34" s="1">
        <v>-0.3061275</v>
      </c>
      <c r="Y34" s="1">
        <v>0.30624249999999997</v>
      </c>
      <c r="Z34" s="1">
        <v>-0.2087532</v>
      </c>
      <c r="AA34" s="1">
        <v>0.22154840000000001</v>
      </c>
      <c r="AC34" s="1">
        <v>2.7527499999999998</v>
      </c>
      <c r="AD34" s="1">
        <v>-0.6996772</v>
      </c>
    </row>
    <row r="35" spans="1:34" s="1" customFormat="1" x14ac:dyDescent="0.3">
      <c r="A35" s="14">
        <v>0.63396669999999999</v>
      </c>
      <c r="B35" s="14">
        <v>-0.1455999</v>
      </c>
      <c r="C35" s="1">
        <v>-0.2243716</v>
      </c>
      <c r="D35" s="1">
        <v>0.22441539999999999</v>
      </c>
      <c r="E35" s="1">
        <v>-0.32021060000000001</v>
      </c>
      <c r="F35" s="6">
        <v>0.32027319999999998</v>
      </c>
      <c r="H35" s="1">
        <v>0.63396669999999999</v>
      </c>
      <c r="I35" s="1">
        <v>-0.1455999</v>
      </c>
      <c r="J35" s="1">
        <v>-0.2243716</v>
      </c>
      <c r="K35" s="1">
        <v>0.22441539999999999</v>
      </c>
      <c r="L35" s="1">
        <v>-0.32021060000000001</v>
      </c>
      <c r="M35" s="1">
        <v>0.32027319999999998</v>
      </c>
      <c r="O35" s="1">
        <v>1.7517499999999999</v>
      </c>
      <c r="P35" s="1">
        <v>-0.42728060000000001</v>
      </c>
      <c r="Q35" s="1">
        <v>-0.23683670000000001</v>
      </c>
      <c r="R35" s="1">
        <v>0.23688290000000001</v>
      </c>
      <c r="S35" s="1">
        <v>-0.71368969999999998</v>
      </c>
      <c r="T35" s="1">
        <v>0.71968049999999995</v>
      </c>
      <c r="V35" s="1">
        <v>2.3356669999999999</v>
      </c>
      <c r="W35" s="1">
        <v>-0.58802779999999999</v>
      </c>
      <c r="X35" s="1">
        <v>-0.29228910000000002</v>
      </c>
      <c r="Y35" s="1">
        <v>0.29229169999999999</v>
      </c>
      <c r="Z35" s="1">
        <v>0.34924100000000002</v>
      </c>
      <c r="AA35" s="1">
        <v>0.35385519999999998</v>
      </c>
      <c r="AC35" s="1">
        <v>2.9195829999999998</v>
      </c>
      <c r="AD35" s="1">
        <v>-0.73959710000000001</v>
      </c>
    </row>
    <row r="36" spans="1:34" s="1" customFormat="1" x14ac:dyDescent="0.3">
      <c r="A36" s="14">
        <v>0.65064999999999995</v>
      </c>
      <c r="B36" s="14">
        <v>-0.14778350000000001</v>
      </c>
      <c r="C36" s="1">
        <v>-0.18697630000000001</v>
      </c>
      <c r="D36" s="1">
        <v>0.18701290000000001</v>
      </c>
      <c r="E36" s="1">
        <v>-0.64042120000000002</v>
      </c>
      <c r="F36" s="6">
        <v>0.64054639999999996</v>
      </c>
      <c r="H36" s="1">
        <v>0.65064999999999995</v>
      </c>
      <c r="I36" s="1">
        <v>-0.14778350000000001</v>
      </c>
      <c r="J36" s="1">
        <v>-0.18697630000000001</v>
      </c>
      <c r="K36" s="1">
        <v>0.18701290000000001</v>
      </c>
      <c r="L36" s="1">
        <v>-0.64042120000000002</v>
      </c>
      <c r="M36" s="1">
        <v>0.64054639999999996</v>
      </c>
      <c r="O36" s="1">
        <v>1.8018000000000001</v>
      </c>
      <c r="P36" s="1">
        <v>-0.4407063</v>
      </c>
      <c r="Q36" s="1">
        <v>-0.3148667</v>
      </c>
      <c r="R36" s="1">
        <v>0.3148667</v>
      </c>
      <c r="S36" s="1">
        <v>-0.58986680000000002</v>
      </c>
      <c r="T36" s="1">
        <v>0.60417500000000002</v>
      </c>
      <c r="V36" s="1">
        <v>2.4024000000000001</v>
      </c>
      <c r="W36" s="1">
        <v>-0.60644450000000005</v>
      </c>
      <c r="X36" s="1">
        <v>-0.25718479999999999</v>
      </c>
      <c r="Y36" s="1">
        <v>0.2571852</v>
      </c>
      <c r="Z36" s="1">
        <v>0.38183299999999998</v>
      </c>
      <c r="AA36" s="1">
        <v>0.38866129999999999</v>
      </c>
      <c r="AC36" s="1">
        <v>3.0030000000000001</v>
      </c>
      <c r="AD36" s="1">
        <v>-0.76265170000000004</v>
      </c>
      <c r="AE36" s="1">
        <v>-0.27208300000000002</v>
      </c>
      <c r="AF36" s="1">
        <v>0.27261629999999998</v>
      </c>
    </row>
    <row r="37" spans="1:34" s="1" customFormat="1" x14ac:dyDescent="0.3">
      <c r="A37" s="14">
        <v>0.66733330000000002</v>
      </c>
      <c r="B37" s="14">
        <v>-0.15183869999999999</v>
      </c>
      <c r="C37" s="1">
        <v>-0.27111560000000001</v>
      </c>
      <c r="D37" s="1">
        <v>0.27116859999999998</v>
      </c>
      <c r="E37" s="1">
        <v>-1.1207370000000001</v>
      </c>
      <c r="F37" s="6">
        <v>1.1209560000000001</v>
      </c>
      <c r="H37" s="1">
        <v>0.66733330000000002</v>
      </c>
      <c r="I37" s="1">
        <v>-0.15183869999999999</v>
      </c>
      <c r="J37" s="1">
        <v>-0.27111560000000001</v>
      </c>
      <c r="K37" s="1">
        <v>0.27116859999999998</v>
      </c>
      <c r="L37" s="1">
        <v>-1.1207370000000001</v>
      </c>
      <c r="M37" s="1">
        <v>1.1209560000000001</v>
      </c>
      <c r="O37" s="1">
        <v>1.85185</v>
      </c>
      <c r="P37" s="1">
        <v>-0.45879880000000001</v>
      </c>
      <c r="Q37" s="1">
        <v>-0.31181199999999998</v>
      </c>
      <c r="R37" s="1">
        <v>0.3118283</v>
      </c>
      <c r="S37" s="1">
        <v>0.24659039999999999</v>
      </c>
      <c r="T37" s="1">
        <v>0.27850380000000002</v>
      </c>
      <c r="V37" s="1">
        <v>2.4691329999999998</v>
      </c>
      <c r="W37" s="1">
        <v>-0.62235339999999995</v>
      </c>
      <c r="X37" s="1">
        <v>-0.2383024</v>
      </c>
      <c r="Y37" s="1">
        <v>0.23848720000000001</v>
      </c>
      <c r="Z37" s="1">
        <v>0.1408836</v>
      </c>
      <c r="AA37" s="1">
        <v>0.14572650000000001</v>
      </c>
      <c r="AC37" s="1">
        <v>3.086417</v>
      </c>
      <c r="AD37" s="1">
        <v>-0.78498959999999995</v>
      </c>
      <c r="AE37" s="1">
        <v>-0.2754799</v>
      </c>
      <c r="AF37" s="1">
        <v>0.27582420000000002</v>
      </c>
      <c r="AG37" s="1">
        <v>3.708036E-2</v>
      </c>
      <c r="AH37" s="1">
        <v>3.708761E-2</v>
      </c>
    </row>
    <row r="38" spans="1:34" s="1" customFormat="1" x14ac:dyDescent="0.3">
      <c r="A38" s="14">
        <v>0.68401670000000003</v>
      </c>
      <c r="B38" s="14">
        <v>-0.15682969999999999</v>
      </c>
      <c r="C38" s="1">
        <v>-0.23372039999999999</v>
      </c>
      <c r="D38" s="1">
        <v>0.2337661</v>
      </c>
      <c r="E38" s="1">
        <v>2.4015789999999999</v>
      </c>
      <c r="F38" s="6">
        <v>2.4020489999999999</v>
      </c>
      <c r="H38" s="1">
        <v>0.68401670000000003</v>
      </c>
      <c r="I38" s="1">
        <v>-0.15682969999999999</v>
      </c>
      <c r="J38" s="1">
        <v>-0.23372039999999999</v>
      </c>
      <c r="K38" s="1">
        <v>0.2337661</v>
      </c>
      <c r="L38" s="1">
        <v>2.4015789999999999</v>
      </c>
      <c r="M38" s="1">
        <v>2.4020489999999999</v>
      </c>
      <c r="O38" s="1">
        <v>1.9018999999999999</v>
      </c>
      <c r="P38" s="1">
        <v>-0.47191870000000002</v>
      </c>
      <c r="Q38" s="1">
        <v>-0.26843070000000002</v>
      </c>
      <c r="R38" s="1">
        <v>0.26893820000000002</v>
      </c>
      <c r="S38" s="1">
        <v>0.71404140000000005</v>
      </c>
      <c r="T38" s="1">
        <v>0.72253420000000002</v>
      </c>
      <c r="V38" s="1">
        <v>2.5358670000000001</v>
      </c>
      <c r="W38" s="1">
        <v>-0.63824990000000004</v>
      </c>
      <c r="X38" s="1">
        <v>-0.24068580000000001</v>
      </c>
      <c r="Y38" s="1">
        <v>0.24079039999999999</v>
      </c>
      <c r="Z38" s="1">
        <v>-0.33041500000000001</v>
      </c>
      <c r="AA38" s="1">
        <v>0.33043329999999999</v>
      </c>
      <c r="AC38" s="1">
        <v>3.1698330000000001</v>
      </c>
      <c r="AD38" s="1">
        <v>-0.80861090000000002</v>
      </c>
      <c r="AE38" s="1">
        <v>-0.27051629999999999</v>
      </c>
      <c r="AF38" s="1">
        <v>0.27078289999999999</v>
      </c>
      <c r="AG38" s="1">
        <v>0.15151220000000001</v>
      </c>
      <c r="AH38" s="1">
        <v>0.1521691</v>
      </c>
    </row>
    <row r="39" spans="1:34" s="1" customFormat="1" x14ac:dyDescent="0.3">
      <c r="A39" s="14">
        <v>0.70069999999999999</v>
      </c>
      <c r="B39" s="14">
        <v>-0.1596371</v>
      </c>
      <c r="C39" s="1">
        <v>-0.1682787</v>
      </c>
      <c r="D39" s="1">
        <v>0.16831160000000001</v>
      </c>
      <c r="E39" s="1">
        <v>-0.64042120000000002</v>
      </c>
      <c r="F39" s="6">
        <v>0.64054639999999996</v>
      </c>
      <c r="H39" s="1">
        <v>0.70069999999999999</v>
      </c>
      <c r="I39" s="1">
        <v>-0.1596371</v>
      </c>
      <c r="J39" s="1">
        <v>-0.1682787</v>
      </c>
      <c r="K39" s="1">
        <v>0.16831160000000001</v>
      </c>
      <c r="L39" s="1">
        <v>-0.64042120000000002</v>
      </c>
      <c r="M39" s="1">
        <v>0.64054639999999996</v>
      </c>
      <c r="O39" s="1">
        <v>1.9519500000000001</v>
      </c>
      <c r="P39" s="1">
        <v>-0.48566870000000001</v>
      </c>
      <c r="Q39" s="1">
        <v>-0.25241799999999998</v>
      </c>
      <c r="R39" s="1">
        <v>0.25246740000000001</v>
      </c>
      <c r="S39" s="1">
        <v>-0.11960170000000001</v>
      </c>
      <c r="T39" s="1">
        <v>0.27850380000000002</v>
      </c>
      <c r="V39" s="1">
        <v>2.6025999999999998</v>
      </c>
      <c r="W39" s="1">
        <v>-0.65447690000000003</v>
      </c>
      <c r="X39" s="1">
        <v>-0.27812730000000002</v>
      </c>
      <c r="Y39" s="1">
        <v>0.27818159999999997</v>
      </c>
      <c r="Z39" s="1">
        <v>-0.26899050000000002</v>
      </c>
      <c r="AA39" s="1">
        <v>0.27682250000000003</v>
      </c>
      <c r="AC39" s="1">
        <v>3.25325</v>
      </c>
      <c r="AD39" s="1">
        <v>-0.83012079999999999</v>
      </c>
      <c r="AE39" s="1">
        <v>-0.24703420000000001</v>
      </c>
      <c r="AF39" s="1">
        <v>0.24783289999999999</v>
      </c>
      <c r="AG39" s="1">
        <v>3.1150089999999998E-2</v>
      </c>
      <c r="AH39" s="1">
        <v>3.339226E-2</v>
      </c>
    </row>
    <row r="40" spans="1:34" s="1" customFormat="1" x14ac:dyDescent="0.3">
      <c r="A40" s="14">
        <v>0.71738329999999995</v>
      </c>
      <c r="B40" s="14">
        <v>-0.16244459999999999</v>
      </c>
      <c r="C40" s="1">
        <v>-0.25241799999999998</v>
      </c>
      <c r="D40" s="1">
        <v>0.25246740000000001</v>
      </c>
      <c r="E40" s="1">
        <v>-3.6824219999999999</v>
      </c>
      <c r="F40" s="6">
        <v>3.6831420000000001</v>
      </c>
      <c r="H40" s="1">
        <v>0.71738329999999995</v>
      </c>
      <c r="I40" s="1">
        <v>-0.16244459999999999</v>
      </c>
      <c r="J40" s="1">
        <v>-0.25241799999999998</v>
      </c>
      <c r="K40" s="1">
        <v>0.25246740000000001</v>
      </c>
      <c r="L40" s="1">
        <v>-3.6824219999999999</v>
      </c>
      <c r="M40" s="1">
        <v>3.6831420000000001</v>
      </c>
      <c r="O40" s="1">
        <v>2.0019999999999998</v>
      </c>
      <c r="P40" s="1">
        <v>-0.49718580000000001</v>
      </c>
      <c r="Q40" s="1">
        <v>-0.26775290000000002</v>
      </c>
      <c r="R40" s="1">
        <v>0.26834150000000001</v>
      </c>
      <c r="S40" s="1">
        <v>0.1053298</v>
      </c>
      <c r="T40" s="1">
        <v>0.1283068</v>
      </c>
      <c r="V40" s="1">
        <v>2.669333</v>
      </c>
      <c r="W40" s="1">
        <v>-0.67537069999999999</v>
      </c>
      <c r="X40" s="1">
        <v>-0.28958220000000001</v>
      </c>
      <c r="Y40" s="1">
        <v>0.29010550000000002</v>
      </c>
      <c r="Z40" s="1">
        <v>0.1210683</v>
      </c>
      <c r="AA40" s="1">
        <v>0.130111</v>
      </c>
      <c r="AC40" s="1">
        <v>3.3366669999999998</v>
      </c>
      <c r="AD40" s="1">
        <v>-0.84982449999999998</v>
      </c>
      <c r="AE40" s="1">
        <v>-0.26055600000000001</v>
      </c>
      <c r="AF40" s="1">
        <v>0.26075369999999998</v>
      </c>
      <c r="AG40" s="1">
        <v>-3.3180510000000003E-2</v>
      </c>
      <c r="AH40" s="1">
        <v>9.6535759999999998E-2</v>
      </c>
    </row>
    <row r="41" spans="1:34" s="1" customFormat="1" x14ac:dyDescent="0.3">
      <c r="A41" s="14">
        <v>0.73406669999999996</v>
      </c>
      <c r="B41" s="14">
        <v>-0.1680595</v>
      </c>
      <c r="C41" s="1">
        <v>-0.31785970000000002</v>
      </c>
      <c r="D41" s="1">
        <v>0.31792189999999998</v>
      </c>
      <c r="E41" s="1">
        <v>0.32021060000000001</v>
      </c>
      <c r="F41" s="6">
        <v>0.32027319999999998</v>
      </c>
      <c r="H41" s="1">
        <v>0.73406669999999996</v>
      </c>
      <c r="I41" s="1">
        <v>-0.1680595</v>
      </c>
      <c r="J41" s="1">
        <v>-0.31785970000000002</v>
      </c>
      <c r="K41" s="1">
        <v>0.31792189999999998</v>
      </c>
      <c r="L41" s="1">
        <v>0.32021060000000001</v>
      </c>
      <c r="M41" s="1">
        <v>0.32027319999999998</v>
      </c>
      <c r="O41" s="1">
        <v>2.0520499999999999</v>
      </c>
      <c r="P41" s="1">
        <v>-0.5124708</v>
      </c>
      <c r="Q41" s="1">
        <v>-0.2620133</v>
      </c>
      <c r="R41" s="1">
        <v>0.26211469999999998</v>
      </c>
      <c r="S41" s="1">
        <v>-6.3316739999999998E-3</v>
      </c>
      <c r="T41" s="1">
        <v>0.32027319999999998</v>
      </c>
      <c r="V41" s="1">
        <v>2.7360669999999998</v>
      </c>
      <c r="W41" s="1">
        <v>-0.69312649999999998</v>
      </c>
      <c r="X41" s="1">
        <v>-0.25223319999999999</v>
      </c>
      <c r="Y41" s="1">
        <v>0.25264049999999999</v>
      </c>
      <c r="Z41" s="1">
        <v>0.1356415</v>
      </c>
      <c r="AA41" s="1">
        <v>0.1386011</v>
      </c>
      <c r="AC41" s="1">
        <v>3.420083</v>
      </c>
      <c r="AD41" s="1">
        <v>-0.87359019999999998</v>
      </c>
      <c r="AE41" s="1">
        <v>-0.2640518</v>
      </c>
      <c r="AF41" s="1">
        <v>0.26405849999999997</v>
      </c>
      <c r="AG41" s="1">
        <v>-3.1826889999999997E-2</v>
      </c>
      <c r="AH41" s="1">
        <v>3.8803539999999997E-2</v>
      </c>
    </row>
    <row r="42" spans="1:34" s="1" customFormat="1" x14ac:dyDescent="0.3">
      <c r="A42" s="14">
        <v>0.75075000000000003</v>
      </c>
      <c r="B42" s="14">
        <v>-0.1730505</v>
      </c>
      <c r="C42" s="1">
        <v>-0.23372039999999999</v>
      </c>
      <c r="D42" s="1">
        <v>0.2337661</v>
      </c>
      <c r="E42" s="1">
        <v>0.80685819999999997</v>
      </c>
      <c r="F42" s="6">
        <v>0.86236199999999996</v>
      </c>
      <c r="H42" s="1">
        <v>0.75075000000000003</v>
      </c>
      <c r="I42" s="1">
        <v>-0.1730505</v>
      </c>
      <c r="J42" s="1">
        <v>-0.23372039999999999</v>
      </c>
      <c r="K42" s="1">
        <v>0.2337661</v>
      </c>
      <c r="L42" s="1">
        <v>0.80685819999999997</v>
      </c>
      <c r="M42" s="1">
        <v>0.86236199999999996</v>
      </c>
      <c r="O42" s="1">
        <v>2.1021000000000001</v>
      </c>
      <c r="P42" s="1">
        <v>-0.52341329999999997</v>
      </c>
      <c r="Q42" s="1">
        <v>-0.2466168</v>
      </c>
      <c r="R42" s="1">
        <v>0.24719830000000001</v>
      </c>
      <c r="S42" s="1">
        <v>0.44157109999999999</v>
      </c>
      <c r="T42" s="1">
        <v>0.47277059999999999</v>
      </c>
      <c r="V42" s="1">
        <v>2.8028</v>
      </c>
      <c r="W42" s="1">
        <v>-0.70903539999999998</v>
      </c>
      <c r="X42" s="1">
        <v>-0.26682240000000002</v>
      </c>
      <c r="Y42" s="1">
        <v>0.26729750000000002</v>
      </c>
      <c r="Z42" s="1">
        <v>4.44699E-2</v>
      </c>
      <c r="AA42" s="1">
        <v>0.11557969999999999</v>
      </c>
      <c r="AC42" s="1">
        <v>3.5034999999999998</v>
      </c>
      <c r="AD42" s="1">
        <v>-0.89387709999999998</v>
      </c>
      <c r="AE42" s="1">
        <v>-0.25477610000000001</v>
      </c>
      <c r="AF42" s="1">
        <v>0.25488759999999999</v>
      </c>
      <c r="AG42" s="1">
        <v>-2.711334E-2</v>
      </c>
      <c r="AH42" s="1">
        <v>7.6816490000000001E-2</v>
      </c>
    </row>
    <row r="43" spans="1:34" s="1" customFormat="1" x14ac:dyDescent="0.3">
      <c r="A43" s="14">
        <v>0.76743329999999998</v>
      </c>
      <c r="B43" s="14">
        <v>-0.17585799999999999</v>
      </c>
      <c r="C43" s="1">
        <v>-0.26158199999999998</v>
      </c>
      <c r="D43" s="1">
        <v>0.26198490000000002</v>
      </c>
      <c r="E43" s="1">
        <v>-0.5992653</v>
      </c>
      <c r="F43" s="6">
        <v>2.1780930000000001</v>
      </c>
      <c r="H43" s="1">
        <v>0.76743329999999998</v>
      </c>
      <c r="I43" s="1">
        <v>-0.17585799999999999</v>
      </c>
      <c r="J43" s="1">
        <v>-0.26158199999999998</v>
      </c>
      <c r="K43" s="1">
        <v>0.26198490000000002</v>
      </c>
      <c r="L43" s="1">
        <v>-0.5992653</v>
      </c>
      <c r="M43" s="1">
        <v>2.1780930000000001</v>
      </c>
      <c r="O43" s="1">
        <v>2.1521499999999998</v>
      </c>
      <c r="P43" s="1">
        <v>-0.53715710000000005</v>
      </c>
      <c r="Q43" s="1">
        <v>-0.2373296</v>
      </c>
      <c r="R43" s="1">
        <v>0.23819170000000001</v>
      </c>
      <c r="S43" s="1">
        <v>-0.24553510000000001</v>
      </c>
      <c r="T43" s="1">
        <v>0.30612159999999999</v>
      </c>
      <c r="V43" s="1">
        <v>2.8695330000000001</v>
      </c>
      <c r="W43" s="1">
        <v>-0.72873840000000001</v>
      </c>
      <c r="X43" s="1">
        <v>-0.26125359999999997</v>
      </c>
      <c r="Y43" s="1">
        <v>0.26136090000000001</v>
      </c>
      <c r="Z43" s="1">
        <v>-3.6575959999999998E-2</v>
      </c>
      <c r="AA43" s="1">
        <v>6.5064860000000002E-2</v>
      </c>
      <c r="AC43" s="1">
        <v>3.5869170000000001</v>
      </c>
      <c r="AD43" s="1">
        <v>-0.91609529999999995</v>
      </c>
      <c r="AE43" s="1">
        <v>-0.27379789999999998</v>
      </c>
      <c r="AF43" s="1">
        <v>0.27418569999999998</v>
      </c>
      <c r="AG43" s="1">
        <v>-5.8940230000000003E-2</v>
      </c>
      <c r="AH43" s="1">
        <v>7.7080919999999997E-2</v>
      </c>
    </row>
    <row r="44" spans="1:34" s="1" customFormat="1" x14ac:dyDescent="0.3">
      <c r="A44" s="14">
        <v>0.7841167</v>
      </c>
      <c r="B44" s="14">
        <v>-0.18177860000000001</v>
      </c>
      <c r="C44" s="1">
        <v>-0.29786810000000002</v>
      </c>
      <c r="D44" s="1">
        <v>0.30629600000000001</v>
      </c>
      <c r="E44" s="1">
        <v>0.65625040000000001</v>
      </c>
      <c r="F44" s="6">
        <v>1.0253749999999999</v>
      </c>
      <c r="H44" s="1">
        <v>0.7841167</v>
      </c>
      <c r="I44" s="1">
        <v>-0.18177860000000001</v>
      </c>
      <c r="J44" s="1">
        <v>-0.29786810000000002</v>
      </c>
      <c r="K44" s="1">
        <v>0.30629600000000001</v>
      </c>
      <c r="L44" s="1">
        <v>0.65625040000000001</v>
      </c>
      <c r="M44" s="1">
        <v>1.0253749999999999</v>
      </c>
      <c r="O44" s="1">
        <v>2.2021999999999999</v>
      </c>
      <c r="P44" s="1">
        <v>-0.54717000000000005</v>
      </c>
      <c r="Q44" s="1">
        <v>-0.2494866</v>
      </c>
      <c r="R44" s="1">
        <v>0.24952569999999999</v>
      </c>
      <c r="S44" s="1">
        <v>-0.42167110000000002</v>
      </c>
      <c r="T44" s="1">
        <v>0.5035752</v>
      </c>
      <c r="V44" s="1">
        <v>2.936267</v>
      </c>
      <c r="W44" s="1">
        <v>-0.74390400000000001</v>
      </c>
      <c r="X44" s="1">
        <v>-0.25409569999999998</v>
      </c>
      <c r="Y44" s="1">
        <v>0.25409569999999998</v>
      </c>
      <c r="Z44" s="1">
        <v>-6.11178E-2</v>
      </c>
      <c r="AA44" s="1">
        <v>8.3644239999999995E-2</v>
      </c>
      <c r="AC44" s="1">
        <v>3.6703329999999998</v>
      </c>
      <c r="AD44" s="1">
        <v>-0.93955569999999999</v>
      </c>
      <c r="AE44" s="1">
        <v>-0.26710289999999998</v>
      </c>
      <c r="AF44" s="1">
        <v>0.2675884</v>
      </c>
      <c r="AG44" s="1">
        <v>0.1046904</v>
      </c>
      <c r="AH44" s="1">
        <v>0.1139015</v>
      </c>
    </row>
    <row r="45" spans="1:34" s="1" customFormat="1" x14ac:dyDescent="0.3">
      <c r="A45" s="14">
        <v>0.80079999999999996</v>
      </c>
      <c r="B45" s="14">
        <v>-0.18579680000000001</v>
      </c>
      <c r="C45" s="1">
        <v>-0.21391360000000001</v>
      </c>
      <c r="D45" s="1">
        <v>0.22226219999999999</v>
      </c>
      <c r="E45" s="1">
        <v>1.415621</v>
      </c>
      <c r="F45" s="6">
        <v>1.9282999999999999</v>
      </c>
      <c r="H45" s="1">
        <v>0.80079999999999996</v>
      </c>
      <c r="I45" s="1">
        <v>-0.18579680000000001</v>
      </c>
      <c r="J45" s="1">
        <v>-0.21391360000000001</v>
      </c>
      <c r="K45" s="1">
        <v>0.22226219999999999</v>
      </c>
      <c r="L45" s="1">
        <v>1.415621</v>
      </c>
      <c r="M45" s="1">
        <v>1.9282999999999999</v>
      </c>
      <c r="O45" s="1">
        <v>2.2522500000000001</v>
      </c>
      <c r="P45" s="1">
        <v>-0.56213069999999998</v>
      </c>
      <c r="Q45" s="1">
        <v>-0.2989772</v>
      </c>
      <c r="R45" s="1">
        <v>0.29936659999999998</v>
      </c>
      <c r="S45" s="1">
        <v>-0.67564840000000004</v>
      </c>
      <c r="T45" s="1">
        <v>0.67636640000000003</v>
      </c>
      <c r="V45" s="1">
        <v>3.0030000000000001</v>
      </c>
      <c r="W45" s="1">
        <v>-0.76265170000000004</v>
      </c>
      <c r="X45" s="1">
        <v>-0.28181030000000001</v>
      </c>
      <c r="Y45" s="1">
        <v>0.2825299</v>
      </c>
      <c r="Z45" s="1">
        <v>-0.2344465</v>
      </c>
      <c r="AA45" s="1">
        <v>0.25251679999999999</v>
      </c>
      <c r="AC45" s="1">
        <v>3.7537500000000001</v>
      </c>
      <c r="AD45" s="1">
        <v>-0.96065699999999998</v>
      </c>
      <c r="AE45" s="1">
        <v>-0.25144499999999997</v>
      </c>
      <c r="AF45" s="1">
        <v>0.251556</v>
      </c>
      <c r="AG45" s="1">
        <v>-1.807282E-2</v>
      </c>
      <c r="AH45" s="1">
        <v>5.1431259999999999E-2</v>
      </c>
    </row>
    <row r="46" spans="1:34" s="1" customFormat="1" x14ac:dyDescent="0.3">
      <c r="A46" s="14">
        <v>0.81748330000000002</v>
      </c>
      <c r="B46" s="14">
        <v>-0.18891620000000001</v>
      </c>
      <c r="C46" s="1">
        <v>-0.24306920000000001</v>
      </c>
      <c r="D46" s="1">
        <v>0.24311669999999999</v>
      </c>
      <c r="E46" s="1">
        <v>-3.2527590000000002</v>
      </c>
      <c r="F46" s="6">
        <v>4.1014980000000003</v>
      </c>
      <c r="H46" s="1">
        <v>0.81748330000000002</v>
      </c>
      <c r="I46" s="1">
        <v>-0.18891620000000001</v>
      </c>
      <c r="J46" s="1">
        <v>-0.24306920000000001</v>
      </c>
      <c r="K46" s="1">
        <v>0.24311669999999999</v>
      </c>
      <c r="L46" s="1">
        <v>-3.2527590000000002</v>
      </c>
      <c r="M46" s="1">
        <v>4.1014980000000003</v>
      </c>
      <c r="O46" s="1">
        <v>2.3022999999999998</v>
      </c>
      <c r="P46" s="1">
        <v>-0.57709759999999999</v>
      </c>
      <c r="Q46" s="1">
        <v>-0.30869580000000002</v>
      </c>
      <c r="R46" s="1">
        <v>0.30871290000000001</v>
      </c>
      <c r="S46" s="1">
        <v>0.1213605</v>
      </c>
      <c r="T46" s="1">
        <v>0.20287089999999999</v>
      </c>
      <c r="V46" s="1">
        <v>3.0697329999999998</v>
      </c>
      <c r="W46" s="1">
        <v>-0.78151630000000005</v>
      </c>
      <c r="X46" s="1">
        <v>-0.28191319999999997</v>
      </c>
      <c r="Y46" s="1">
        <v>0.28230919999999998</v>
      </c>
      <c r="Z46" s="1">
        <v>0.27159879999999997</v>
      </c>
      <c r="AA46" s="1">
        <v>0.27224500000000001</v>
      </c>
      <c r="AC46" s="1">
        <v>3.837167</v>
      </c>
      <c r="AD46" s="1">
        <v>-0.98150510000000002</v>
      </c>
      <c r="AE46" s="1">
        <v>-0.26898250000000001</v>
      </c>
      <c r="AF46" s="1">
        <v>0.26903500000000002</v>
      </c>
      <c r="AG46" s="1">
        <v>-0.25397059999999999</v>
      </c>
      <c r="AH46" s="1">
        <v>0.25397160000000002</v>
      </c>
    </row>
    <row r="47" spans="1:34" s="1" customFormat="1" x14ac:dyDescent="0.3">
      <c r="A47" s="14">
        <v>0.83416670000000004</v>
      </c>
      <c r="B47" s="14">
        <v>-0.1939072</v>
      </c>
      <c r="C47" s="1">
        <v>-0.33692709999999998</v>
      </c>
      <c r="D47" s="1">
        <v>0.3371422</v>
      </c>
      <c r="E47" s="1">
        <v>-1.6200479999999999</v>
      </c>
      <c r="F47" s="6">
        <v>1.8674980000000001</v>
      </c>
      <c r="H47" s="1">
        <v>0.83416670000000004</v>
      </c>
      <c r="I47" s="1">
        <v>-0.1939072</v>
      </c>
      <c r="J47" s="1">
        <v>-0.33692709999999998</v>
      </c>
      <c r="K47" s="1">
        <v>0.3371422</v>
      </c>
      <c r="L47" s="1">
        <v>-1.6200479999999999</v>
      </c>
      <c r="M47" s="1">
        <v>1.8674980000000001</v>
      </c>
      <c r="O47" s="1">
        <v>2.3523499999999999</v>
      </c>
      <c r="P47" s="1">
        <v>-0.59303119999999998</v>
      </c>
      <c r="Q47" s="1">
        <v>-0.29317599999999999</v>
      </c>
      <c r="R47" s="1">
        <v>0.29325200000000001</v>
      </c>
      <c r="S47" s="1">
        <v>0.53438779999999997</v>
      </c>
      <c r="T47" s="1">
        <v>0.53497349999999999</v>
      </c>
      <c r="V47" s="1">
        <v>3.1364670000000001</v>
      </c>
      <c r="W47" s="1">
        <v>-0.80027769999999998</v>
      </c>
      <c r="X47" s="1">
        <v>-0.24970539999999999</v>
      </c>
      <c r="Y47" s="1">
        <v>0.24995580000000001</v>
      </c>
      <c r="Z47" s="1">
        <v>0.11481860000000001</v>
      </c>
      <c r="AA47" s="1">
        <v>0.1276475</v>
      </c>
      <c r="AC47" s="1">
        <v>3.9205830000000002</v>
      </c>
      <c r="AD47" s="1">
        <v>-1.0055320000000001</v>
      </c>
      <c r="AE47" s="1">
        <v>-0.2980468</v>
      </c>
      <c r="AF47" s="1">
        <v>0.2982165</v>
      </c>
      <c r="AG47" s="1">
        <v>-0.1018381</v>
      </c>
      <c r="AH47" s="1">
        <v>0.1112628</v>
      </c>
    </row>
    <row r="48" spans="1:34" s="1" customFormat="1" x14ac:dyDescent="0.3">
      <c r="A48" s="14">
        <v>0.85085</v>
      </c>
      <c r="B48" s="14">
        <v>-0.20015830000000001</v>
      </c>
      <c r="C48" s="1">
        <v>-0.30925029999999998</v>
      </c>
      <c r="D48" s="1">
        <v>0.31082979999999999</v>
      </c>
      <c r="E48" s="1">
        <v>2.395248</v>
      </c>
      <c r="F48" s="6">
        <v>2.4233060000000002</v>
      </c>
      <c r="H48" s="1">
        <v>0.85085</v>
      </c>
      <c r="I48" s="1">
        <v>-0.20015830000000001</v>
      </c>
      <c r="J48" s="1">
        <v>-0.30925029999999998</v>
      </c>
      <c r="K48" s="1">
        <v>0.31082979999999999</v>
      </c>
      <c r="L48" s="1">
        <v>2.395248</v>
      </c>
      <c r="M48" s="1">
        <v>2.4233060000000002</v>
      </c>
      <c r="O48" s="1">
        <v>2.4024000000000001</v>
      </c>
      <c r="P48" s="1">
        <v>-0.60644450000000005</v>
      </c>
      <c r="Q48" s="1">
        <v>-0.24930169999999999</v>
      </c>
      <c r="R48" s="1">
        <v>0.2493505</v>
      </c>
      <c r="S48" s="1">
        <v>0.35860360000000002</v>
      </c>
      <c r="T48" s="1">
        <v>0.383272</v>
      </c>
      <c r="V48" s="1">
        <v>3.2031999999999998</v>
      </c>
      <c r="W48" s="1">
        <v>-0.81484369999999995</v>
      </c>
      <c r="X48" s="1">
        <v>-0.25278709999999999</v>
      </c>
      <c r="Y48" s="1">
        <v>0.25313829999999998</v>
      </c>
      <c r="Z48" s="1">
        <v>4.1697230000000002E-2</v>
      </c>
      <c r="AA48" s="1">
        <v>8.9708380000000004E-2</v>
      </c>
      <c r="AC48" s="1">
        <v>4.0039999999999996</v>
      </c>
      <c r="AD48" s="1">
        <v>-1.031229</v>
      </c>
      <c r="AE48" s="1">
        <v>-0.28885349999999999</v>
      </c>
      <c r="AF48" s="1">
        <v>0.28908410000000001</v>
      </c>
      <c r="AG48" s="1">
        <v>0.1572732</v>
      </c>
      <c r="AH48" s="1">
        <v>0.1581748</v>
      </c>
    </row>
    <row r="49" spans="1:34" s="1" customFormat="1" x14ac:dyDescent="0.3">
      <c r="A49" s="14">
        <v>0.86753329999999995</v>
      </c>
      <c r="B49" s="14">
        <v>-0.20422589999999999</v>
      </c>
      <c r="C49" s="1">
        <v>-0.23427500000000001</v>
      </c>
      <c r="D49" s="1">
        <v>0.23544319999999999</v>
      </c>
      <c r="E49" s="1">
        <v>2.0971980000000001</v>
      </c>
      <c r="F49" s="6">
        <v>2.230445</v>
      </c>
      <c r="H49" s="1">
        <v>0.86753329999999995</v>
      </c>
      <c r="I49" s="1">
        <v>-0.20422589999999999</v>
      </c>
      <c r="J49" s="1">
        <v>-0.23427500000000001</v>
      </c>
      <c r="K49" s="1">
        <v>0.23544319999999999</v>
      </c>
      <c r="L49" s="1">
        <v>2.0971980000000001</v>
      </c>
      <c r="M49" s="1">
        <v>2.230445</v>
      </c>
      <c r="O49" s="1">
        <v>2.4524499999999998</v>
      </c>
      <c r="P49" s="1">
        <v>-0.61798629999999999</v>
      </c>
      <c r="Q49" s="1">
        <v>-0.25241799999999998</v>
      </c>
      <c r="R49" s="1">
        <v>0.25246740000000001</v>
      </c>
      <c r="S49" s="1">
        <v>0.23267019999999999</v>
      </c>
      <c r="T49" s="1">
        <v>0.24201039999999999</v>
      </c>
      <c r="V49" s="1">
        <v>3.269933</v>
      </c>
      <c r="W49" s="1">
        <v>-0.83401639999999999</v>
      </c>
      <c r="X49" s="1">
        <v>-0.26209389999999999</v>
      </c>
      <c r="Y49" s="1">
        <v>0.26262150000000001</v>
      </c>
      <c r="Z49" s="1">
        <v>-0.16997429999999999</v>
      </c>
      <c r="AA49" s="1">
        <v>0.17224049999999999</v>
      </c>
      <c r="AC49" s="1">
        <v>4.0874170000000003</v>
      </c>
      <c r="AD49" s="1">
        <v>-1.053723</v>
      </c>
      <c r="AE49" s="1">
        <v>-0.26548680000000002</v>
      </c>
      <c r="AF49" s="1">
        <v>0.26583390000000001</v>
      </c>
      <c r="AG49" s="1">
        <v>0.14569470000000001</v>
      </c>
      <c r="AH49" s="1">
        <v>0.1459444</v>
      </c>
    </row>
    <row r="50" spans="1:34" s="1" customFormat="1" x14ac:dyDescent="0.3">
      <c r="A50" s="14">
        <v>0.88421669999999997</v>
      </c>
      <c r="B50" s="14">
        <v>-0.2079753</v>
      </c>
      <c r="C50" s="1">
        <v>-0.2432541</v>
      </c>
      <c r="D50" s="1">
        <v>0.2432965</v>
      </c>
      <c r="E50" s="1">
        <v>0.3360398</v>
      </c>
      <c r="F50" s="6">
        <v>0.86236199999999996</v>
      </c>
      <c r="H50" s="1">
        <v>0.88421669999999997</v>
      </c>
      <c r="I50" s="1">
        <v>-0.2079753</v>
      </c>
      <c r="J50" s="1">
        <v>-0.2432541</v>
      </c>
      <c r="K50" s="1">
        <v>0.2432965</v>
      </c>
      <c r="L50" s="1">
        <v>0.3360398</v>
      </c>
      <c r="M50" s="1">
        <v>0.86236199999999996</v>
      </c>
      <c r="O50" s="1">
        <v>2.5024999999999999</v>
      </c>
      <c r="P50" s="1">
        <v>-0.63171160000000004</v>
      </c>
      <c r="Q50" s="1">
        <v>-0.23982970000000001</v>
      </c>
      <c r="R50" s="1">
        <v>0.24008080000000001</v>
      </c>
      <c r="S50" s="1">
        <v>8.8947390000000001E-2</v>
      </c>
      <c r="T50" s="1">
        <v>8.8964779999999993E-2</v>
      </c>
      <c r="V50" s="1">
        <v>3.3366669999999998</v>
      </c>
      <c r="W50" s="1">
        <v>-0.84982449999999998</v>
      </c>
      <c r="X50" s="1">
        <v>-0.2600326</v>
      </c>
      <c r="Y50" s="1">
        <v>0.26049749999999999</v>
      </c>
      <c r="Z50" s="1">
        <v>-9.7948070000000009E-3</v>
      </c>
      <c r="AA50" s="1">
        <v>4.5459239999999998E-2</v>
      </c>
      <c r="AC50" s="1">
        <v>4.170833</v>
      </c>
      <c r="AD50" s="1">
        <v>-1.0755209999999999</v>
      </c>
      <c r="AE50" s="1">
        <v>-0.26550319999999999</v>
      </c>
      <c r="AF50" s="1">
        <v>0.26580910000000002</v>
      </c>
      <c r="AG50" s="1">
        <v>-2.0135549999999999E-2</v>
      </c>
      <c r="AH50" s="1">
        <v>2.172698E-2</v>
      </c>
    </row>
    <row r="51" spans="1:34" s="1" customFormat="1" x14ac:dyDescent="0.3">
      <c r="A51" s="14">
        <v>0.90090000000000003</v>
      </c>
      <c r="B51" s="14">
        <v>-0.21234249999999999</v>
      </c>
      <c r="C51" s="1">
        <v>-0.23372039999999999</v>
      </c>
      <c r="D51" s="1">
        <v>0.2337661</v>
      </c>
      <c r="E51" s="1">
        <v>-1.1207370000000001</v>
      </c>
      <c r="F51" s="6">
        <v>1.1209560000000001</v>
      </c>
      <c r="H51" s="1">
        <v>0.90090000000000003</v>
      </c>
      <c r="I51" s="1">
        <v>-0.21234249999999999</v>
      </c>
      <c r="J51" s="1">
        <v>-0.23372039999999999</v>
      </c>
      <c r="K51" s="1">
        <v>0.2337661</v>
      </c>
      <c r="L51" s="1">
        <v>-1.1207370000000001</v>
      </c>
      <c r="M51" s="1">
        <v>1.1209560000000001</v>
      </c>
      <c r="O51" s="1">
        <v>2.5525500000000001</v>
      </c>
      <c r="P51" s="1">
        <v>-0.64199320000000004</v>
      </c>
      <c r="Q51" s="1">
        <v>-0.2274262</v>
      </c>
      <c r="R51" s="1">
        <v>0.2275537</v>
      </c>
      <c r="S51" s="1">
        <v>-0.40950969999999998</v>
      </c>
      <c r="T51" s="1">
        <v>0.40962460000000001</v>
      </c>
      <c r="V51" s="1">
        <v>3.4034</v>
      </c>
      <c r="W51" s="1">
        <v>-0.86872210000000005</v>
      </c>
      <c r="X51" s="1">
        <v>-0.27481179999999999</v>
      </c>
      <c r="Y51" s="1">
        <v>0.27486549999999998</v>
      </c>
      <c r="Z51" s="1">
        <v>-6.4686110000000005E-2</v>
      </c>
      <c r="AA51" s="1">
        <v>0.13163269999999999</v>
      </c>
      <c r="AC51" s="1">
        <v>4.2542499999999999</v>
      </c>
      <c r="AD51" s="1">
        <v>-1.098017</v>
      </c>
      <c r="AE51" s="1">
        <v>-0.27051629999999999</v>
      </c>
      <c r="AF51" s="1">
        <v>0.27078289999999999</v>
      </c>
      <c r="AG51" s="1">
        <v>3.1150089999999998E-2</v>
      </c>
      <c r="AH51" s="1">
        <v>3.339226E-2</v>
      </c>
    </row>
    <row r="52" spans="1:34" s="1" customFormat="1" x14ac:dyDescent="0.3">
      <c r="A52" s="14">
        <v>0.91758329999999999</v>
      </c>
      <c r="B52" s="14">
        <v>-0.21577379999999999</v>
      </c>
      <c r="C52" s="1">
        <v>-0.26195170000000001</v>
      </c>
      <c r="D52" s="1">
        <v>0.26198490000000002</v>
      </c>
      <c r="E52" s="1">
        <v>-1.9244289999999999</v>
      </c>
      <c r="F52" s="6">
        <v>1.9282999999999999</v>
      </c>
      <c r="H52" s="1">
        <v>0.91758329999999999</v>
      </c>
      <c r="I52" s="1">
        <v>-0.21577379999999999</v>
      </c>
      <c r="J52" s="1">
        <v>-0.26195170000000001</v>
      </c>
      <c r="K52" s="1">
        <v>0.26198490000000002</v>
      </c>
      <c r="L52" s="1">
        <v>-1.9244289999999999</v>
      </c>
      <c r="M52" s="1">
        <v>1.9282999999999999</v>
      </c>
      <c r="O52" s="1">
        <v>2.6025999999999998</v>
      </c>
      <c r="P52" s="1">
        <v>-0.65447690000000003</v>
      </c>
      <c r="Q52" s="1">
        <v>-0.28669699999999998</v>
      </c>
      <c r="R52" s="1">
        <v>0.28675299999999998</v>
      </c>
      <c r="S52" s="1">
        <v>-0.71228259999999999</v>
      </c>
      <c r="T52" s="1">
        <v>0.71260730000000005</v>
      </c>
      <c r="V52" s="1">
        <v>3.4701330000000001</v>
      </c>
      <c r="W52" s="1">
        <v>-0.88650269999999998</v>
      </c>
      <c r="X52" s="1">
        <v>-0.26340249999999998</v>
      </c>
      <c r="Y52" s="1">
        <v>0.26342100000000002</v>
      </c>
      <c r="Z52" s="1">
        <v>0.20999709999999999</v>
      </c>
      <c r="AA52" s="1">
        <v>0.2112096</v>
      </c>
      <c r="AC52" s="1">
        <v>4.3376669999999997</v>
      </c>
      <c r="AD52" s="1">
        <v>-1.120652</v>
      </c>
      <c r="AE52" s="1">
        <v>-0.2613723</v>
      </c>
      <c r="AF52" s="1">
        <v>0.26160369999999999</v>
      </c>
      <c r="AG52" s="1">
        <v>-4.5468160000000001E-2</v>
      </c>
      <c r="AH52" s="1">
        <v>4.6441730000000001E-2</v>
      </c>
    </row>
    <row r="53" spans="1:34" s="1" customFormat="1" x14ac:dyDescent="0.3">
      <c r="A53" s="14">
        <v>0.93426670000000001</v>
      </c>
      <c r="B53" s="14">
        <v>-0.2210829</v>
      </c>
      <c r="C53" s="1">
        <v>-0.31804460000000001</v>
      </c>
      <c r="D53" s="1">
        <v>0.31805929999999999</v>
      </c>
      <c r="E53" s="1">
        <v>-0.63725540000000003</v>
      </c>
      <c r="F53" s="6">
        <v>0.66026010000000002</v>
      </c>
      <c r="H53" s="1">
        <v>0.93426670000000001</v>
      </c>
      <c r="I53" s="1">
        <v>-0.2210829</v>
      </c>
      <c r="J53" s="1">
        <v>-0.31804460000000001</v>
      </c>
      <c r="K53" s="1">
        <v>0.31805929999999999</v>
      </c>
      <c r="L53" s="1">
        <v>-0.63725540000000003</v>
      </c>
      <c r="M53" s="1">
        <v>0.66026010000000002</v>
      </c>
      <c r="O53" s="1">
        <v>2.65265</v>
      </c>
      <c r="P53" s="1">
        <v>-0.67069160000000005</v>
      </c>
      <c r="Q53" s="1">
        <v>-0.30844929999999998</v>
      </c>
      <c r="R53" s="1">
        <v>0.308587</v>
      </c>
      <c r="S53" s="1">
        <v>-0.1213605</v>
      </c>
      <c r="T53" s="1">
        <v>0.20287089999999999</v>
      </c>
      <c r="V53" s="1">
        <v>3.536867</v>
      </c>
      <c r="W53" s="1">
        <v>-0.9038775</v>
      </c>
      <c r="X53" s="1">
        <v>-0.2487674</v>
      </c>
      <c r="Y53" s="1">
        <v>0.2488388</v>
      </c>
      <c r="Z53" s="1">
        <v>-8.3180560000000001E-2</v>
      </c>
      <c r="AA53" s="1">
        <v>0.1136481</v>
      </c>
      <c r="AC53" s="1">
        <v>4.4210830000000003</v>
      </c>
      <c r="AD53" s="1">
        <v>-1.1416230000000001</v>
      </c>
      <c r="AE53" s="1">
        <v>-0.2721653</v>
      </c>
      <c r="AF53" s="1">
        <v>0.27246989999999999</v>
      </c>
      <c r="AG53" s="1">
        <v>-6.0293850000000003E-2</v>
      </c>
      <c r="AH53" s="1">
        <v>6.3151479999999996E-2</v>
      </c>
    </row>
    <row r="54" spans="1:34" s="1" customFormat="1" x14ac:dyDescent="0.3">
      <c r="A54" s="14">
        <v>0.95094999999999996</v>
      </c>
      <c r="B54" s="14">
        <v>-0.2263859</v>
      </c>
      <c r="C54" s="1">
        <v>-0.28046450000000001</v>
      </c>
      <c r="D54" s="1">
        <v>0.28051930000000003</v>
      </c>
      <c r="E54" s="1">
        <v>2.2478060000000002</v>
      </c>
      <c r="F54" s="6">
        <v>2.2646730000000002</v>
      </c>
      <c r="H54" s="1">
        <v>0.95094999999999996</v>
      </c>
      <c r="I54" s="1">
        <v>-0.2263859</v>
      </c>
      <c r="J54" s="1">
        <v>-0.28046450000000001</v>
      </c>
      <c r="K54" s="1">
        <v>0.28051930000000003</v>
      </c>
      <c r="L54" s="1">
        <v>2.2478060000000002</v>
      </c>
      <c r="M54" s="1">
        <v>2.2646730000000002</v>
      </c>
      <c r="O54" s="1">
        <v>2.7027000000000001</v>
      </c>
      <c r="P54" s="1">
        <v>-0.68535270000000004</v>
      </c>
      <c r="Q54" s="1">
        <v>-0.28956680000000001</v>
      </c>
      <c r="R54" s="1">
        <v>0.2901379</v>
      </c>
      <c r="S54" s="1">
        <v>0.80123</v>
      </c>
      <c r="T54" s="1">
        <v>0.8014734</v>
      </c>
      <c r="V54" s="1">
        <v>3.6036000000000001</v>
      </c>
      <c r="W54" s="1">
        <v>-0.91970479999999999</v>
      </c>
      <c r="X54" s="1">
        <v>-0.26731929999999998</v>
      </c>
      <c r="Y54" s="1">
        <v>0.26777990000000002</v>
      </c>
      <c r="Z54" s="1">
        <v>-4.7967000000000003E-2</v>
      </c>
      <c r="AA54" s="1">
        <v>7.2565210000000005E-2</v>
      </c>
      <c r="AC54" s="1">
        <v>4.5045000000000002</v>
      </c>
      <c r="AD54" s="1">
        <v>-1.166059</v>
      </c>
      <c r="AE54" s="1">
        <v>-0.2805588</v>
      </c>
      <c r="AF54" s="1">
        <v>0.2807269</v>
      </c>
      <c r="AG54" s="1">
        <v>-5.4927579999999997E-2</v>
      </c>
      <c r="AH54" s="1">
        <v>6.5678529999999999E-2</v>
      </c>
    </row>
    <row r="55" spans="1:34" s="1" customFormat="1" x14ac:dyDescent="0.3">
      <c r="A55" s="14">
        <v>0.96763330000000003</v>
      </c>
      <c r="B55" s="14">
        <v>-0.23044110000000001</v>
      </c>
      <c r="C55" s="1">
        <v>-0.23372039999999999</v>
      </c>
      <c r="D55" s="1">
        <v>0.2337661</v>
      </c>
      <c r="E55" s="1">
        <v>0.48664760000000001</v>
      </c>
      <c r="F55" s="6">
        <v>0.57738069999999997</v>
      </c>
      <c r="H55" s="1">
        <v>0.96763330000000003</v>
      </c>
      <c r="I55" s="1">
        <v>-0.23044110000000001</v>
      </c>
      <c r="J55" s="1">
        <v>-0.23372039999999999</v>
      </c>
      <c r="K55" s="1">
        <v>0.2337661</v>
      </c>
      <c r="L55" s="1">
        <v>0.48664760000000001</v>
      </c>
      <c r="M55" s="1">
        <v>0.57738069999999997</v>
      </c>
      <c r="O55" s="1">
        <v>2.7527499999999998</v>
      </c>
      <c r="P55" s="1">
        <v>-0.6996772</v>
      </c>
      <c r="Q55" s="1">
        <v>-0.2365902</v>
      </c>
      <c r="R55" s="1">
        <v>0.2372108</v>
      </c>
      <c r="S55" s="1">
        <v>0.19218840000000001</v>
      </c>
      <c r="T55" s="1">
        <v>0.33747060000000001</v>
      </c>
      <c r="V55" s="1">
        <v>3.6703329999999998</v>
      </c>
      <c r="W55" s="1">
        <v>-0.93955569999999999</v>
      </c>
      <c r="X55" s="1">
        <v>-0.26944240000000003</v>
      </c>
      <c r="Y55" s="1">
        <v>0.26978839999999998</v>
      </c>
      <c r="Z55" s="1">
        <v>-0.12959889999999999</v>
      </c>
      <c r="AA55" s="1">
        <v>0.13049559999999999</v>
      </c>
      <c r="AC55" s="1">
        <v>4.587917</v>
      </c>
      <c r="AD55" s="1">
        <v>-1.1884300000000001</v>
      </c>
      <c r="AE55" s="1">
        <v>-0.2739955</v>
      </c>
      <c r="AF55" s="1">
        <v>0.2740339</v>
      </c>
      <c r="AG55" s="1">
        <v>3.052968E-2</v>
      </c>
      <c r="AH55" s="1">
        <v>5.3066879999999997E-2</v>
      </c>
    </row>
    <row r="56" spans="1:34" s="1" customFormat="1" x14ac:dyDescent="0.3">
      <c r="A56" s="14">
        <v>0.98431670000000004</v>
      </c>
      <c r="B56" s="14">
        <v>-0.23418430000000001</v>
      </c>
      <c r="C56" s="1">
        <v>-0.26158199999999998</v>
      </c>
      <c r="D56" s="1">
        <v>0.26198490000000002</v>
      </c>
      <c r="E56" s="1">
        <v>-1.2713449999999999</v>
      </c>
      <c r="F56" s="6">
        <v>1.3682080000000001</v>
      </c>
      <c r="H56" s="1">
        <v>0.98431670000000004</v>
      </c>
      <c r="I56" s="1">
        <v>-0.23418430000000001</v>
      </c>
      <c r="J56" s="1">
        <v>-0.26158199999999998</v>
      </c>
      <c r="K56" s="1">
        <v>0.26198490000000002</v>
      </c>
      <c r="L56" s="1">
        <v>-1.2713449999999999</v>
      </c>
      <c r="M56" s="1">
        <v>1.3682080000000001</v>
      </c>
      <c r="O56" s="1">
        <v>2.8028</v>
      </c>
      <c r="P56" s="1">
        <v>-0.70903539999999998</v>
      </c>
      <c r="Q56" s="1">
        <v>-0.2479266</v>
      </c>
      <c r="R56" s="1">
        <v>0.24825810000000001</v>
      </c>
      <c r="S56" s="1">
        <v>7.0413030000000001E-2</v>
      </c>
      <c r="T56" s="1">
        <v>7.0778419999999995E-2</v>
      </c>
      <c r="V56" s="1">
        <v>3.7370670000000001</v>
      </c>
      <c r="W56" s="1">
        <v>-0.95566640000000003</v>
      </c>
      <c r="X56" s="1">
        <v>-0.26844259999999998</v>
      </c>
      <c r="Y56" s="1">
        <v>0.26869120000000002</v>
      </c>
      <c r="Z56" s="1">
        <v>4.2981470000000001E-2</v>
      </c>
      <c r="AA56" s="1">
        <v>9.1788529999999993E-2</v>
      </c>
      <c r="AC56" s="1">
        <v>4.6713329999999997</v>
      </c>
      <c r="AD56" s="1">
        <v>-1.21177</v>
      </c>
      <c r="AE56" s="1">
        <v>-0.2790086</v>
      </c>
      <c r="AF56" s="1">
        <v>0.27903509999999998</v>
      </c>
      <c r="AG56" s="1">
        <v>3.1375689999999998E-2</v>
      </c>
      <c r="AH56" s="1">
        <v>3.1381819999999998E-2</v>
      </c>
    </row>
    <row r="57" spans="1:34" s="1" customFormat="1" x14ac:dyDescent="0.3">
      <c r="A57" s="14">
        <v>1.0009999999999999</v>
      </c>
      <c r="B57" s="14">
        <v>-0.2391692</v>
      </c>
      <c r="C57" s="1">
        <v>-0.28944360000000002</v>
      </c>
      <c r="D57" s="1">
        <v>0.29047260000000003</v>
      </c>
      <c r="E57" s="1">
        <v>1.4409479999999999</v>
      </c>
      <c r="F57" s="6">
        <v>1.4412290000000001</v>
      </c>
      <c r="H57" s="1">
        <v>1.0009999999999999</v>
      </c>
      <c r="I57" s="1">
        <v>-0.2391692</v>
      </c>
      <c r="J57" s="1">
        <v>-0.28944360000000002</v>
      </c>
      <c r="K57" s="1">
        <v>0.29047260000000003</v>
      </c>
      <c r="L57" s="1">
        <v>1.4409479999999999</v>
      </c>
      <c r="M57" s="1">
        <v>1.4412290000000001</v>
      </c>
      <c r="O57" s="1">
        <v>2.8528500000000001</v>
      </c>
      <c r="P57" s="1">
        <v>-0.72449470000000005</v>
      </c>
      <c r="Q57" s="1">
        <v>-0.26089800000000002</v>
      </c>
      <c r="R57" s="1">
        <v>0.2610286</v>
      </c>
      <c r="S57" s="1">
        <v>-0.1156609</v>
      </c>
      <c r="T57" s="1">
        <v>0.29367929999999998</v>
      </c>
      <c r="V57" s="1">
        <v>3.8037999999999998</v>
      </c>
      <c r="W57" s="1">
        <v>-0.97538389999999997</v>
      </c>
      <c r="X57" s="1">
        <v>-0.27793469999999998</v>
      </c>
      <c r="Y57" s="1">
        <v>0.27798899999999999</v>
      </c>
      <c r="Z57" s="1">
        <v>-2.2636369999999999E-2</v>
      </c>
      <c r="AA57" s="1">
        <v>2.854286E-2</v>
      </c>
      <c r="AC57" s="1">
        <v>4.7547499999999996</v>
      </c>
      <c r="AD57" s="1">
        <v>-1.2349779999999999</v>
      </c>
      <c r="AE57" s="1">
        <v>-0.26901540000000002</v>
      </c>
      <c r="AF57" s="1">
        <v>0.26904020000000001</v>
      </c>
      <c r="AG57" s="1">
        <v>-0.1169457</v>
      </c>
      <c r="AH57" s="1">
        <v>0.11696860000000001</v>
      </c>
    </row>
    <row r="58" spans="1:34" s="1" customFormat="1" x14ac:dyDescent="0.3">
      <c r="A58" s="14">
        <v>1.0176829999999999</v>
      </c>
      <c r="B58" s="14">
        <v>-0.24384210000000001</v>
      </c>
      <c r="C58" s="1">
        <v>-0.2148379</v>
      </c>
      <c r="D58" s="1">
        <v>0.21526799999999999</v>
      </c>
      <c r="E58" s="1">
        <v>2.686966</v>
      </c>
      <c r="F58" s="6">
        <v>3.2425190000000002</v>
      </c>
      <c r="H58" s="1">
        <v>1.0176829999999999</v>
      </c>
      <c r="I58" s="1">
        <v>-0.24384210000000001</v>
      </c>
      <c r="J58" s="1">
        <v>-0.2148379</v>
      </c>
      <c r="K58" s="1">
        <v>0.21526799999999999</v>
      </c>
      <c r="L58" s="1">
        <v>2.686966</v>
      </c>
      <c r="M58" s="1">
        <v>3.2425190000000002</v>
      </c>
      <c r="O58" s="1">
        <v>2.9028999999999998</v>
      </c>
      <c r="P58" s="1">
        <v>-0.73515129999999995</v>
      </c>
      <c r="Q58" s="1">
        <v>-0.23406759999999999</v>
      </c>
      <c r="R58" s="1">
        <v>0.23593439999999999</v>
      </c>
      <c r="S58" s="1">
        <v>-3.7188819999999997E-2</v>
      </c>
      <c r="T58" s="1">
        <v>0.1142547</v>
      </c>
      <c r="V58" s="1">
        <v>3.870533</v>
      </c>
      <c r="W58" s="1">
        <v>-0.99276140000000002</v>
      </c>
      <c r="X58" s="1">
        <v>-0.26232040000000001</v>
      </c>
      <c r="Y58" s="1">
        <v>0.26237159999999998</v>
      </c>
      <c r="Z58" s="1">
        <v>-7.9869430000000005E-2</v>
      </c>
      <c r="AA58" s="1">
        <v>8.2194909999999996E-2</v>
      </c>
      <c r="AC58" s="1">
        <v>4.8381670000000003</v>
      </c>
      <c r="AD58" s="1">
        <v>-1.256651</v>
      </c>
      <c r="AE58" s="1">
        <v>-0.29148350000000001</v>
      </c>
      <c r="AF58" s="1">
        <v>0.29152519999999998</v>
      </c>
    </row>
    <row r="59" spans="1:34" s="1" customFormat="1" x14ac:dyDescent="0.3">
      <c r="A59" s="14">
        <v>1.034367</v>
      </c>
      <c r="B59" s="14">
        <v>-0.24633759999999999</v>
      </c>
      <c r="C59" s="1">
        <v>-0.17836689999999999</v>
      </c>
      <c r="D59" s="1">
        <v>0.18155660000000001</v>
      </c>
      <c r="E59" s="1">
        <v>0.1347786</v>
      </c>
      <c r="F59" s="6">
        <v>1.2910630000000001</v>
      </c>
      <c r="H59" s="1">
        <v>1.034367</v>
      </c>
      <c r="I59" s="1">
        <v>-0.24633759999999999</v>
      </c>
      <c r="J59" s="1">
        <v>-0.17836689999999999</v>
      </c>
      <c r="K59" s="1">
        <v>0.18155660000000001</v>
      </c>
      <c r="L59" s="1">
        <v>0.1347786</v>
      </c>
      <c r="M59" s="1">
        <v>1.2910630000000001</v>
      </c>
      <c r="O59" s="1">
        <v>2.95295</v>
      </c>
      <c r="P59" s="1">
        <v>-0.74792479999999995</v>
      </c>
      <c r="Q59" s="1">
        <v>-0.27472950000000002</v>
      </c>
      <c r="R59" s="1">
        <v>0.27489710000000001</v>
      </c>
      <c r="S59" s="1">
        <v>-0.61972930000000004</v>
      </c>
      <c r="T59" s="1">
        <v>0.62424329999999995</v>
      </c>
      <c r="V59" s="1">
        <v>3.9372669999999999</v>
      </c>
      <c r="W59" s="1">
        <v>-1.0103949999999999</v>
      </c>
      <c r="X59" s="1">
        <v>-0.2882207</v>
      </c>
      <c r="Y59" s="1">
        <v>0.28846820000000001</v>
      </c>
      <c r="Z59" s="1">
        <v>-0.2257092</v>
      </c>
      <c r="AA59" s="1">
        <v>0.24108399999999999</v>
      </c>
      <c r="AC59" s="1">
        <v>4.921583</v>
      </c>
      <c r="AD59" s="1">
        <v>-1.2836069999999999</v>
      </c>
    </row>
    <row r="60" spans="1:34" s="1" customFormat="1" x14ac:dyDescent="0.3">
      <c r="A60" s="14">
        <v>1.05105</v>
      </c>
      <c r="B60" s="14">
        <v>-0.2497936</v>
      </c>
      <c r="C60" s="1">
        <v>-0.22529589999999999</v>
      </c>
      <c r="D60" s="1">
        <v>0.22923379999999999</v>
      </c>
      <c r="E60" s="1">
        <v>-1.5915550000000001</v>
      </c>
      <c r="F60" s="6">
        <v>1.671875</v>
      </c>
      <c r="H60" s="1">
        <v>1.05105</v>
      </c>
      <c r="I60" s="1">
        <v>-0.2497936</v>
      </c>
      <c r="J60" s="1">
        <v>-0.22529589999999999</v>
      </c>
      <c r="K60" s="1">
        <v>0.22923379999999999</v>
      </c>
      <c r="L60" s="1">
        <v>-1.5915550000000001</v>
      </c>
      <c r="M60" s="1">
        <v>1.671875</v>
      </c>
      <c r="O60" s="1">
        <v>3.0030000000000001</v>
      </c>
      <c r="P60" s="1">
        <v>-0.76265170000000004</v>
      </c>
      <c r="Q60" s="1">
        <v>-0.29810490000000001</v>
      </c>
      <c r="R60" s="1">
        <v>0.2988555</v>
      </c>
      <c r="S60" s="1">
        <v>0.19917550000000001</v>
      </c>
      <c r="T60" s="1">
        <v>0.20573720000000001</v>
      </c>
      <c r="V60" s="1">
        <v>4.0039999999999996</v>
      </c>
      <c r="W60" s="1">
        <v>-1.031229</v>
      </c>
      <c r="X60" s="1">
        <v>-0.30067100000000002</v>
      </c>
      <c r="Y60" s="1">
        <v>0.30100969999999999</v>
      </c>
      <c r="Z60" s="1">
        <v>0.19199379999999999</v>
      </c>
      <c r="AA60" s="1">
        <v>0.19250629999999999</v>
      </c>
    </row>
    <row r="61" spans="1:34" s="1" customFormat="1" x14ac:dyDescent="0.3">
      <c r="A61" s="14">
        <v>1.067733</v>
      </c>
      <c r="B61" s="14">
        <v>-0.253855</v>
      </c>
      <c r="C61" s="1">
        <v>-0.23390520000000001</v>
      </c>
      <c r="D61" s="1">
        <v>0.23395299999999999</v>
      </c>
      <c r="E61" s="1">
        <v>0.2075929</v>
      </c>
      <c r="F61" s="6">
        <v>2.407381</v>
      </c>
      <c r="H61" s="1">
        <v>1.067733</v>
      </c>
      <c r="I61" s="1">
        <v>-0.253855</v>
      </c>
      <c r="J61" s="1">
        <v>-0.23390520000000001</v>
      </c>
      <c r="K61" s="1">
        <v>0.23395299999999999</v>
      </c>
      <c r="L61" s="1">
        <v>0.2075929</v>
      </c>
      <c r="M61" s="1">
        <v>2.407381</v>
      </c>
      <c r="O61" s="1">
        <v>3.0530499999999998</v>
      </c>
      <c r="P61" s="1">
        <v>-0.77776509999999999</v>
      </c>
      <c r="Q61" s="1">
        <v>-0.25921519999999998</v>
      </c>
      <c r="R61" s="1">
        <v>0.2601292</v>
      </c>
      <c r="S61" s="1">
        <v>0.13250029999999999</v>
      </c>
      <c r="T61" s="1">
        <v>0.1745235</v>
      </c>
      <c r="V61" s="1">
        <v>4.0707329999999997</v>
      </c>
      <c r="W61" s="1">
        <v>-1.050524</v>
      </c>
      <c r="X61" s="1">
        <v>-0.2600326</v>
      </c>
      <c r="Y61" s="1">
        <v>0.26049749999999999</v>
      </c>
      <c r="Z61" s="1">
        <v>0.26705390000000001</v>
      </c>
      <c r="AA61" s="1">
        <v>0.26805240000000002</v>
      </c>
    </row>
    <row r="62" spans="1:34" s="1" customFormat="1" x14ac:dyDescent="0.3">
      <c r="A62" s="21">
        <v>1.084417</v>
      </c>
      <c r="B62" s="21">
        <v>-0.2575983</v>
      </c>
      <c r="C62" s="1">
        <v>-0.2144682</v>
      </c>
      <c r="D62" s="1">
        <v>0.21688650000000001</v>
      </c>
      <c r="E62" s="1">
        <v>0.17593449999999999</v>
      </c>
      <c r="F62" s="6">
        <v>0.81653960000000003</v>
      </c>
      <c r="H62" s="1">
        <v>1.084417</v>
      </c>
      <c r="I62" s="1">
        <v>-0.2575983</v>
      </c>
      <c r="J62" s="1">
        <v>-0.2144682</v>
      </c>
      <c r="K62" s="1">
        <v>0.21688650000000001</v>
      </c>
      <c r="L62" s="1">
        <v>0.17593449999999999</v>
      </c>
      <c r="M62" s="1">
        <v>0.81653960000000003</v>
      </c>
      <c r="O62" s="1">
        <v>3.1031</v>
      </c>
      <c r="P62" s="1">
        <v>-0.7885991</v>
      </c>
      <c r="Q62" s="1">
        <v>-0.26512370000000002</v>
      </c>
      <c r="R62" s="1">
        <v>0.26515169999999999</v>
      </c>
      <c r="S62" s="1">
        <v>0.24389440000000001</v>
      </c>
      <c r="T62" s="1">
        <v>0.2606733</v>
      </c>
      <c r="V62" s="1">
        <v>4.137467</v>
      </c>
      <c r="W62" s="1">
        <v>-1.0659350000000001</v>
      </c>
      <c r="X62" s="1">
        <v>-0.25493080000000001</v>
      </c>
      <c r="Y62" s="1">
        <v>0.25513669999999999</v>
      </c>
      <c r="Z62" s="1">
        <v>7.5324530000000001E-2</v>
      </c>
      <c r="AA62" s="1">
        <v>7.8989669999999998E-2</v>
      </c>
    </row>
    <row r="63" spans="1:34" s="1" customFormat="1" x14ac:dyDescent="0.3">
      <c r="A63" s="21">
        <v>1.1011</v>
      </c>
      <c r="B63" s="21">
        <v>-0.2610111</v>
      </c>
      <c r="C63" s="1">
        <v>-0.22381699999999999</v>
      </c>
      <c r="D63" s="1">
        <v>0.2261619</v>
      </c>
      <c r="E63" s="1">
        <v>-2.250972</v>
      </c>
      <c r="F63" s="6">
        <v>2.2928069999999998</v>
      </c>
      <c r="H63" s="1">
        <v>1.1011</v>
      </c>
      <c r="I63" s="1">
        <v>-0.2610111</v>
      </c>
      <c r="J63" s="1">
        <v>-0.22381699999999999</v>
      </c>
      <c r="K63" s="1">
        <v>0.2261619</v>
      </c>
      <c r="L63" s="1">
        <v>-2.250972</v>
      </c>
      <c r="M63" s="1">
        <v>2.2928069999999998</v>
      </c>
      <c r="O63" s="1">
        <v>3.1531500000000001</v>
      </c>
      <c r="P63" s="1">
        <v>-0.80430400000000002</v>
      </c>
      <c r="Q63" s="1">
        <v>-0.2621831</v>
      </c>
      <c r="R63" s="1">
        <v>0.26246340000000001</v>
      </c>
      <c r="S63" s="1">
        <v>-0.2122018</v>
      </c>
      <c r="T63" s="1">
        <v>0.23104279999999999</v>
      </c>
      <c r="V63" s="1">
        <v>4.2042000000000002</v>
      </c>
      <c r="W63" s="1">
        <v>-1.084549</v>
      </c>
      <c r="X63" s="1">
        <v>-0.26323780000000002</v>
      </c>
      <c r="Y63" s="1">
        <v>0.26348690000000002</v>
      </c>
      <c r="Z63" s="1">
        <v>-0.20055480000000001</v>
      </c>
      <c r="AA63" s="1">
        <v>0.20059399999999999</v>
      </c>
    </row>
    <row r="64" spans="1:34" s="1" customFormat="1" x14ac:dyDescent="0.3">
      <c r="A64" s="21">
        <v>1.117783</v>
      </c>
      <c r="B64" s="21">
        <v>-0.26506629999999998</v>
      </c>
      <c r="C64" s="1">
        <v>-0.2898133</v>
      </c>
      <c r="D64" s="1">
        <v>0.28986990000000001</v>
      </c>
      <c r="E64" s="1">
        <v>-3.3812060000000002</v>
      </c>
      <c r="F64" s="6">
        <v>3.497436</v>
      </c>
      <c r="H64" s="1">
        <v>1.117783</v>
      </c>
      <c r="I64" s="1">
        <v>-0.26506629999999998</v>
      </c>
      <c r="J64" s="1">
        <v>-0.2898133</v>
      </c>
      <c r="K64" s="1">
        <v>0.28986990000000001</v>
      </c>
      <c r="L64" s="1">
        <v>-3.3812060000000002</v>
      </c>
      <c r="M64" s="1">
        <v>3.497436</v>
      </c>
      <c r="O64" s="1">
        <v>3.2031999999999998</v>
      </c>
      <c r="P64" s="1">
        <v>-0.81484369999999995</v>
      </c>
      <c r="Q64" s="1">
        <v>-0.25790960000000002</v>
      </c>
      <c r="R64" s="1">
        <v>0.25850909999999999</v>
      </c>
      <c r="S64" s="1">
        <v>0.17697270000000001</v>
      </c>
      <c r="T64" s="1">
        <v>0.22032950000000001</v>
      </c>
      <c r="V64" s="1">
        <v>4.2709330000000003</v>
      </c>
      <c r="W64" s="1">
        <v>-1.1010679999999999</v>
      </c>
      <c r="X64" s="1">
        <v>-0.27050390000000002</v>
      </c>
      <c r="Y64" s="1">
        <v>0.27079900000000001</v>
      </c>
      <c r="Z64" s="1">
        <v>-4.5184620000000002E-2</v>
      </c>
      <c r="AA64" s="1">
        <v>5.4412490000000001E-2</v>
      </c>
    </row>
    <row r="65" spans="1:27" s="1" customFormat="1" x14ac:dyDescent="0.3">
      <c r="A65" s="21">
        <v>1.1344669999999999</v>
      </c>
      <c r="B65" s="21">
        <v>-0.27068120000000001</v>
      </c>
      <c r="C65" s="1">
        <v>-0.3459062</v>
      </c>
      <c r="D65" s="1">
        <v>0.3459738</v>
      </c>
      <c r="E65" s="1">
        <v>0.16010530000000001</v>
      </c>
      <c r="F65" s="6">
        <v>0.16013659999999999</v>
      </c>
      <c r="H65" s="1">
        <v>1.1344669999999999</v>
      </c>
      <c r="I65" s="1">
        <v>-0.27068120000000001</v>
      </c>
      <c r="J65" s="1">
        <v>-0.3459062</v>
      </c>
      <c r="K65" s="1">
        <v>0.3459738</v>
      </c>
      <c r="L65" s="1">
        <v>0.16010530000000001</v>
      </c>
      <c r="M65" s="1">
        <v>0.16013659999999999</v>
      </c>
      <c r="O65" s="1">
        <v>3.25325</v>
      </c>
      <c r="P65" s="1">
        <v>-0.83012079999999999</v>
      </c>
      <c r="Q65" s="1">
        <v>-0.27034609999999998</v>
      </c>
      <c r="R65" s="1">
        <v>0.27113130000000002</v>
      </c>
      <c r="S65" s="1">
        <v>-0.2305548</v>
      </c>
      <c r="T65" s="1">
        <v>0.2332072</v>
      </c>
      <c r="V65" s="1">
        <v>4.3376669999999997</v>
      </c>
      <c r="W65" s="1">
        <v>-1.120652</v>
      </c>
      <c r="X65" s="1">
        <v>-0.27999600000000002</v>
      </c>
      <c r="Y65" s="1">
        <v>0.28007330000000003</v>
      </c>
      <c r="Z65" s="1">
        <v>-0.1115075</v>
      </c>
      <c r="AA65" s="1">
        <v>0.1115302</v>
      </c>
    </row>
    <row r="66" spans="1:27" s="1" customFormat="1" x14ac:dyDescent="0.3">
      <c r="A66" s="21">
        <v>1.1511499999999999</v>
      </c>
      <c r="B66" s="21">
        <v>-0.27660800000000002</v>
      </c>
      <c r="C66" s="1">
        <v>-0.2898133</v>
      </c>
      <c r="D66" s="1">
        <v>0.28986990000000001</v>
      </c>
      <c r="E66" s="1">
        <v>3.0546639999999998</v>
      </c>
      <c r="F66" s="6">
        <v>3.1092900000000001</v>
      </c>
      <c r="H66" s="1">
        <v>1.1511499999999999</v>
      </c>
      <c r="I66" s="1">
        <v>-0.27660800000000002</v>
      </c>
      <c r="J66" s="1">
        <v>-0.2898133</v>
      </c>
      <c r="K66" s="1">
        <v>0.28986990000000001</v>
      </c>
      <c r="L66" s="1">
        <v>3.0546639999999998</v>
      </c>
      <c r="M66" s="1">
        <v>3.1092900000000001</v>
      </c>
      <c r="O66" s="1">
        <v>3.3033000000000001</v>
      </c>
      <c r="P66" s="1">
        <v>-0.84190529999999997</v>
      </c>
      <c r="Q66" s="1">
        <v>-0.260658</v>
      </c>
      <c r="R66" s="1">
        <v>0.26135239999999998</v>
      </c>
      <c r="S66" s="1">
        <v>0.1718027</v>
      </c>
      <c r="T66" s="1">
        <v>0.21557519999999999</v>
      </c>
      <c r="V66" s="1">
        <v>4.4043999999999999</v>
      </c>
      <c r="W66" s="1">
        <v>-1.138439</v>
      </c>
      <c r="X66" s="1">
        <v>-0.2767908</v>
      </c>
      <c r="Y66" s="1">
        <v>0.27699679999999999</v>
      </c>
      <c r="Z66" s="1">
        <v>5.480318E-2</v>
      </c>
      <c r="AA66" s="1">
        <v>8.5628570000000001E-2</v>
      </c>
    </row>
    <row r="67" spans="1:27" s="1" customFormat="1" x14ac:dyDescent="0.3">
      <c r="A67" s="21">
        <v>1.1678329999999999</v>
      </c>
      <c r="B67" s="21">
        <v>-0.28035130000000003</v>
      </c>
      <c r="C67" s="1">
        <v>-0.2240018</v>
      </c>
      <c r="D67" s="1">
        <v>0.22519330000000001</v>
      </c>
      <c r="E67" s="1">
        <v>1.287174</v>
      </c>
      <c r="F67" s="6">
        <v>1.3205199999999999</v>
      </c>
      <c r="H67" s="1">
        <v>1.1678329999999999</v>
      </c>
      <c r="I67" s="1">
        <v>-0.28035130000000003</v>
      </c>
      <c r="J67" s="1">
        <v>-0.2240018</v>
      </c>
      <c r="K67" s="1">
        <v>0.22519330000000001</v>
      </c>
      <c r="L67" s="1">
        <v>1.287174</v>
      </c>
      <c r="M67" s="1">
        <v>1.3205199999999999</v>
      </c>
      <c r="O67" s="1">
        <v>3.3533499999999998</v>
      </c>
      <c r="P67" s="1">
        <v>-0.85621259999999999</v>
      </c>
      <c r="Q67" s="1">
        <v>-0.26789960000000002</v>
      </c>
      <c r="R67" s="1">
        <v>0.2679281</v>
      </c>
      <c r="S67" s="1">
        <v>-0.1069177</v>
      </c>
      <c r="T67" s="1">
        <v>0.22330230000000001</v>
      </c>
      <c r="V67" s="1">
        <v>4.471133</v>
      </c>
      <c r="W67" s="1">
        <v>-1.1575949999999999</v>
      </c>
      <c r="X67" s="1">
        <v>-0.27872859999999999</v>
      </c>
      <c r="Y67" s="1">
        <v>0.27930969999999999</v>
      </c>
      <c r="Z67" s="1">
        <v>4.4038979999999998E-2</v>
      </c>
      <c r="AA67" s="1">
        <v>5.1984629999999997E-2</v>
      </c>
    </row>
    <row r="68" spans="1:27" s="1" customFormat="1" x14ac:dyDescent="0.3">
      <c r="A68" s="21">
        <v>1.184517</v>
      </c>
      <c r="B68" s="21">
        <v>-0.28408220000000001</v>
      </c>
      <c r="C68" s="1">
        <v>-0.2520483</v>
      </c>
      <c r="D68" s="1">
        <v>0.25315900000000002</v>
      </c>
      <c r="E68" s="1">
        <v>-0.48664760000000001</v>
      </c>
      <c r="F68" s="6">
        <v>0.57738069999999997</v>
      </c>
      <c r="H68" s="1">
        <v>1.184517</v>
      </c>
      <c r="I68" s="1">
        <v>-0.28408220000000001</v>
      </c>
      <c r="J68" s="1">
        <v>-0.2520483</v>
      </c>
      <c r="K68" s="1">
        <v>0.25315900000000002</v>
      </c>
      <c r="L68" s="1">
        <v>-0.48664760000000001</v>
      </c>
      <c r="M68" s="1">
        <v>0.57738069999999997</v>
      </c>
      <c r="O68" s="1">
        <v>3.4034</v>
      </c>
      <c r="P68" s="1">
        <v>-0.86872210000000005</v>
      </c>
      <c r="Q68" s="1">
        <v>-0.2610422</v>
      </c>
      <c r="R68" s="1">
        <v>0.26104250000000001</v>
      </c>
      <c r="S68" s="1">
        <v>0.25291419999999998</v>
      </c>
      <c r="T68" s="1">
        <v>0.25556400000000001</v>
      </c>
      <c r="V68" s="1">
        <v>4.5378670000000003</v>
      </c>
      <c r="W68" s="1">
        <v>-1.17564</v>
      </c>
      <c r="X68" s="1">
        <v>-0.267484</v>
      </c>
      <c r="Y68" s="1">
        <v>0.26758549999999998</v>
      </c>
      <c r="Z68" s="1">
        <v>5.6175540000000003E-2</v>
      </c>
      <c r="AA68" s="1">
        <v>0.10633140000000001</v>
      </c>
    </row>
    <row r="69" spans="1:27" s="1" customFormat="1" x14ac:dyDescent="0.3">
      <c r="A69" s="21">
        <v>1.2012</v>
      </c>
      <c r="B69" s="21">
        <v>-0.2887613</v>
      </c>
      <c r="C69" s="1">
        <v>-0.25241799999999998</v>
      </c>
      <c r="D69" s="1">
        <v>0.25246740000000001</v>
      </c>
      <c r="E69" s="1">
        <v>0.14744189999999999</v>
      </c>
      <c r="F69" s="6">
        <v>0.66026010000000002</v>
      </c>
      <c r="H69" s="1">
        <v>1.2012</v>
      </c>
      <c r="I69" s="1">
        <v>-0.2887613</v>
      </c>
      <c r="J69" s="1">
        <v>-0.25241799999999998</v>
      </c>
      <c r="K69" s="1">
        <v>0.25246740000000001</v>
      </c>
      <c r="L69" s="1">
        <v>0.14744189999999999</v>
      </c>
      <c r="M69" s="1">
        <v>0.66026010000000002</v>
      </c>
      <c r="O69" s="1">
        <v>3.4534500000000001</v>
      </c>
      <c r="P69" s="1">
        <v>-0.88234290000000004</v>
      </c>
      <c r="Q69" s="1">
        <v>-0.2512992</v>
      </c>
      <c r="R69" s="1">
        <v>0.25130049999999998</v>
      </c>
      <c r="S69" s="1">
        <v>-5.3738729999999998E-2</v>
      </c>
      <c r="T69" s="1">
        <v>0.1033255</v>
      </c>
      <c r="V69" s="1">
        <v>4.6045999999999996</v>
      </c>
      <c r="W69" s="1">
        <v>-1.193295</v>
      </c>
      <c r="X69" s="1">
        <v>-0.2707097</v>
      </c>
      <c r="Y69" s="1">
        <v>0.27071889999999998</v>
      </c>
      <c r="Z69" s="1">
        <v>-0.107932</v>
      </c>
      <c r="AA69" s="1">
        <v>0.1176852</v>
      </c>
    </row>
    <row r="70" spans="1:27" s="1" customFormat="1" x14ac:dyDescent="0.3">
      <c r="A70" s="21">
        <v>1.217883</v>
      </c>
      <c r="B70" s="21">
        <v>-0.2925046</v>
      </c>
      <c r="C70" s="1">
        <v>-0.23372039999999999</v>
      </c>
      <c r="D70" s="1">
        <v>0.2337661</v>
      </c>
      <c r="E70" s="1">
        <v>1.4282840000000001</v>
      </c>
      <c r="F70" s="6">
        <v>1.5771630000000001</v>
      </c>
      <c r="H70" s="1">
        <v>1.217883</v>
      </c>
      <c r="I70" s="1">
        <v>-0.2925046</v>
      </c>
      <c r="J70" s="1">
        <v>-0.23372039999999999</v>
      </c>
      <c r="K70" s="1">
        <v>0.2337661</v>
      </c>
      <c r="L70" s="1">
        <v>1.4282840000000001</v>
      </c>
      <c r="M70" s="1">
        <v>1.5771630000000001</v>
      </c>
      <c r="O70" s="1">
        <v>3.5034999999999998</v>
      </c>
      <c r="P70" s="1">
        <v>-0.89387709999999998</v>
      </c>
      <c r="Q70" s="1">
        <v>-0.25532579999999999</v>
      </c>
      <c r="R70" s="1">
        <v>0.2554457</v>
      </c>
      <c r="S70" s="1">
        <v>6.5265249999999997E-2</v>
      </c>
      <c r="T70" s="1">
        <v>0.1142917</v>
      </c>
      <c r="V70" s="1">
        <v>4.6713329999999997</v>
      </c>
      <c r="W70" s="1">
        <v>-1.21177</v>
      </c>
      <c r="X70" s="1">
        <v>-0.28316000000000002</v>
      </c>
      <c r="Y70" s="1">
        <v>0.28319670000000002</v>
      </c>
      <c r="Z70" s="1">
        <v>-2.6300009999999999E-2</v>
      </c>
      <c r="AA70" s="1">
        <v>3.4815319999999997E-2</v>
      </c>
    </row>
    <row r="71" spans="1:27" s="1" customFormat="1" x14ac:dyDescent="0.3">
      <c r="A71" s="21">
        <v>1.234567</v>
      </c>
      <c r="B71" s="21">
        <v>-0.29655979999999998</v>
      </c>
      <c r="C71" s="1">
        <v>-0.21539249999999999</v>
      </c>
      <c r="D71" s="1">
        <v>0.2158764</v>
      </c>
      <c r="E71" s="1">
        <v>-1.1270690000000001</v>
      </c>
      <c r="F71" s="6">
        <v>1.1658120000000001</v>
      </c>
      <c r="H71" s="1">
        <v>1.234567</v>
      </c>
      <c r="I71" s="1">
        <v>-0.29655979999999998</v>
      </c>
      <c r="J71" s="1">
        <v>-0.21539249999999999</v>
      </c>
      <c r="K71" s="1">
        <v>0.2158764</v>
      </c>
      <c r="L71" s="1">
        <v>-1.1270690000000001</v>
      </c>
      <c r="M71" s="1">
        <v>1.1658120000000001</v>
      </c>
      <c r="O71" s="1">
        <v>3.55355</v>
      </c>
      <c r="P71" s="1">
        <v>-0.90790110000000002</v>
      </c>
      <c r="Q71" s="1">
        <v>-0.25801930000000001</v>
      </c>
      <c r="R71" s="1">
        <v>0.25830029999999998</v>
      </c>
      <c r="S71" s="1">
        <v>-0.26766390000000001</v>
      </c>
      <c r="T71" s="1">
        <v>0.28319030000000001</v>
      </c>
      <c r="V71" s="1">
        <v>4.738067</v>
      </c>
      <c r="W71" s="1">
        <v>-1.231087</v>
      </c>
      <c r="X71" s="1">
        <v>-0.27693489999999998</v>
      </c>
      <c r="Y71" s="1">
        <v>0.27695570000000003</v>
      </c>
      <c r="Z71" s="1">
        <v>4.4567740000000002E-2</v>
      </c>
      <c r="AA71" s="1">
        <v>4.4576449999999997E-2</v>
      </c>
    </row>
    <row r="72" spans="1:27" s="1" customFormat="1" x14ac:dyDescent="0.3">
      <c r="A72" s="21">
        <v>1.25125</v>
      </c>
      <c r="B72" s="21">
        <v>-0.2996915</v>
      </c>
      <c r="C72" s="1">
        <v>-0.2527877</v>
      </c>
      <c r="D72" s="1">
        <v>0.25315900000000002</v>
      </c>
      <c r="E72" s="1">
        <v>-2.087701</v>
      </c>
      <c r="F72" s="6">
        <v>2.106268</v>
      </c>
      <c r="H72" s="1">
        <v>1.25125</v>
      </c>
      <c r="I72" s="1">
        <v>-0.2996915</v>
      </c>
      <c r="J72" s="1">
        <v>-0.2527877</v>
      </c>
      <c r="K72" s="1">
        <v>0.25315900000000002</v>
      </c>
      <c r="L72" s="1">
        <v>-2.087701</v>
      </c>
      <c r="M72" s="1">
        <v>2.106268</v>
      </c>
      <c r="O72" s="1">
        <v>3.6036000000000001</v>
      </c>
      <c r="P72" s="1">
        <v>-0.91970479999999999</v>
      </c>
      <c r="Q72" s="1">
        <v>-0.26767999999999997</v>
      </c>
      <c r="R72" s="1">
        <v>0.26810060000000002</v>
      </c>
      <c r="S72" s="1">
        <v>-0.102531</v>
      </c>
      <c r="T72" s="1">
        <v>0.10572869999999999</v>
      </c>
      <c r="V72" s="1">
        <v>4.8048000000000002</v>
      </c>
      <c r="W72" s="1">
        <v>-1.248732</v>
      </c>
      <c r="X72" s="1">
        <v>-0.27168900000000001</v>
      </c>
      <c r="Y72" s="1">
        <v>0.27174209999999999</v>
      </c>
      <c r="Z72" s="1">
        <v>-0.1035309</v>
      </c>
      <c r="AA72" s="1">
        <v>0.103535</v>
      </c>
    </row>
    <row r="73" spans="1:27" s="1" customFormat="1" x14ac:dyDescent="0.3">
      <c r="A73" s="21">
        <v>1.267933</v>
      </c>
      <c r="B73" s="21">
        <v>-0.3049944</v>
      </c>
      <c r="C73" s="1">
        <v>-0.30888060000000001</v>
      </c>
      <c r="D73" s="1">
        <v>0.30913740000000001</v>
      </c>
      <c r="E73" s="1">
        <v>-1.4346159999999999</v>
      </c>
      <c r="F73" s="6">
        <v>1.476386</v>
      </c>
      <c r="H73" s="1">
        <v>1.267933</v>
      </c>
      <c r="I73" s="1">
        <v>-0.3049944</v>
      </c>
      <c r="J73" s="1">
        <v>-0.30888060000000001</v>
      </c>
      <c r="K73" s="1">
        <v>0.30913740000000001</v>
      </c>
      <c r="L73" s="1">
        <v>-1.4346159999999999</v>
      </c>
      <c r="M73" s="1">
        <v>1.476386</v>
      </c>
      <c r="O73" s="1">
        <v>3.6536499999999998</v>
      </c>
      <c r="P73" s="1">
        <v>-0.93469579999999997</v>
      </c>
      <c r="Q73" s="1">
        <v>-0.2829199</v>
      </c>
      <c r="R73" s="1">
        <v>0.28341250000000001</v>
      </c>
      <c r="S73" s="1">
        <v>3.133365E-4</v>
      </c>
      <c r="T73" s="1">
        <v>1.58494E-2</v>
      </c>
      <c r="V73" s="1">
        <v>4.8715330000000003</v>
      </c>
      <c r="W73" s="1">
        <v>-1.2673490000000001</v>
      </c>
      <c r="X73" s="1">
        <v>-0.29266890000000001</v>
      </c>
      <c r="Y73" s="1">
        <v>0.29269070000000003</v>
      </c>
    </row>
    <row r="74" spans="1:27" s="1" customFormat="1" x14ac:dyDescent="0.3">
      <c r="A74" s="21">
        <v>1.2846169999999999</v>
      </c>
      <c r="B74" s="21">
        <v>-0.30999779999999999</v>
      </c>
      <c r="C74" s="1">
        <v>-0.29018300000000002</v>
      </c>
      <c r="D74" s="1">
        <v>0.29047260000000003</v>
      </c>
      <c r="E74" s="1">
        <v>2.087701</v>
      </c>
      <c r="F74" s="6">
        <v>2.106268</v>
      </c>
      <c r="H74" s="1">
        <v>1.2846169999999999</v>
      </c>
      <c r="I74" s="1">
        <v>-0.30999779999999999</v>
      </c>
      <c r="J74" s="1">
        <v>-0.29018300000000002</v>
      </c>
      <c r="K74" s="1">
        <v>0.29047260000000003</v>
      </c>
      <c r="L74" s="1">
        <v>2.087701</v>
      </c>
      <c r="M74" s="1">
        <v>2.106268</v>
      </c>
      <c r="O74" s="1">
        <v>3.7037</v>
      </c>
      <c r="P74" s="1">
        <v>-0.94802509999999995</v>
      </c>
      <c r="Q74" s="1">
        <v>-0.25935239999999998</v>
      </c>
      <c r="R74" s="1">
        <v>0.25977699999999998</v>
      </c>
      <c r="S74" s="1">
        <v>6.9898370000000001E-2</v>
      </c>
      <c r="T74" s="1">
        <v>0.100865</v>
      </c>
      <c r="V74" s="1">
        <v>4.9382669999999997</v>
      </c>
      <c r="W74" s="1">
        <v>-1.287793</v>
      </c>
    </row>
    <row r="75" spans="1:27" s="1" customFormat="1" x14ac:dyDescent="0.3">
      <c r="A75" s="21">
        <v>1.3012999999999999</v>
      </c>
      <c r="B75" s="21">
        <v>-0.31467689999999998</v>
      </c>
      <c r="C75" s="1">
        <v>-0.24306920000000001</v>
      </c>
      <c r="D75" s="1">
        <v>0.24311669999999999</v>
      </c>
      <c r="E75" s="1">
        <v>0.65308449999999996</v>
      </c>
      <c r="F75" s="6">
        <v>0.90586940000000005</v>
      </c>
      <c r="H75" s="1">
        <v>1.3012999999999999</v>
      </c>
      <c r="I75" s="1">
        <v>-0.31467689999999998</v>
      </c>
      <c r="J75" s="1">
        <v>-0.24306920000000001</v>
      </c>
      <c r="K75" s="1">
        <v>0.24311669999999999</v>
      </c>
      <c r="L75" s="1">
        <v>0.65308449999999996</v>
      </c>
      <c r="M75" s="1">
        <v>0.90586940000000005</v>
      </c>
      <c r="O75" s="1">
        <v>3.7537500000000001</v>
      </c>
      <c r="P75" s="1">
        <v>-0.96065699999999998</v>
      </c>
      <c r="Q75" s="1">
        <v>-0.2733141</v>
      </c>
      <c r="R75" s="1">
        <v>0.27353369999999999</v>
      </c>
      <c r="S75" s="1">
        <v>-0.12166730000000001</v>
      </c>
      <c r="T75" s="1">
        <v>0.18568170000000001</v>
      </c>
    </row>
    <row r="76" spans="1:27" s="1" customFormat="1" x14ac:dyDescent="0.3">
      <c r="A76" s="21">
        <v>1.3179829999999999</v>
      </c>
      <c r="B76" s="21">
        <v>-0.31810820000000001</v>
      </c>
      <c r="C76" s="1">
        <v>-0.25241799999999998</v>
      </c>
      <c r="D76" s="1">
        <v>0.25246740000000001</v>
      </c>
      <c r="E76" s="1">
        <v>1.1334</v>
      </c>
      <c r="F76" s="6">
        <v>1.2910630000000001</v>
      </c>
      <c r="H76" s="1">
        <v>1.3179829999999999</v>
      </c>
      <c r="I76" s="1">
        <v>-0.31810820000000001</v>
      </c>
      <c r="J76" s="1">
        <v>-0.25241799999999998</v>
      </c>
      <c r="K76" s="1">
        <v>0.25246740000000001</v>
      </c>
      <c r="L76" s="1">
        <v>1.1334</v>
      </c>
      <c r="M76" s="1">
        <v>1.2910630000000001</v>
      </c>
      <c r="O76" s="1">
        <v>3.8037999999999998</v>
      </c>
      <c r="P76" s="1">
        <v>-0.97538389999999997</v>
      </c>
      <c r="Q76" s="1">
        <v>-0.28047329999999998</v>
      </c>
      <c r="R76" s="1">
        <v>0.28047329999999998</v>
      </c>
      <c r="S76" s="1">
        <v>0.1261438</v>
      </c>
      <c r="T76" s="1">
        <v>0.13069749999999999</v>
      </c>
    </row>
    <row r="77" spans="1:27" s="1" customFormat="1" x14ac:dyDescent="0.3">
      <c r="A77" s="21">
        <v>1.334667</v>
      </c>
      <c r="B77" s="21">
        <v>-0.32309919999999998</v>
      </c>
      <c r="C77" s="1">
        <v>-0.23335069999999999</v>
      </c>
      <c r="D77" s="1">
        <v>0.2345129</v>
      </c>
      <c r="E77" s="1">
        <v>0.82585319999999995</v>
      </c>
      <c r="F77" s="6">
        <v>1.510726</v>
      </c>
      <c r="H77" s="1">
        <v>1.334667</v>
      </c>
      <c r="I77" s="1">
        <v>-0.32309919999999998</v>
      </c>
      <c r="J77" s="1">
        <v>-0.23335069999999999</v>
      </c>
      <c r="K77" s="1">
        <v>0.2345129</v>
      </c>
      <c r="L77" s="1">
        <v>0.82585319999999995</v>
      </c>
      <c r="M77" s="1">
        <v>1.510726</v>
      </c>
      <c r="O77" s="1">
        <v>3.85385</v>
      </c>
      <c r="P77" s="1">
        <v>-0.98873239999999996</v>
      </c>
      <c r="Q77" s="1">
        <v>-0.25538070000000002</v>
      </c>
      <c r="R77" s="1">
        <v>0.25543060000000001</v>
      </c>
      <c r="S77" s="1">
        <v>0.25479429999999997</v>
      </c>
      <c r="T77" s="1">
        <v>0.26139509999999999</v>
      </c>
    </row>
    <row r="78" spans="1:27" s="1" customFormat="1" x14ac:dyDescent="0.3">
      <c r="A78" s="21">
        <v>1.3513500000000001</v>
      </c>
      <c r="B78" s="21">
        <v>-0.32589430000000003</v>
      </c>
      <c r="C78" s="1">
        <v>-0.19540080000000001</v>
      </c>
      <c r="D78" s="1">
        <v>0.20185259999999999</v>
      </c>
      <c r="E78" s="1">
        <v>-1.412455</v>
      </c>
      <c r="F78" s="6">
        <v>2.0382060000000002</v>
      </c>
      <c r="H78" s="1">
        <v>1.3513500000000001</v>
      </c>
      <c r="I78" s="1">
        <v>-0.32589430000000003</v>
      </c>
      <c r="J78" s="1">
        <v>-0.19540080000000001</v>
      </c>
      <c r="K78" s="1">
        <v>0.20185259999999999</v>
      </c>
      <c r="L78" s="1">
        <v>-1.412455</v>
      </c>
      <c r="M78" s="1">
        <v>2.0382060000000002</v>
      </c>
      <c r="O78" s="1">
        <v>3.9039000000000001</v>
      </c>
      <c r="P78" s="1">
        <v>-1.000947</v>
      </c>
      <c r="Q78" s="1">
        <v>-0.25249500000000002</v>
      </c>
      <c r="R78" s="1">
        <v>0.25271519999999997</v>
      </c>
      <c r="S78" s="1">
        <v>-0.48998219999999998</v>
      </c>
      <c r="T78" s="1">
        <v>0.49540479999999998</v>
      </c>
    </row>
    <row r="79" spans="1:27" s="1" customFormat="1" x14ac:dyDescent="0.3">
      <c r="A79" s="21">
        <v>1.3680330000000001</v>
      </c>
      <c r="B79" s="21">
        <v>-0.3296191</v>
      </c>
      <c r="C79" s="1">
        <v>-0.28851929999999998</v>
      </c>
      <c r="D79" s="1">
        <v>0.29716809999999999</v>
      </c>
      <c r="E79" s="1">
        <v>-5.6195149999999998</v>
      </c>
      <c r="F79" s="6">
        <v>5.6616840000000002</v>
      </c>
      <c r="H79" s="1">
        <v>1.3680330000000001</v>
      </c>
      <c r="I79" s="1">
        <v>-0.3296191</v>
      </c>
      <c r="J79" s="1">
        <v>-0.28851929999999998</v>
      </c>
      <c r="K79" s="1">
        <v>0.29716809999999999</v>
      </c>
      <c r="L79" s="1">
        <v>-5.6195149999999998</v>
      </c>
      <c r="M79" s="1">
        <v>5.6616840000000002</v>
      </c>
      <c r="O79" s="1">
        <v>3.9539499999999999</v>
      </c>
      <c r="P79" s="1">
        <v>-1.0140070000000001</v>
      </c>
      <c r="Q79" s="1">
        <v>-0.3025157</v>
      </c>
      <c r="R79" s="1">
        <v>0.30264249999999998</v>
      </c>
      <c r="S79" s="1">
        <v>-0.56952709999999995</v>
      </c>
      <c r="T79" s="1">
        <v>0.57255630000000002</v>
      </c>
    </row>
    <row r="80" spans="1:27" s="1" customFormat="1" x14ac:dyDescent="0.3">
      <c r="A80" s="21">
        <v>1.384717</v>
      </c>
      <c r="B80" s="21">
        <v>-0.33552130000000002</v>
      </c>
      <c r="C80" s="1">
        <v>-0.39209569999999999</v>
      </c>
      <c r="D80" s="1">
        <v>0.39372760000000001</v>
      </c>
      <c r="E80" s="1">
        <v>-1.359988</v>
      </c>
      <c r="F80" s="6">
        <v>4.2033950000000004</v>
      </c>
      <c r="H80" s="1">
        <v>1.384717</v>
      </c>
      <c r="I80" s="1">
        <v>-0.33552130000000002</v>
      </c>
      <c r="J80" s="1">
        <v>-0.39209569999999999</v>
      </c>
      <c r="K80" s="1">
        <v>0.39372760000000001</v>
      </c>
      <c r="L80" s="1">
        <v>-1.359988</v>
      </c>
      <c r="M80" s="1">
        <v>4.2033950000000004</v>
      </c>
      <c r="O80" s="1">
        <v>4.0039999999999996</v>
      </c>
      <c r="P80" s="1">
        <v>-1.031229</v>
      </c>
      <c r="Q80" s="1">
        <v>-0.32317010000000002</v>
      </c>
      <c r="R80" s="1">
        <v>0.32364349999999997</v>
      </c>
      <c r="S80" s="1">
        <v>0.45255980000000001</v>
      </c>
      <c r="T80" s="1">
        <v>0.45420369999999999</v>
      </c>
    </row>
    <row r="81" spans="1:20" s="1" customFormat="1" x14ac:dyDescent="0.3">
      <c r="A81" s="21">
        <v>1.4014</v>
      </c>
      <c r="B81" s="21">
        <v>-0.34270200000000001</v>
      </c>
      <c r="C81" s="1">
        <v>-0.347385</v>
      </c>
      <c r="D81" s="1">
        <v>0.35396850000000002</v>
      </c>
      <c r="E81" s="1">
        <v>3.6317680000000001</v>
      </c>
      <c r="F81" s="6">
        <v>4.4866830000000002</v>
      </c>
      <c r="H81" s="1">
        <v>1.4014</v>
      </c>
      <c r="I81" s="1">
        <v>-0.34270200000000001</v>
      </c>
      <c r="J81" s="1">
        <v>-0.347385</v>
      </c>
      <c r="K81" s="1">
        <v>0.35396850000000002</v>
      </c>
      <c r="L81" s="1">
        <v>3.6317680000000001</v>
      </c>
      <c r="M81" s="1">
        <v>4.4866830000000002</v>
      </c>
      <c r="O81" s="1">
        <v>4.0540500000000002</v>
      </c>
      <c r="P81" s="1">
        <v>-1.0463560000000001</v>
      </c>
      <c r="Q81" s="1">
        <v>-0.25241269999999999</v>
      </c>
      <c r="R81" s="1">
        <v>0.25284099999999998</v>
      </c>
      <c r="S81" s="1">
        <v>0.56999710000000003</v>
      </c>
      <c r="T81" s="1">
        <v>0.57107370000000002</v>
      </c>
    </row>
    <row r="82" spans="1:20" s="1" customFormat="1" x14ac:dyDescent="0.3">
      <c r="A82" s="21">
        <v>1.418083</v>
      </c>
      <c r="B82" s="21">
        <v>-0.34711239999999999</v>
      </c>
      <c r="C82" s="1">
        <v>-0.24454809999999999</v>
      </c>
      <c r="D82" s="1">
        <v>0.25436500000000001</v>
      </c>
      <c r="E82" s="1">
        <v>3.8615219999999999</v>
      </c>
      <c r="F82" s="6">
        <v>3.9615610000000001</v>
      </c>
      <c r="H82" s="1">
        <v>1.418083</v>
      </c>
      <c r="I82" s="1">
        <v>-0.34711239999999999</v>
      </c>
      <c r="J82" s="1">
        <v>-0.24454809999999999</v>
      </c>
      <c r="K82" s="1">
        <v>0.25436500000000001</v>
      </c>
      <c r="L82" s="1">
        <v>3.8615219999999999</v>
      </c>
      <c r="M82" s="1">
        <v>3.9615610000000001</v>
      </c>
      <c r="O82" s="1">
        <v>4.1040999999999999</v>
      </c>
      <c r="P82" s="1">
        <v>-1.0564960000000001</v>
      </c>
      <c r="Q82" s="1">
        <v>-0.2483312</v>
      </c>
      <c r="R82" s="1">
        <v>0.24855160000000001</v>
      </c>
      <c r="S82" s="1">
        <v>-5.6715420000000002E-2</v>
      </c>
      <c r="T82" s="1">
        <v>8.4240739999999995E-2</v>
      </c>
    </row>
    <row r="83" spans="1:20" s="1" customFormat="1" x14ac:dyDescent="0.3">
      <c r="A83" s="21">
        <v>1.4347669999999999</v>
      </c>
      <c r="B83" s="21">
        <v>-0.3508618</v>
      </c>
      <c r="C83" s="1">
        <v>-0.2247413</v>
      </c>
      <c r="D83" s="1">
        <v>0.22519330000000001</v>
      </c>
      <c r="E83" s="1">
        <v>1.3125009999999999</v>
      </c>
      <c r="F83" s="6">
        <v>2.0507490000000002</v>
      </c>
      <c r="H83" s="1">
        <v>1.4347669999999999</v>
      </c>
      <c r="I83" s="1">
        <v>-0.3508618</v>
      </c>
      <c r="J83" s="1">
        <v>-0.2247413</v>
      </c>
      <c r="K83" s="1">
        <v>0.22519330000000001</v>
      </c>
      <c r="L83" s="1">
        <v>1.3125009999999999</v>
      </c>
      <c r="M83" s="1">
        <v>2.0507490000000002</v>
      </c>
      <c r="O83" s="1">
        <v>4.1541499999999996</v>
      </c>
      <c r="P83" s="1">
        <v>-1.0712140000000001</v>
      </c>
      <c r="Q83" s="1">
        <v>-0.2802538</v>
      </c>
      <c r="R83" s="1">
        <v>0.28047329999999998</v>
      </c>
      <c r="S83" s="1">
        <v>-0.30076649999999999</v>
      </c>
      <c r="T83" s="1">
        <v>0.30155549999999998</v>
      </c>
    </row>
    <row r="84" spans="1:20" s="1" customFormat="1" x14ac:dyDescent="0.3">
      <c r="A84" s="21">
        <v>1.4514499999999999</v>
      </c>
      <c r="B84" s="21">
        <v>-0.35461120000000002</v>
      </c>
      <c r="C84" s="1">
        <v>-0.20622850000000001</v>
      </c>
      <c r="D84" s="1">
        <v>0.207618</v>
      </c>
      <c r="E84" s="1">
        <v>-0.95746600000000004</v>
      </c>
      <c r="F84" s="6">
        <v>0.97407290000000002</v>
      </c>
      <c r="H84" s="1">
        <v>1.4514499999999999</v>
      </c>
      <c r="I84" s="1">
        <v>-0.35461120000000002</v>
      </c>
      <c r="J84" s="1">
        <v>-0.20622850000000001</v>
      </c>
      <c r="K84" s="1">
        <v>0.207618</v>
      </c>
      <c r="L84" s="1">
        <v>-0.95746600000000004</v>
      </c>
      <c r="M84" s="1">
        <v>0.97407290000000002</v>
      </c>
      <c r="O84" s="1">
        <v>4.2042000000000002</v>
      </c>
      <c r="P84" s="1">
        <v>-1.084549</v>
      </c>
      <c r="Q84" s="1">
        <v>-0.26776230000000001</v>
      </c>
      <c r="R84" s="1">
        <v>0.267982</v>
      </c>
      <c r="S84" s="1">
        <v>0.45224639999999999</v>
      </c>
      <c r="T84" s="1">
        <v>0.45281890000000002</v>
      </c>
    </row>
    <row r="85" spans="1:20" s="1" customFormat="1" x14ac:dyDescent="0.3">
      <c r="A85" s="21">
        <v>1.4681329999999999</v>
      </c>
      <c r="B85" s="21">
        <v>-0.35774289999999997</v>
      </c>
      <c r="C85" s="1">
        <v>-0.24343890000000001</v>
      </c>
      <c r="D85" s="1">
        <v>0.24383489999999999</v>
      </c>
      <c r="E85" s="1">
        <v>-1.889605</v>
      </c>
      <c r="F85" s="6">
        <v>2.501414</v>
      </c>
      <c r="H85" s="1">
        <v>1.4681329999999999</v>
      </c>
      <c r="I85" s="1">
        <v>-0.35774289999999997</v>
      </c>
      <c r="J85" s="1">
        <v>-0.24343890000000001</v>
      </c>
      <c r="K85" s="1">
        <v>0.24383489999999999</v>
      </c>
      <c r="L85" s="1">
        <v>-1.889605</v>
      </c>
      <c r="M85" s="1">
        <v>2.501414</v>
      </c>
      <c r="O85" s="1">
        <v>4.2542499999999999</v>
      </c>
      <c r="P85" s="1">
        <v>-1.098017</v>
      </c>
      <c r="Q85" s="1">
        <v>-0.2413092</v>
      </c>
      <c r="R85" s="1">
        <v>0.24174390000000001</v>
      </c>
      <c r="S85" s="1">
        <v>-0.12692709999999999</v>
      </c>
      <c r="T85" s="1">
        <v>0.12704260000000001</v>
      </c>
    </row>
    <row r="86" spans="1:20" s="1" customFormat="1" x14ac:dyDescent="0.3">
      <c r="A86" s="21">
        <v>1.4848170000000001</v>
      </c>
      <c r="B86" s="21">
        <v>-0.362734</v>
      </c>
      <c r="C86" s="1">
        <v>-0.28925869999999998</v>
      </c>
      <c r="D86" s="1">
        <v>0.29122409999999999</v>
      </c>
      <c r="E86" s="1">
        <v>1.14923</v>
      </c>
      <c r="F86" s="6">
        <v>1.8258380000000001</v>
      </c>
      <c r="H86" s="1">
        <v>1.4848170000000001</v>
      </c>
      <c r="I86" s="1">
        <v>-0.362734</v>
      </c>
      <c r="J86" s="1">
        <v>-0.28925869999999998</v>
      </c>
      <c r="K86" s="1">
        <v>0.29122409999999999</v>
      </c>
      <c r="L86" s="1">
        <v>1.14923</v>
      </c>
      <c r="M86" s="1">
        <v>1.8258380000000001</v>
      </c>
      <c r="O86" s="1">
        <v>4.3042999999999996</v>
      </c>
      <c r="P86" s="1">
        <v>-1.1087039999999999</v>
      </c>
      <c r="Q86" s="1">
        <v>-0.26498650000000001</v>
      </c>
      <c r="R86" s="1">
        <v>0.2652062</v>
      </c>
      <c r="S86" s="1">
        <v>-0.34257559999999998</v>
      </c>
      <c r="T86" s="1">
        <v>0.35378270000000001</v>
      </c>
    </row>
    <row r="87" spans="1:20" s="1" customFormat="1" x14ac:dyDescent="0.3">
      <c r="A87" s="21">
        <v>1.5015000000000001</v>
      </c>
      <c r="B87" s="21">
        <v>-0.36739450000000001</v>
      </c>
      <c r="C87" s="1">
        <v>-0.20493449999999999</v>
      </c>
      <c r="D87" s="1">
        <v>0.20908669999999999</v>
      </c>
      <c r="E87" s="1">
        <v>2.8755639999999998</v>
      </c>
      <c r="F87" s="6">
        <v>2.9001969999999999</v>
      </c>
      <c r="H87" s="1">
        <v>1.5015000000000001</v>
      </c>
      <c r="I87" s="1">
        <v>-0.36739450000000001</v>
      </c>
      <c r="J87" s="1">
        <v>-0.20493449999999999</v>
      </c>
      <c r="K87" s="1">
        <v>0.20908669999999999</v>
      </c>
      <c r="L87" s="1">
        <v>2.8755639999999998</v>
      </c>
      <c r="M87" s="1">
        <v>2.9001969999999999</v>
      </c>
      <c r="O87" s="1">
        <v>4.3543500000000002</v>
      </c>
      <c r="P87" s="1">
        <v>-1.1245430000000001</v>
      </c>
      <c r="Q87" s="1">
        <v>-0.29704629999999999</v>
      </c>
      <c r="R87" s="1">
        <v>0.29708010000000001</v>
      </c>
      <c r="S87" s="1">
        <v>-0.30217650000000001</v>
      </c>
      <c r="T87" s="1">
        <v>0.30620540000000002</v>
      </c>
    </row>
    <row r="88" spans="1:20" s="1" customFormat="1" x14ac:dyDescent="0.3">
      <c r="A88" s="21">
        <v>1.5181830000000001</v>
      </c>
      <c r="B88" s="21">
        <v>-0.36957190000000001</v>
      </c>
      <c r="C88" s="1">
        <v>-0.16809379999999999</v>
      </c>
      <c r="D88" s="1">
        <v>0.1685711</v>
      </c>
      <c r="E88" s="1">
        <v>0.9384709</v>
      </c>
      <c r="F88" s="6">
        <v>1.476386</v>
      </c>
      <c r="H88" s="1">
        <v>1.5181830000000001</v>
      </c>
      <c r="I88" s="1">
        <v>-0.36957190000000001</v>
      </c>
      <c r="J88" s="1">
        <v>-0.16809379999999999</v>
      </c>
      <c r="K88" s="1">
        <v>0.1685711</v>
      </c>
      <c r="L88" s="1">
        <v>0.9384709</v>
      </c>
      <c r="M88" s="1">
        <v>1.476386</v>
      </c>
      <c r="O88" s="1">
        <v>4.4043999999999999</v>
      </c>
      <c r="P88" s="1">
        <v>-1.138439</v>
      </c>
      <c r="Q88" s="1">
        <v>-0.28175149999999999</v>
      </c>
      <c r="R88" s="1">
        <v>0.28180660000000002</v>
      </c>
      <c r="S88" s="1">
        <v>0.26459739999999998</v>
      </c>
      <c r="T88" s="1">
        <v>0.30579499999999998</v>
      </c>
    </row>
    <row r="89" spans="1:20" s="1" customFormat="1" x14ac:dyDescent="0.3">
      <c r="A89" s="21">
        <v>1.534867</v>
      </c>
      <c r="B89" s="21">
        <v>-0.37300329999999998</v>
      </c>
      <c r="C89" s="1">
        <v>-0.1963251</v>
      </c>
      <c r="D89" s="1">
        <v>0.1963635</v>
      </c>
      <c r="E89" s="1">
        <v>-2.4079109999999999</v>
      </c>
      <c r="F89" s="6">
        <v>2.4233060000000002</v>
      </c>
      <c r="H89" s="1">
        <v>1.534867</v>
      </c>
      <c r="I89" s="1">
        <v>-0.37300329999999998</v>
      </c>
      <c r="J89" s="1">
        <v>-0.1963251</v>
      </c>
      <c r="K89" s="1">
        <v>0.1963635</v>
      </c>
      <c r="L89" s="1">
        <v>-2.4079109999999999</v>
      </c>
      <c r="M89" s="1">
        <v>2.4233060000000002</v>
      </c>
      <c r="O89" s="1">
        <v>4.4544499999999996</v>
      </c>
      <c r="P89" s="1">
        <v>-1.152746</v>
      </c>
      <c r="Q89" s="1">
        <v>-0.27592529999999998</v>
      </c>
      <c r="R89" s="1">
        <v>0.27660230000000002</v>
      </c>
      <c r="S89" s="1">
        <v>0.1210407</v>
      </c>
      <c r="T89" s="1">
        <v>0.1626013</v>
      </c>
    </row>
    <row r="90" spans="1:20" s="1" customFormat="1" x14ac:dyDescent="0.3">
      <c r="A90" s="21">
        <v>1.55155</v>
      </c>
      <c r="B90" s="21">
        <v>-0.37612269999999998</v>
      </c>
      <c r="C90" s="1">
        <v>-0.23372039999999999</v>
      </c>
      <c r="D90" s="1">
        <v>0.2337661</v>
      </c>
      <c r="E90" s="1">
        <v>-3.3622109999999998</v>
      </c>
      <c r="F90" s="6">
        <v>3.3628689999999999</v>
      </c>
      <c r="H90" s="1">
        <v>1.55155</v>
      </c>
      <c r="I90" s="1">
        <v>-0.37612269999999998</v>
      </c>
      <c r="J90" s="1">
        <v>-0.23372039999999999</v>
      </c>
      <c r="K90" s="1">
        <v>0.2337661</v>
      </c>
      <c r="L90" s="1">
        <v>-3.3622109999999998</v>
      </c>
      <c r="M90" s="1">
        <v>3.3628689999999999</v>
      </c>
      <c r="O90" s="1">
        <v>4.5045000000000002</v>
      </c>
      <c r="P90" s="1">
        <v>-1.166059</v>
      </c>
      <c r="Q90" s="1">
        <v>-0.26618229999999998</v>
      </c>
      <c r="R90" s="1">
        <v>0.26697330000000002</v>
      </c>
      <c r="S90" s="1">
        <v>4.4875560000000002E-2</v>
      </c>
      <c r="T90" s="1">
        <v>0.14286460000000001</v>
      </c>
    </row>
    <row r="91" spans="1:20" s="1" customFormat="1" x14ac:dyDescent="0.3">
      <c r="A91" s="21">
        <v>1.568233</v>
      </c>
      <c r="B91" s="21">
        <v>-0.38080170000000002</v>
      </c>
      <c r="C91" s="1">
        <v>-0.31785970000000002</v>
      </c>
      <c r="D91" s="1">
        <v>0.31792189999999998</v>
      </c>
      <c r="E91" s="1">
        <v>-0.32654230000000001</v>
      </c>
      <c r="F91" s="6">
        <v>0.45293470000000002</v>
      </c>
      <c r="H91" s="1">
        <v>1.568233</v>
      </c>
      <c r="I91" s="1">
        <v>-0.38080170000000002</v>
      </c>
      <c r="J91" s="1">
        <v>-0.31785970000000002</v>
      </c>
      <c r="K91" s="1">
        <v>0.31792189999999998</v>
      </c>
      <c r="L91" s="1">
        <v>-0.32654230000000001</v>
      </c>
      <c r="M91" s="1">
        <v>0.45293470000000002</v>
      </c>
      <c r="O91" s="1">
        <v>4.5545499999999999</v>
      </c>
      <c r="P91" s="1">
        <v>-1.1793910000000001</v>
      </c>
      <c r="Q91" s="1">
        <v>-0.27209080000000002</v>
      </c>
      <c r="R91" s="1">
        <v>0.27210329999999999</v>
      </c>
      <c r="S91" s="1">
        <v>-0.14606350000000001</v>
      </c>
      <c r="T91" s="1">
        <v>0.2252624</v>
      </c>
    </row>
    <row r="92" spans="1:20" s="1" customFormat="1" x14ac:dyDescent="0.3">
      <c r="A92" s="21">
        <v>1.5849169999999999</v>
      </c>
      <c r="B92" s="21">
        <v>-0.38672859999999998</v>
      </c>
      <c r="C92" s="1">
        <v>-0.26195170000000001</v>
      </c>
      <c r="D92" s="1">
        <v>0.26198490000000002</v>
      </c>
      <c r="E92" s="1">
        <v>2.238308</v>
      </c>
      <c r="F92" s="6">
        <v>2.2476240000000001</v>
      </c>
      <c r="H92" s="1">
        <v>1.5849169999999999</v>
      </c>
      <c r="I92" s="1">
        <v>-0.38672859999999998</v>
      </c>
      <c r="J92" s="1">
        <v>-0.26195170000000001</v>
      </c>
      <c r="K92" s="1">
        <v>0.26198490000000002</v>
      </c>
      <c r="L92" s="1">
        <v>2.238308</v>
      </c>
      <c r="M92" s="1">
        <v>2.2476240000000001</v>
      </c>
      <c r="O92" s="1">
        <v>4.6045999999999996</v>
      </c>
      <c r="P92" s="1">
        <v>-1.193295</v>
      </c>
      <c r="Q92" s="1">
        <v>-0.28183380000000002</v>
      </c>
      <c r="R92" s="1">
        <v>0.28183740000000002</v>
      </c>
      <c r="S92" s="1">
        <v>-0.22961480000000001</v>
      </c>
      <c r="T92" s="1">
        <v>0.22995299999999999</v>
      </c>
    </row>
    <row r="93" spans="1:20" s="1" customFormat="1" x14ac:dyDescent="0.3">
      <c r="A93" s="21">
        <v>1.6015999999999999</v>
      </c>
      <c r="B93" s="21">
        <v>-0.38954220000000001</v>
      </c>
      <c r="C93" s="1">
        <v>-0.20585880000000001</v>
      </c>
      <c r="D93" s="1">
        <v>0.20592650000000001</v>
      </c>
      <c r="E93" s="1">
        <v>1.2713449999999999</v>
      </c>
      <c r="F93" s="6">
        <v>1.3682080000000001</v>
      </c>
      <c r="H93" s="1">
        <v>1.6015999999999999</v>
      </c>
      <c r="I93" s="1">
        <v>-0.38954220000000001</v>
      </c>
      <c r="J93" s="1">
        <v>-0.20585880000000001</v>
      </c>
      <c r="K93" s="1">
        <v>0.20592650000000001</v>
      </c>
      <c r="L93" s="1">
        <v>1.2713449999999999</v>
      </c>
      <c r="M93" s="1">
        <v>1.3682080000000001</v>
      </c>
      <c r="O93" s="1">
        <v>4.6546500000000002</v>
      </c>
      <c r="P93" s="1">
        <v>-1.2076020000000001</v>
      </c>
      <c r="Q93" s="1">
        <v>-0.29421550000000002</v>
      </c>
      <c r="R93" s="1">
        <v>0.2943037</v>
      </c>
      <c r="S93" s="1">
        <v>0.14308679999999999</v>
      </c>
      <c r="T93" s="1">
        <v>0.1446122</v>
      </c>
    </row>
    <row r="94" spans="1:20" s="1" customFormat="1" x14ac:dyDescent="0.3">
      <c r="A94" s="21">
        <v>1.6182829999999999</v>
      </c>
      <c r="B94" s="21">
        <v>-0.39359739999999999</v>
      </c>
      <c r="C94" s="1">
        <v>-0.24343890000000001</v>
      </c>
      <c r="D94" s="1">
        <v>0.24383489999999999</v>
      </c>
      <c r="E94" s="1">
        <v>-3.2021060000000001</v>
      </c>
      <c r="F94" s="6">
        <v>3.2027320000000001</v>
      </c>
      <c r="H94" s="1">
        <v>1.6182829999999999</v>
      </c>
      <c r="I94" s="1">
        <v>-0.39359739999999999</v>
      </c>
      <c r="J94" s="1">
        <v>-0.24343890000000001</v>
      </c>
      <c r="K94" s="1">
        <v>0.24383489999999999</v>
      </c>
      <c r="L94" s="1">
        <v>-3.2021060000000001</v>
      </c>
      <c r="M94" s="1">
        <v>3.2027320000000001</v>
      </c>
      <c r="O94" s="1">
        <v>4.7046999999999999</v>
      </c>
      <c r="P94" s="1">
        <v>-1.2227460000000001</v>
      </c>
      <c r="Q94" s="1">
        <v>-0.27347880000000002</v>
      </c>
      <c r="R94" s="1">
        <v>0.2734914</v>
      </c>
      <c r="S94" s="1">
        <v>0.22914480000000001</v>
      </c>
      <c r="T94" s="1">
        <v>0.23199220000000001</v>
      </c>
    </row>
    <row r="95" spans="1:20" s="1" customFormat="1" x14ac:dyDescent="0.3">
      <c r="A95" s="21">
        <v>1.6349670000000001</v>
      </c>
      <c r="B95" s="21">
        <v>-0.39766489999999999</v>
      </c>
      <c r="C95" s="1">
        <v>-0.29953180000000001</v>
      </c>
      <c r="D95" s="1">
        <v>0.29980440000000003</v>
      </c>
      <c r="E95" s="1">
        <v>-0.96063180000000004</v>
      </c>
      <c r="F95" s="6">
        <v>0.9608196</v>
      </c>
      <c r="H95" s="1">
        <v>1.6349670000000001</v>
      </c>
      <c r="I95" s="1">
        <v>-0.39766489999999999</v>
      </c>
      <c r="J95" s="1">
        <v>-0.29953180000000001</v>
      </c>
      <c r="K95" s="1">
        <v>0.29980440000000003</v>
      </c>
      <c r="L95" s="1">
        <v>-0.96063180000000004</v>
      </c>
      <c r="M95" s="1">
        <v>0.9608196</v>
      </c>
      <c r="O95" s="1">
        <v>4.7547499999999996</v>
      </c>
      <c r="P95" s="1">
        <v>-1.2349779999999999</v>
      </c>
      <c r="Q95" s="1">
        <v>-0.25959939999999998</v>
      </c>
      <c r="R95" s="1">
        <v>0.25961010000000001</v>
      </c>
      <c r="S95" s="1">
        <v>0.30931629999999999</v>
      </c>
      <c r="T95" s="1">
        <v>0.30946950000000001</v>
      </c>
    </row>
    <row r="96" spans="1:20" s="1" customFormat="1" x14ac:dyDescent="0.3">
      <c r="A96" s="21">
        <v>1.6516500000000001</v>
      </c>
      <c r="B96" s="21">
        <v>-0.4035918</v>
      </c>
      <c r="C96" s="1">
        <v>-0.29934690000000003</v>
      </c>
      <c r="D96" s="1">
        <v>0.29936659999999998</v>
      </c>
      <c r="E96" s="1">
        <v>-1.9117660000000001</v>
      </c>
      <c r="F96" s="6">
        <v>1.98078</v>
      </c>
      <c r="H96" s="1">
        <v>1.6516500000000001</v>
      </c>
      <c r="I96" s="1">
        <v>-0.4035918</v>
      </c>
      <c r="J96" s="1">
        <v>-0.29934690000000003</v>
      </c>
      <c r="K96" s="1">
        <v>0.29936659999999998</v>
      </c>
      <c r="L96" s="1">
        <v>-1.9117660000000001</v>
      </c>
      <c r="M96" s="1">
        <v>1.98078</v>
      </c>
      <c r="O96" s="1">
        <v>4.8048000000000002</v>
      </c>
      <c r="P96" s="1">
        <v>-1.248732</v>
      </c>
      <c r="Q96" s="1">
        <v>-0.25399270000000002</v>
      </c>
      <c r="R96" s="1">
        <v>0.2540424</v>
      </c>
      <c r="S96" s="1">
        <v>-0.46715269999999998</v>
      </c>
      <c r="T96" s="1">
        <v>0.46782600000000002</v>
      </c>
    </row>
    <row r="97" spans="1:18" s="1" customFormat="1" x14ac:dyDescent="0.3">
      <c r="A97" s="21">
        <v>1.6683330000000001</v>
      </c>
      <c r="B97" s="21">
        <v>-0.40765319999999999</v>
      </c>
      <c r="C97" s="1">
        <v>-0.3273934</v>
      </c>
      <c r="D97" s="1">
        <v>0.32740599999999997</v>
      </c>
      <c r="E97" s="1">
        <v>2.0971980000000001</v>
      </c>
      <c r="F97" s="6">
        <v>2.230445</v>
      </c>
      <c r="H97" s="1">
        <v>1.6683330000000001</v>
      </c>
      <c r="I97" s="1">
        <v>-0.40765319999999999</v>
      </c>
      <c r="J97" s="1">
        <v>-0.3273934</v>
      </c>
      <c r="K97" s="1">
        <v>0.32740599999999997</v>
      </c>
      <c r="L97" s="1">
        <v>2.0971980000000001</v>
      </c>
      <c r="M97" s="1">
        <v>2.230445</v>
      </c>
      <c r="O97" s="1">
        <v>4.8548499999999999</v>
      </c>
      <c r="P97" s="1">
        <v>-1.260402</v>
      </c>
      <c r="Q97" s="1">
        <v>-0.29010659999999999</v>
      </c>
      <c r="R97" s="1">
        <v>0.29013919999999999</v>
      </c>
    </row>
    <row r="98" spans="1:18" s="1" customFormat="1" x14ac:dyDescent="0.3">
      <c r="A98" s="21">
        <v>1.685017</v>
      </c>
      <c r="B98" s="21">
        <v>-0.41451579999999999</v>
      </c>
      <c r="C98" s="1">
        <v>-0.28009469999999997</v>
      </c>
      <c r="D98" s="1">
        <v>0.281142</v>
      </c>
      <c r="E98" s="1">
        <v>3.214769</v>
      </c>
      <c r="F98" s="6">
        <v>3.2661579999999999</v>
      </c>
      <c r="H98" s="1">
        <v>1.685017</v>
      </c>
      <c r="I98" s="1">
        <v>-0.41451579999999999</v>
      </c>
      <c r="J98" s="1">
        <v>-0.28009469999999997</v>
      </c>
      <c r="K98" s="1">
        <v>0.281142</v>
      </c>
      <c r="L98" s="1">
        <v>3.214769</v>
      </c>
      <c r="M98" s="1">
        <v>3.2661579999999999</v>
      </c>
      <c r="O98" s="1">
        <v>4.9048999999999996</v>
      </c>
      <c r="P98" s="1">
        <v>-1.2777719999999999</v>
      </c>
    </row>
    <row r="99" spans="1:18" s="1" customFormat="1" x14ac:dyDescent="0.3">
      <c r="A99" s="21">
        <v>1.7017</v>
      </c>
      <c r="B99" s="21">
        <v>-0.41699900000000001</v>
      </c>
      <c r="C99" s="1">
        <v>-0.167909</v>
      </c>
      <c r="D99" s="1">
        <v>0.16934730000000001</v>
      </c>
      <c r="E99" s="1">
        <v>3.5159850000000001</v>
      </c>
      <c r="F99" s="6">
        <v>3.5375329999999998</v>
      </c>
      <c r="H99" s="1">
        <v>1.7017</v>
      </c>
      <c r="I99" s="1">
        <v>-0.41699900000000001</v>
      </c>
      <c r="J99" s="1">
        <v>-0.167909</v>
      </c>
      <c r="K99" s="1">
        <v>0.16934730000000001</v>
      </c>
      <c r="L99" s="1">
        <v>3.5159850000000001</v>
      </c>
      <c r="M99" s="1">
        <v>3.5375329999999998</v>
      </c>
    </row>
    <row r="100" spans="1:18" s="1" customFormat="1" x14ac:dyDescent="0.3">
      <c r="A100" s="21">
        <v>1.718383</v>
      </c>
      <c r="B100" s="21">
        <v>-0.4201184</v>
      </c>
      <c r="C100" s="1">
        <v>-0.18697630000000001</v>
      </c>
      <c r="D100" s="1">
        <v>0.18701290000000001</v>
      </c>
      <c r="E100" s="1">
        <v>-1.6010530000000001</v>
      </c>
      <c r="F100" s="6">
        <v>1.6013660000000001</v>
      </c>
      <c r="H100" s="1">
        <v>1.718383</v>
      </c>
      <c r="I100" s="1">
        <v>-0.4201184</v>
      </c>
      <c r="J100" s="1">
        <v>-0.18697630000000001</v>
      </c>
      <c r="K100" s="1">
        <v>0.18701290000000001</v>
      </c>
      <c r="L100" s="1">
        <v>-1.6010530000000001</v>
      </c>
      <c r="M100" s="1">
        <v>1.6013660000000001</v>
      </c>
    </row>
    <row r="101" spans="1:18" s="1" customFormat="1" x14ac:dyDescent="0.3">
      <c r="A101" s="21">
        <v>1.7350669999999999</v>
      </c>
      <c r="B101" s="21">
        <v>-0.4232378</v>
      </c>
      <c r="C101" s="1">
        <v>-0.21465300000000001</v>
      </c>
      <c r="D101" s="1">
        <v>0.2158764</v>
      </c>
      <c r="E101" s="1">
        <v>-2.081369</v>
      </c>
      <c r="F101" s="6">
        <v>2.0817760000000001</v>
      </c>
      <c r="H101" s="1">
        <v>1.7350669999999999</v>
      </c>
      <c r="I101" s="1">
        <v>-0.4232378</v>
      </c>
      <c r="J101" s="1">
        <v>-0.21465300000000001</v>
      </c>
      <c r="K101" s="1">
        <v>0.2158764</v>
      </c>
      <c r="L101" s="1">
        <v>-2.081369</v>
      </c>
      <c r="M101" s="1">
        <v>2.0817760000000001</v>
      </c>
    </row>
    <row r="102" spans="1:18" s="1" customFormat="1" x14ac:dyDescent="0.3">
      <c r="A102" s="21">
        <v>1.7517499999999999</v>
      </c>
      <c r="B102" s="21">
        <v>-0.42728060000000001</v>
      </c>
      <c r="C102" s="1">
        <v>-0.26158199999999998</v>
      </c>
      <c r="D102" s="1">
        <v>0.26198490000000002</v>
      </c>
      <c r="E102" s="1">
        <v>-0.97646100000000002</v>
      </c>
      <c r="F102" s="6">
        <v>1.250707</v>
      </c>
      <c r="H102" s="1">
        <v>1.7517499999999999</v>
      </c>
      <c r="I102" s="1">
        <v>-0.42728060000000001</v>
      </c>
      <c r="J102" s="1">
        <v>-0.26158199999999998</v>
      </c>
      <c r="K102" s="1">
        <v>0.26198490000000002</v>
      </c>
      <c r="L102" s="1">
        <v>-0.97646100000000002</v>
      </c>
      <c r="M102" s="1">
        <v>1.250707</v>
      </c>
    </row>
    <row r="103" spans="1:18" s="1" customFormat="1" x14ac:dyDescent="0.3">
      <c r="A103" s="21">
        <v>1.7684329999999999</v>
      </c>
      <c r="B103" s="21">
        <v>-0.43196590000000001</v>
      </c>
      <c r="C103" s="1">
        <v>-0.2527877</v>
      </c>
      <c r="D103" s="1">
        <v>0.25315900000000002</v>
      </c>
      <c r="E103" s="1">
        <v>-0.49297920000000001</v>
      </c>
      <c r="F103" s="6">
        <v>0.80068300000000003</v>
      </c>
      <c r="H103" s="1">
        <v>1.7684329999999999</v>
      </c>
      <c r="I103" s="1">
        <v>-0.43196590000000001</v>
      </c>
      <c r="J103" s="1">
        <v>-0.2527877</v>
      </c>
      <c r="K103" s="1">
        <v>0.25315900000000002</v>
      </c>
      <c r="L103" s="1">
        <v>-0.49297920000000001</v>
      </c>
      <c r="M103" s="1">
        <v>0.80068300000000003</v>
      </c>
    </row>
    <row r="104" spans="1:18" s="1" customFormat="1" x14ac:dyDescent="0.3">
      <c r="A104" s="21">
        <v>1.7851170000000001</v>
      </c>
      <c r="B104" s="21">
        <v>-0.43571530000000003</v>
      </c>
      <c r="C104" s="1">
        <v>-0.26195170000000001</v>
      </c>
      <c r="D104" s="1">
        <v>0.26198490000000002</v>
      </c>
      <c r="E104" s="1">
        <v>-1.9117660000000001</v>
      </c>
      <c r="F104" s="6">
        <v>1.98078</v>
      </c>
      <c r="H104" s="1">
        <v>1.7851170000000001</v>
      </c>
      <c r="I104" s="1">
        <v>-0.43571530000000003</v>
      </c>
      <c r="J104" s="1">
        <v>-0.26195170000000001</v>
      </c>
      <c r="K104" s="1">
        <v>0.26198490000000002</v>
      </c>
      <c r="L104" s="1">
        <v>-1.9117660000000001</v>
      </c>
      <c r="M104" s="1">
        <v>1.98078</v>
      </c>
    </row>
    <row r="105" spans="1:18" s="1" customFormat="1" x14ac:dyDescent="0.3">
      <c r="A105" s="21">
        <v>1.8018000000000001</v>
      </c>
      <c r="B105" s="21">
        <v>-0.4407063</v>
      </c>
      <c r="C105" s="1">
        <v>-0.32720850000000001</v>
      </c>
      <c r="D105" s="1">
        <v>0.32727250000000002</v>
      </c>
      <c r="E105" s="1">
        <v>-3.6760899999999999</v>
      </c>
      <c r="F105" s="6">
        <v>3.6970399999999999</v>
      </c>
      <c r="H105" s="1">
        <v>1.8018000000000001</v>
      </c>
      <c r="I105" s="1">
        <v>-0.4407063</v>
      </c>
      <c r="J105" s="1">
        <v>-0.32720850000000001</v>
      </c>
      <c r="K105" s="1">
        <v>0.32727250000000002</v>
      </c>
      <c r="L105" s="1">
        <v>-3.6760899999999999</v>
      </c>
      <c r="M105" s="1">
        <v>3.6970399999999999</v>
      </c>
    </row>
    <row r="106" spans="1:18" s="1" customFormat="1" x14ac:dyDescent="0.3">
      <c r="A106" s="21">
        <v>1.8184830000000001</v>
      </c>
      <c r="B106" s="21">
        <v>-0.44663320000000001</v>
      </c>
      <c r="C106" s="1">
        <v>-0.38330140000000001</v>
      </c>
      <c r="D106" s="1">
        <v>0.38337640000000001</v>
      </c>
      <c r="E106" s="1">
        <v>-0.80052650000000003</v>
      </c>
      <c r="F106" s="6">
        <v>0.80068300000000003</v>
      </c>
      <c r="H106" s="1">
        <v>1.8184830000000001</v>
      </c>
      <c r="I106" s="1">
        <v>-0.44663320000000001</v>
      </c>
      <c r="J106" s="1">
        <v>-0.38330140000000001</v>
      </c>
      <c r="K106" s="1">
        <v>0.38337640000000001</v>
      </c>
      <c r="L106" s="1">
        <v>-0.80052650000000003</v>
      </c>
      <c r="M106" s="1">
        <v>0.80068300000000003</v>
      </c>
    </row>
    <row r="107" spans="1:18" s="1" customFormat="1" x14ac:dyDescent="0.3">
      <c r="A107" s="21">
        <v>1.835167</v>
      </c>
      <c r="B107" s="21">
        <v>-0.4534958</v>
      </c>
      <c r="C107" s="1">
        <v>-0.36460379999999998</v>
      </c>
      <c r="D107" s="1">
        <v>0.36467509999999997</v>
      </c>
      <c r="E107" s="1">
        <v>3.6824219999999999</v>
      </c>
      <c r="F107" s="6">
        <v>3.6831420000000001</v>
      </c>
      <c r="H107" s="1">
        <v>1.835167</v>
      </c>
      <c r="I107" s="1">
        <v>-0.4534958</v>
      </c>
      <c r="J107" s="1">
        <v>-0.36460379999999998</v>
      </c>
      <c r="K107" s="1">
        <v>0.36467509999999997</v>
      </c>
      <c r="L107" s="1">
        <v>3.6824219999999999</v>
      </c>
      <c r="M107" s="1">
        <v>3.6831420000000001</v>
      </c>
    </row>
    <row r="108" spans="1:18" s="1" customFormat="1" x14ac:dyDescent="0.3">
      <c r="A108" s="21">
        <v>1.85185</v>
      </c>
      <c r="B108" s="21">
        <v>-0.45879880000000001</v>
      </c>
      <c r="C108" s="1">
        <v>-0.25241799999999998</v>
      </c>
      <c r="D108" s="1">
        <v>0.25246740000000001</v>
      </c>
      <c r="E108" s="1">
        <v>2.382584</v>
      </c>
      <c r="F108" s="6">
        <v>2.5870860000000002</v>
      </c>
      <c r="H108" s="1">
        <v>1.85185</v>
      </c>
      <c r="I108" s="1">
        <v>-0.45879880000000001</v>
      </c>
      <c r="J108" s="1">
        <v>-0.25241799999999998</v>
      </c>
      <c r="K108" s="1">
        <v>0.25246740000000001</v>
      </c>
      <c r="L108" s="1">
        <v>2.382584</v>
      </c>
      <c r="M108" s="1">
        <v>2.5870860000000002</v>
      </c>
    </row>
    <row r="109" spans="1:18" s="1" customFormat="1" x14ac:dyDescent="0.3">
      <c r="A109" s="21">
        <v>1.868533</v>
      </c>
      <c r="B109" s="21">
        <v>-0.4619182</v>
      </c>
      <c r="C109" s="1">
        <v>-0.26232139999999998</v>
      </c>
      <c r="D109" s="1">
        <v>0.26331650000000001</v>
      </c>
      <c r="E109" s="1">
        <v>-0.3297081</v>
      </c>
      <c r="F109" s="6">
        <v>0.57738069999999997</v>
      </c>
      <c r="H109" s="1">
        <v>1.868533</v>
      </c>
      <c r="I109" s="1">
        <v>-0.4619182</v>
      </c>
      <c r="J109" s="1">
        <v>-0.26232139999999998</v>
      </c>
      <c r="K109" s="1">
        <v>0.26331650000000001</v>
      </c>
      <c r="L109" s="1">
        <v>-0.3297081</v>
      </c>
      <c r="M109" s="1">
        <v>0.57738069999999997</v>
      </c>
    </row>
    <row r="110" spans="1:18" s="1" customFormat="1" x14ac:dyDescent="0.3">
      <c r="A110" s="21">
        <v>1.8852169999999999</v>
      </c>
      <c r="B110" s="21">
        <v>-0.46755160000000001</v>
      </c>
      <c r="C110" s="1">
        <v>-0.2997167</v>
      </c>
      <c r="D110" s="1">
        <v>0.30053259999999998</v>
      </c>
      <c r="E110" s="1">
        <v>1.29034</v>
      </c>
      <c r="F110" s="6">
        <v>1.3682080000000001</v>
      </c>
      <c r="H110" s="1">
        <v>1.8852169999999999</v>
      </c>
      <c r="I110" s="1">
        <v>-0.46755160000000001</v>
      </c>
      <c r="J110" s="1">
        <v>-0.2997167</v>
      </c>
      <c r="K110" s="1">
        <v>0.30053259999999998</v>
      </c>
      <c r="L110" s="1">
        <v>1.29034</v>
      </c>
      <c r="M110" s="1">
        <v>1.3682080000000001</v>
      </c>
    </row>
    <row r="111" spans="1:18" s="1" customFormat="1" x14ac:dyDescent="0.3">
      <c r="A111" s="21">
        <v>1.9018999999999999</v>
      </c>
      <c r="B111" s="21">
        <v>-0.47191870000000002</v>
      </c>
      <c r="C111" s="1">
        <v>-0.20567389999999999</v>
      </c>
      <c r="D111" s="1">
        <v>0.20571410000000001</v>
      </c>
      <c r="E111" s="1">
        <v>-1.280842</v>
      </c>
      <c r="F111" s="6">
        <v>1.281093</v>
      </c>
      <c r="H111" s="1">
        <v>1.9018999999999999</v>
      </c>
      <c r="I111" s="1">
        <v>-0.47191870000000002</v>
      </c>
      <c r="J111" s="1">
        <v>-0.20567389999999999</v>
      </c>
      <c r="K111" s="1">
        <v>0.20571410000000001</v>
      </c>
      <c r="L111" s="1">
        <v>-1.280842</v>
      </c>
      <c r="M111" s="1">
        <v>1.281093</v>
      </c>
    </row>
    <row r="112" spans="1:18" s="1" customFormat="1" x14ac:dyDescent="0.3">
      <c r="A112" s="21">
        <v>1.9185829999999999</v>
      </c>
      <c r="B112" s="21">
        <v>-0.47441420000000001</v>
      </c>
      <c r="C112" s="1">
        <v>-0.30906549999999999</v>
      </c>
      <c r="D112" s="1">
        <v>0.3098437</v>
      </c>
      <c r="E112" s="1">
        <v>-1.7769870000000001</v>
      </c>
      <c r="F112" s="6">
        <v>1.934938</v>
      </c>
      <c r="H112" s="1">
        <v>1.9185829999999999</v>
      </c>
      <c r="I112" s="1">
        <v>-0.47441420000000001</v>
      </c>
      <c r="J112" s="1">
        <v>-0.30906549999999999</v>
      </c>
      <c r="K112" s="1">
        <v>0.3098437</v>
      </c>
      <c r="L112" s="1">
        <v>-1.7769870000000001</v>
      </c>
      <c r="M112" s="1">
        <v>1.934938</v>
      </c>
    </row>
    <row r="113" spans="1:13" s="1" customFormat="1" x14ac:dyDescent="0.3">
      <c r="A113" s="21">
        <v>1.9352670000000001</v>
      </c>
      <c r="B113" s="21">
        <v>-0.48223120000000003</v>
      </c>
      <c r="C113" s="1">
        <v>-0.33729680000000001</v>
      </c>
      <c r="D113" s="1">
        <v>0.33869470000000002</v>
      </c>
      <c r="E113" s="1">
        <v>1.287174</v>
      </c>
      <c r="F113" s="6">
        <v>1.3205199999999999</v>
      </c>
      <c r="H113" s="1">
        <v>1.9352670000000001</v>
      </c>
      <c r="I113" s="1">
        <v>-0.48223120000000003</v>
      </c>
      <c r="J113" s="1">
        <v>-0.33729680000000001</v>
      </c>
      <c r="K113" s="1">
        <v>0.33869470000000002</v>
      </c>
      <c r="L113" s="1">
        <v>1.287174</v>
      </c>
      <c r="M113" s="1">
        <v>1.3205199999999999</v>
      </c>
    </row>
    <row r="114" spans="1:13" s="1" customFormat="1" x14ac:dyDescent="0.3">
      <c r="A114" s="21">
        <v>1.9519500000000001</v>
      </c>
      <c r="B114" s="21">
        <v>-0.48566870000000001</v>
      </c>
      <c r="C114" s="1">
        <v>-0.20585880000000001</v>
      </c>
      <c r="D114" s="1">
        <v>0.20592650000000001</v>
      </c>
      <c r="E114" s="1">
        <v>4.505109</v>
      </c>
      <c r="F114" s="6">
        <v>4.6218209999999997</v>
      </c>
      <c r="H114" s="1">
        <v>1.9519500000000001</v>
      </c>
      <c r="I114" s="1">
        <v>-0.48566870000000001</v>
      </c>
      <c r="J114" s="1">
        <v>-0.20585880000000001</v>
      </c>
      <c r="K114" s="1">
        <v>0.20592650000000001</v>
      </c>
      <c r="L114" s="1">
        <v>4.505109</v>
      </c>
      <c r="M114" s="1">
        <v>4.6218209999999997</v>
      </c>
    </row>
    <row r="115" spans="1:13" s="1" customFormat="1" x14ac:dyDescent="0.3">
      <c r="A115" s="21">
        <v>1.9686330000000001</v>
      </c>
      <c r="B115" s="21">
        <v>-0.48909999999999998</v>
      </c>
      <c r="C115" s="1">
        <v>-0.20567389999999999</v>
      </c>
      <c r="D115" s="1">
        <v>0.20571410000000001</v>
      </c>
      <c r="E115" s="1">
        <v>-1.2491840000000001</v>
      </c>
      <c r="F115" s="6">
        <v>2.0507490000000002</v>
      </c>
      <c r="H115" s="1">
        <v>1.9686330000000001</v>
      </c>
      <c r="I115" s="1">
        <v>-0.48909999999999998</v>
      </c>
      <c r="J115" s="1">
        <v>-0.20567389999999999</v>
      </c>
      <c r="K115" s="1">
        <v>0.20571410000000001</v>
      </c>
      <c r="L115" s="1">
        <v>-1.2491840000000001</v>
      </c>
      <c r="M115" s="1">
        <v>2.0507490000000002</v>
      </c>
    </row>
    <row r="116" spans="1:13" s="1" customFormat="1" x14ac:dyDescent="0.3">
      <c r="A116" s="21">
        <v>1.985317</v>
      </c>
      <c r="B116" s="21">
        <v>-0.49253130000000001</v>
      </c>
      <c r="C116" s="1">
        <v>-0.24232980000000001</v>
      </c>
      <c r="D116" s="1">
        <v>0.245977</v>
      </c>
      <c r="E116" s="1">
        <v>-3.5096530000000001</v>
      </c>
      <c r="F116" s="6">
        <v>3.5807630000000001</v>
      </c>
      <c r="H116" s="1">
        <v>1.985317</v>
      </c>
      <c r="I116" s="1">
        <v>-0.49253130000000001</v>
      </c>
      <c r="J116" s="1">
        <v>-0.24232980000000001</v>
      </c>
      <c r="K116" s="1">
        <v>0.245977</v>
      </c>
      <c r="L116" s="1">
        <v>-3.5096530000000001</v>
      </c>
      <c r="M116" s="1">
        <v>3.5807630000000001</v>
      </c>
    </row>
    <row r="117" spans="1:13" s="1" customFormat="1" x14ac:dyDescent="0.3">
      <c r="A117" s="21">
        <v>2.0019999999999998</v>
      </c>
      <c r="B117" s="21">
        <v>-0.49718580000000001</v>
      </c>
      <c r="C117" s="1">
        <v>-0.32646910000000001</v>
      </c>
      <c r="D117" s="1">
        <v>0.3294029</v>
      </c>
      <c r="E117" s="1">
        <v>-2.0940319999999999</v>
      </c>
      <c r="F117" s="6">
        <v>2.1780930000000001</v>
      </c>
      <c r="H117" s="1">
        <v>2.0019999999999998</v>
      </c>
      <c r="I117" s="1">
        <v>-0.49718580000000001</v>
      </c>
      <c r="J117" s="1">
        <v>-0.32646910000000001</v>
      </c>
      <c r="K117" s="1">
        <v>0.3294029</v>
      </c>
      <c r="L117" s="1">
        <v>-2.0940319999999999</v>
      </c>
      <c r="M117" s="1">
        <v>2.1780930000000001</v>
      </c>
    </row>
    <row r="118" spans="1:13" s="1" customFormat="1" x14ac:dyDescent="0.3">
      <c r="A118" s="21">
        <v>2.0186829999999998</v>
      </c>
      <c r="B118" s="21">
        <v>-0.50342450000000005</v>
      </c>
      <c r="C118" s="1">
        <v>-0.32720850000000001</v>
      </c>
      <c r="D118" s="1">
        <v>0.32727250000000002</v>
      </c>
      <c r="E118" s="1">
        <v>1.09541</v>
      </c>
      <c r="F118" s="6">
        <v>1.702275</v>
      </c>
      <c r="H118" s="1">
        <v>2.0186829999999998</v>
      </c>
      <c r="I118" s="1">
        <v>-0.50342450000000005</v>
      </c>
      <c r="J118" s="1">
        <v>-0.32720850000000001</v>
      </c>
      <c r="K118" s="1">
        <v>0.32727250000000002</v>
      </c>
      <c r="L118" s="1">
        <v>1.09541</v>
      </c>
      <c r="M118" s="1">
        <v>1.702275</v>
      </c>
    </row>
    <row r="119" spans="1:13" s="1" customFormat="1" x14ac:dyDescent="0.3">
      <c r="A119" s="21">
        <v>2.0353669999999999</v>
      </c>
      <c r="B119" s="21">
        <v>-0.50810359999999999</v>
      </c>
      <c r="C119" s="1">
        <v>-0.27111560000000001</v>
      </c>
      <c r="D119" s="1">
        <v>0.27116859999999998</v>
      </c>
      <c r="E119" s="1">
        <v>3.6824219999999999</v>
      </c>
      <c r="F119" s="6">
        <v>3.6831420000000001</v>
      </c>
      <c r="H119" s="1">
        <v>2.0353669999999999</v>
      </c>
      <c r="I119" s="1">
        <v>-0.50810359999999999</v>
      </c>
      <c r="J119" s="1">
        <v>-0.27111560000000001</v>
      </c>
      <c r="K119" s="1">
        <v>0.27116859999999998</v>
      </c>
      <c r="L119" s="1">
        <v>3.6824219999999999</v>
      </c>
      <c r="M119" s="1">
        <v>3.6831420000000001</v>
      </c>
    </row>
    <row r="120" spans="1:13" s="1" customFormat="1" x14ac:dyDescent="0.3">
      <c r="A120" s="21">
        <v>2.0520499999999999</v>
      </c>
      <c r="B120" s="21">
        <v>-0.5124708</v>
      </c>
      <c r="C120" s="1">
        <v>-0.21502279999999999</v>
      </c>
      <c r="D120" s="1">
        <v>0.2150648</v>
      </c>
      <c r="E120" s="1">
        <v>1.415621</v>
      </c>
      <c r="F120" s="6">
        <v>1.9282999999999999</v>
      </c>
      <c r="H120" s="1">
        <v>2.0520499999999999</v>
      </c>
      <c r="I120" s="1">
        <v>-0.5124708</v>
      </c>
      <c r="J120" s="1">
        <v>-0.21502279999999999</v>
      </c>
      <c r="K120" s="1">
        <v>0.2150648</v>
      </c>
      <c r="L120" s="1">
        <v>1.415621</v>
      </c>
      <c r="M120" s="1">
        <v>1.9282999999999999</v>
      </c>
    </row>
    <row r="121" spans="1:13" s="1" customFormat="1" x14ac:dyDescent="0.3">
      <c r="A121" s="21">
        <v>2.0687329999999999</v>
      </c>
      <c r="B121" s="21">
        <v>-0.51527820000000002</v>
      </c>
      <c r="C121" s="1">
        <v>-0.2064134</v>
      </c>
      <c r="D121" s="1">
        <v>0.20908669999999999</v>
      </c>
      <c r="E121" s="1">
        <v>-0.3328739</v>
      </c>
      <c r="F121" s="6">
        <v>0.71615260000000003</v>
      </c>
      <c r="H121" s="1">
        <v>2.0687329999999999</v>
      </c>
      <c r="I121" s="1">
        <v>-0.51527820000000002</v>
      </c>
      <c r="J121" s="1">
        <v>-0.2064134</v>
      </c>
      <c r="K121" s="1">
        <v>0.20908669999999999</v>
      </c>
      <c r="L121" s="1">
        <v>-0.3328739</v>
      </c>
      <c r="M121" s="1">
        <v>0.71615260000000003</v>
      </c>
    </row>
    <row r="122" spans="1:13" s="1" customFormat="1" x14ac:dyDescent="0.3">
      <c r="A122" s="19">
        <v>2.0854170000000001</v>
      </c>
      <c r="B122" s="19">
        <v>-0.51935810000000004</v>
      </c>
      <c r="C122" s="1">
        <v>-0.24380859999999999</v>
      </c>
      <c r="D122" s="1">
        <v>0.245977</v>
      </c>
      <c r="E122" s="1">
        <v>-1.9149320000000001</v>
      </c>
      <c r="F122" s="6">
        <v>1.9481459999999999</v>
      </c>
      <c r="H122" s="1">
        <v>2.0854170000000001</v>
      </c>
      <c r="I122" s="1">
        <v>-0.51935810000000004</v>
      </c>
      <c r="J122" s="1">
        <v>-0.24380859999999999</v>
      </c>
      <c r="K122" s="1">
        <v>0.245977</v>
      </c>
      <c r="L122" s="1">
        <v>-1.9149320000000001</v>
      </c>
      <c r="M122" s="1">
        <v>1.9481459999999999</v>
      </c>
    </row>
    <row r="123" spans="1:13" s="1" customFormat="1" x14ac:dyDescent="0.3">
      <c r="A123" s="19">
        <v>2.1021000000000001</v>
      </c>
      <c r="B123" s="19">
        <v>-0.52341329999999997</v>
      </c>
      <c r="C123" s="1">
        <v>-0.26195170000000001</v>
      </c>
      <c r="D123" s="1">
        <v>0.26198490000000002</v>
      </c>
      <c r="E123" s="1">
        <v>2.2160860000000001E-2</v>
      </c>
      <c r="F123" s="6">
        <v>1.1209560000000001</v>
      </c>
      <c r="H123" s="1">
        <v>2.1021000000000001</v>
      </c>
      <c r="I123" s="1">
        <v>-0.52341329999999997</v>
      </c>
      <c r="J123" s="1">
        <v>-0.26195170000000001</v>
      </c>
      <c r="K123" s="1">
        <v>0.26198490000000002</v>
      </c>
      <c r="L123" s="1">
        <v>2.2160860000000001E-2</v>
      </c>
      <c r="M123" s="1">
        <v>1.1209560000000001</v>
      </c>
    </row>
    <row r="124" spans="1:13" s="1" customFormat="1" x14ac:dyDescent="0.3">
      <c r="A124" s="19">
        <v>2.1187830000000001</v>
      </c>
      <c r="B124" s="19">
        <v>-0.52809850000000003</v>
      </c>
      <c r="C124" s="1">
        <v>-0.25260290000000002</v>
      </c>
      <c r="D124" s="1">
        <v>0.25264049999999999</v>
      </c>
      <c r="E124" s="1">
        <v>-0.81002399999999997</v>
      </c>
      <c r="F124" s="6">
        <v>0.93374880000000005</v>
      </c>
      <c r="H124" s="1">
        <v>2.1187830000000001</v>
      </c>
      <c r="I124" s="1">
        <v>-0.52809850000000003</v>
      </c>
      <c r="J124" s="1">
        <v>-0.25260290000000002</v>
      </c>
      <c r="K124" s="1">
        <v>0.25264049999999999</v>
      </c>
      <c r="L124" s="1">
        <v>-0.81002399999999997</v>
      </c>
      <c r="M124" s="1">
        <v>0.93374880000000005</v>
      </c>
    </row>
    <row r="125" spans="1:13" s="1" customFormat="1" x14ac:dyDescent="0.3">
      <c r="A125" s="19">
        <v>2.1354669999999998</v>
      </c>
      <c r="B125" s="19">
        <v>-0.53184180000000003</v>
      </c>
      <c r="C125" s="1">
        <v>-0.27148539999999999</v>
      </c>
      <c r="D125" s="1">
        <v>0.27181270000000002</v>
      </c>
      <c r="E125" s="1">
        <v>-0.50564260000000005</v>
      </c>
      <c r="F125" s="6">
        <v>1.3682080000000001</v>
      </c>
      <c r="H125" s="1">
        <v>2.1354669999999998</v>
      </c>
      <c r="I125" s="1">
        <v>-0.53184180000000003</v>
      </c>
      <c r="J125" s="1">
        <v>-0.27148539999999999</v>
      </c>
      <c r="K125" s="1">
        <v>0.27181270000000002</v>
      </c>
      <c r="L125" s="1">
        <v>-0.50564260000000005</v>
      </c>
      <c r="M125" s="1">
        <v>1.3682080000000001</v>
      </c>
    </row>
    <row r="126" spans="1:13" s="1" customFormat="1" x14ac:dyDescent="0.3">
      <c r="A126" s="19">
        <v>2.1521499999999998</v>
      </c>
      <c r="B126" s="19">
        <v>-0.53715710000000005</v>
      </c>
      <c r="C126" s="1">
        <v>-0.29092240000000003</v>
      </c>
      <c r="D126" s="1">
        <v>0.2952494</v>
      </c>
      <c r="E126" s="1">
        <v>0.46765250000000003</v>
      </c>
      <c r="F126" s="6">
        <v>0.80068300000000003</v>
      </c>
      <c r="H126" s="1">
        <v>2.1521499999999998</v>
      </c>
      <c r="I126" s="1">
        <v>-0.53715710000000005</v>
      </c>
      <c r="J126" s="1">
        <v>-0.29092240000000003</v>
      </c>
      <c r="K126" s="1">
        <v>0.2952494</v>
      </c>
      <c r="L126" s="1">
        <v>0.46765250000000003</v>
      </c>
      <c r="M126" s="1">
        <v>0.80068300000000003</v>
      </c>
    </row>
    <row r="127" spans="1:13" s="1" customFormat="1" x14ac:dyDescent="0.3">
      <c r="A127" s="19">
        <v>2.1688329999999998</v>
      </c>
      <c r="B127" s="19">
        <v>-0.5415489</v>
      </c>
      <c r="C127" s="1">
        <v>-0.2439935</v>
      </c>
      <c r="D127" s="1">
        <v>0.2475714</v>
      </c>
      <c r="E127" s="1">
        <v>3.8646880000000001</v>
      </c>
      <c r="F127" s="6">
        <v>4.0034150000000004</v>
      </c>
      <c r="H127" s="1">
        <v>2.1688329999999998</v>
      </c>
      <c r="I127" s="1">
        <v>-0.5415489</v>
      </c>
      <c r="J127" s="1">
        <v>-0.2439935</v>
      </c>
      <c r="K127" s="1">
        <v>0.2475714</v>
      </c>
      <c r="L127" s="1">
        <v>3.8646880000000001</v>
      </c>
      <c r="M127" s="1">
        <v>4.0034150000000004</v>
      </c>
    </row>
    <row r="128" spans="1:13" s="1" customFormat="1" x14ac:dyDescent="0.3">
      <c r="A128" s="19">
        <v>2.1855169999999999</v>
      </c>
      <c r="B128" s="19">
        <v>-0.54529839999999996</v>
      </c>
      <c r="C128" s="1">
        <v>-0.16846349999999999</v>
      </c>
      <c r="D128" s="1">
        <v>0.1685711</v>
      </c>
      <c r="E128" s="1">
        <v>-0.5992653</v>
      </c>
      <c r="F128" s="6">
        <v>2.1780930000000001</v>
      </c>
      <c r="H128" s="1">
        <v>2.1855169999999999</v>
      </c>
      <c r="I128" s="1">
        <v>-0.54529839999999996</v>
      </c>
      <c r="J128" s="1">
        <v>-0.16846349999999999</v>
      </c>
      <c r="K128" s="1">
        <v>0.1685711</v>
      </c>
      <c r="L128" s="1">
        <v>-0.5992653</v>
      </c>
      <c r="M128" s="1">
        <v>2.1780930000000001</v>
      </c>
    </row>
    <row r="129" spans="1:13" s="1" customFormat="1" x14ac:dyDescent="0.3">
      <c r="A129" s="19">
        <v>2.2021999999999999</v>
      </c>
      <c r="B129" s="19">
        <v>-0.54717000000000005</v>
      </c>
      <c r="C129" s="1">
        <v>-0.23335069999999999</v>
      </c>
      <c r="D129" s="1">
        <v>0.2345129</v>
      </c>
      <c r="E129" s="1">
        <v>-1.108074</v>
      </c>
      <c r="F129" s="6">
        <v>1.2910630000000001</v>
      </c>
      <c r="H129" s="1">
        <v>2.2021999999999999</v>
      </c>
      <c r="I129" s="1">
        <v>-0.54717000000000005</v>
      </c>
      <c r="J129" s="1">
        <v>-0.23335069999999999</v>
      </c>
      <c r="K129" s="1">
        <v>0.2345129</v>
      </c>
      <c r="L129" s="1">
        <v>-1.108074</v>
      </c>
      <c r="M129" s="1">
        <v>1.2910630000000001</v>
      </c>
    </row>
    <row r="130" spans="1:13" s="1" customFormat="1" x14ac:dyDescent="0.3">
      <c r="A130" s="19">
        <v>2.2188829999999999</v>
      </c>
      <c r="B130" s="19">
        <v>-0.55308449999999998</v>
      </c>
      <c r="C130" s="1">
        <v>-0.26139709999999999</v>
      </c>
      <c r="D130" s="1">
        <v>0.26248500000000002</v>
      </c>
      <c r="E130" s="1">
        <v>-2.8882270000000001</v>
      </c>
      <c r="F130" s="6">
        <v>2.9001969999999999</v>
      </c>
      <c r="H130" s="1">
        <v>2.2188829999999999</v>
      </c>
      <c r="I130" s="1">
        <v>-0.55308449999999998</v>
      </c>
      <c r="J130" s="1">
        <v>-0.26139709999999999</v>
      </c>
      <c r="K130" s="1">
        <v>0.26248500000000002</v>
      </c>
      <c r="L130" s="1">
        <v>-2.8882270000000001</v>
      </c>
      <c r="M130" s="1">
        <v>2.9001969999999999</v>
      </c>
    </row>
    <row r="131" spans="1:13" s="1" customFormat="1" x14ac:dyDescent="0.3">
      <c r="A131" s="19">
        <v>2.2355670000000001</v>
      </c>
      <c r="B131" s="19">
        <v>-0.55589189999999999</v>
      </c>
      <c r="C131" s="1">
        <v>-0.27111560000000001</v>
      </c>
      <c r="D131" s="1">
        <v>0.27116859999999998</v>
      </c>
      <c r="E131" s="1">
        <v>-1.1334</v>
      </c>
      <c r="F131" s="6">
        <v>1.2910630000000001</v>
      </c>
      <c r="H131" s="1">
        <v>2.2355670000000001</v>
      </c>
      <c r="I131" s="1">
        <v>-0.55589189999999999</v>
      </c>
      <c r="J131" s="1">
        <v>-0.27111560000000001</v>
      </c>
      <c r="K131" s="1">
        <v>0.27116859999999998</v>
      </c>
      <c r="L131" s="1">
        <v>-1.1334</v>
      </c>
      <c r="M131" s="1">
        <v>1.2910630000000001</v>
      </c>
    </row>
    <row r="132" spans="1:13" s="1" customFormat="1" x14ac:dyDescent="0.3">
      <c r="A132" s="19">
        <v>2.2522500000000001</v>
      </c>
      <c r="B132" s="19">
        <v>-0.56213069999999998</v>
      </c>
      <c r="C132" s="1">
        <v>-0.3459062</v>
      </c>
      <c r="D132" s="1">
        <v>0.3459738</v>
      </c>
      <c r="E132" s="1">
        <v>-2.075037</v>
      </c>
      <c r="F132" s="6">
        <v>2.106268</v>
      </c>
      <c r="H132" s="1">
        <v>2.2522500000000001</v>
      </c>
      <c r="I132" s="1">
        <v>-0.56213069999999998</v>
      </c>
      <c r="J132" s="1">
        <v>-0.3459062</v>
      </c>
      <c r="K132" s="1">
        <v>0.3459738</v>
      </c>
      <c r="L132" s="1">
        <v>-2.075037</v>
      </c>
      <c r="M132" s="1">
        <v>2.106268</v>
      </c>
    </row>
    <row r="133" spans="1:13" s="1" customFormat="1" x14ac:dyDescent="0.3">
      <c r="A133" s="19">
        <v>2.2689330000000001</v>
      </c>
      <c r="B133" s="19">
        <v>-0.56743370000000004</v>
      </c>
      <c r="C133" s="1">
        <v>-0.31767489999999998</v>
      </c>
      <c r="D133" s="1">
        <v>0.31805929999999999</v>
      </c>
      <c r="E133" s="1">
        <v>1.9244289999999999</v>
      </c>
      <c r="F133" s="6">
        <v>1.9282999999999999</v>
      </c>
      <c r="H133" s="1">
        <v>2.2689330000000001</v>
      </c>
      <c r="I133" s="1">
        <v>-0.56743370000000004</v>
      </c>
      <c r="J133" s="1">
        <v>-0.31767489999999998</v>
      </c>
      <c r="K133" s="1">
        <v>0.31805929999999999</v>
      </c>
      <c r="L133" s="1">
        <v>1.9244289999999999</v>
      </c>
      <c r="M133" s="1">
        <v>1.9282999999999999</v>
      </c>
    </row>
    <row r="134" spans="1:13" s="1" customFormat="1" x14ac:dyDescent="0.3">
      <c r="A134" s="19">
        <v>2.2856169999999998</v>
      </c>
      <c r="B134" s="19">
        <v>-0.57273050000000003</v>
      </c>
      <c r="C134" s="1">
        <v>-0.28962840000000001</v>
      </c>
      <c r="D134" s="1">
        <v>0.29002070000000002</v>
      </c>
      <c r="E134" s="1">
        <v>0.47715010000000002</v>
      </c>
      <c r="F134" s="6">
        <v>0.50639639999999997</v>
      </c>
      <c r="H134" s="1">
        <v>2.2856169999999998</v>
      </c>
      <c r="I134" s="1">
        <v>-0.57273050000000003</v>
      </c>
      <c r="J134" s="1">
        <v>-0.28962840000000001</v>
      </c>
      <c r="K134" s="1">
        <v>0.29002070000000002</v>
      </c>
      <c r="L134" s="1">
        <v>0.47715010000000002</v>
      </c>
      <c r="M134" s="1">
        <v>0.50639639999999997</v>
      </c>
    </row>
    <row r="135" spans="1:13" s="1" customFormat="1" x14ac:dyDescent="0.3">
      <c r="A135" s="19">
        <v>2.3022999999999998</v>
      </c>
      <c r="B135" s="19">
        <v>-0.57709759999999999</v>
      </c>
      <c r="C135" s="1">
        <v>-0.2898133</v>
      </c>
      <c r="D135" s="1">
        <v>0.28986990000000001</v>
      </c>
      <c r="E135" s="1">
        <v>-0.81952150000000001</v>
      </c>
      <c r="F135" s="6">
        <v>1.250707</v>
      </c>
      <c r="H135" s="1">
        <v>2.3022999999999998</v>
      </c>
      <c r="I135" s="1">
        <v>-0.57709759999999999</v>
      </c>
      <c r="J135" s="1">
        <v>-0.2898133</v>
      </c>
      <c r="K135" s="1">
        <v>0.28986990000000001</v>
      </c>
      <c r="L135" s="1">
        <v>-0.81952150000000001</v>
      </c>
      <c r="M135" s="1">
        <v>1.250707</v>
      </c>
    </row>
    <row r="136" spans="1:13" s="1" customFormat="1" x14ac:dyDescent="0.3">
      <c r="A136" s="19">
        <v>2.3189829999999998</v>
      </c>
      <c r="B136" s="19">
        <v>-0.58240060000000005</v>
      </c>
      <c r="C136" s="1">
        <v>-0.32757819999999999</v>
      </c>
      <c r="D136" s="1">
        <v>0.3278064</v>
      </c>
      <c r="E136" s="1">
        <v>-0.81952150000000001</v>
      </c>
      <c r="F136" s="6">
        <v>1.250707</v>
      </c>
      <c r="H136" s="1">
        <v>2.3189829999999998</v>
      </c>
      <c r="I136" s="1">
        <v>-0.58240060000000005</v>
      </c>
      <c r="J136" s="1">
        <v>-0.32757819999999999</v>
      </c>
      <c r="K136" s="1">
        <v>0.3278064</v>
      </c>
      <c r="L136" s="1">
        <v>-0.81952150000000001</v>
      </c>
      <c r="M136" s="1">
        <v>1.250707</v>
      </c>
    </row>
    <row r="137" spans="1:13" s="1" customFormat="1" x14ac:dyDescent="0.3">
      <c r="A137" s="19">
        <v>2.3356669999999999</v>
      </c>
      <c r="B137" s="19">
        <v>-0.58802779999999999</v>
      </c>
      <c r="C137" s="1">
        <v>-0.31859920000000003</v>
      </c>
      <c r="D137" s="1">
        <v>0.32011440000000002</v>
      </c>
      <c r="E137" s="1">
        <v>-0.32021060000000001</v>
      </c>
      <c r="F137" s="6">
        <v>0.32027319999999998</v>
      </c>
      <c r="H137" s="1">
        <v>2.3356669999999999</v>
      </c>
      <c r="I137" s="1">
        <v>-0.58802779999999999</v>
      </c>
      <c r="J137" s="1">
        <v>-0.31859920000000003</v>
      </c>
      <c r="K137" s="1">
        <v>0.32011440000000002</v>
      </c>
      <c r="L137" s="1">
        <v>-0.32021060000000001</v>
      </c>
      <c r="M137" s="1">
        <v>0.32027319999999998</v>
      </c>
    </row>
    <row r="138" spans="1:13" s="1" customFormat="1" x14ac:dyDescent="0.3">
      <c r="A138" s="19">
        <v>2.3523499999999999</v>
      </c>
      <c r="B138" s="19">
        <v>-0.59303119999999998</v>
      </c>
      <c r="C138" s="1">
        <v>-0.32757819999999999</v>
      </c>
      <c r="D138" s="1">
        <v>0.3278064</v>
      </c>
      <c r="E138" s="1">
        <v>2.1003639999999999</v>
      </c>
      <c r="F138" s="6">
        <v>2.2928069999999998</v>
      </c>
      <c r="H138" s="1">
        <v>2.3523499999999999</v>
      </c>
      <c r="I138" s="1">
        <v>-0.59303119999999998</v>
      </c>
      <c r="J138" s="1">
        <v>-0.32757819999999999</v>
      </c>
      <c r="K138" s="1">
        <v>0.3278064</v>
      </c>
      <c r="L138" s="1">
        <v>2.1003639999999999</v>
      </c>
      <c r="M138" s="1">
        <v>2.2928069999999998</v>
      </c>
    </row>
    <row r="139" spans="1:13" s="1" customFormat="1" x14ac:dyDescent="0.3">
      <c r="A139" s="19">
        <v>2.3690329999999999</v>
      </c>
      <c r="B139" s="19">
        <v>-0.59895799999999999</v>
      </c>
      <c r="C139" s="1">
        <v>-0.27111560000000001</v>
      </c>
      <c r="D139" s="1">
        <v>0.27116859999999998</v>
      </c>
      <c r="E139" s="1">
        <v>2.0940319999999999</v>
      </c>
      <c r="F139" s="6">
        <v>2.1780930000000001</v>
      </c>
      <c r="H139" s="1">
        <v>2.3690329999999999</v>
      </c>
      <c r="I139" s="1">
        <v>-0.59895799999999999</v>
      </c>
      <c r="J139" s="1">
        <v>-0.27111560000000001</v>
      </c>
      <c r="K139" s="1">
        <v>0.27116859999999998</v>
      </c>
      <c r="L139" s="1">
        <v>2.0940319999999999</v>
      </c>
      <c r="M139" s="1">
        <v>2.1780930000000001</v>
      </c>
    </row>
    <row r="140" spans="1:13" s="1" customFormat="1" x14ac:dyDescent="0.3">
      <c r="A140" s="19">
        <v>2.3857170000000001</v>
      </c>
      <c r="B140" s="19">
        <v>-0.60207739999999998</v>
      </c>
      <c r="C140" s="1">
        <v>-0.2243716</v>
      </c>
      <c r="D140" s="1">
        <v>0.22441539999999999</v>
      </c>
      <c r="E140" s="1">
        <v>1.280842</v>
      </c>
      <c r="F140" s="6">
        <v>1.281093</v>
      </c>
      <c r="H140" s="1">
        <v>2.3857170000000001</v>
      </c>
      <c r="I140" s="1">
        <v>-0.60207739999999998</v>
      </c>
      <c r="J140" s="1">
        <v>-0.2243716</v>
      </c>
      <c r="K140" s="1">
        <v>0.22441539999999999</v>
      </c>
      <c r="L140" s="1">
        <v>1.280842</v>
      </c>
      <c r="M140" s="1">
        <v>1.281093</v>
      </c>
    </row>
    <row r="141" spans="1:13" s="1" customFormat="1" x14ac:dyDescent="0.3">
      <c r="A141" s="19">
        <v>2.4024000000000001</v>
      </c>
      <c r="B141" s="19">
        <v>-0.60644450000000005</v>
      </c>
      <c r="C141" s="1">
        <v>-0.25241799999999998</v>
      </c>
      <c r="D141" s="1">
        <v>0.25246740000000001</v>
      </c>
      <c r="E141" s="1">
        <v>-0.48031590000000002</v>
      </c>
      <c r="F141" s="6">
        <v>0.4804098</v>
      </c>
      <c r="H141" s="1">
        <v>2.4024000000000001</v>
      </c>
      <c r="I141" s="1">
        <v>-0.60644450000000005</v>
      </c>
      <c r="J141" s="1">
        <v>-0.25241799999999998</v>
      </c>
      <c r="K141" s="1">
        <v>0.25246740000000001</v>
      </c>
      <c r="L141" s="1">
        <v>-0.48031590000000002</v>
      </c>
      <c r="M141" s="1">
        <v>0.4804098</v>
      </c>
    </row>
    <row r="142" spans="1:13" s="1" customFormat="1" x14ac:dyDescent="0.3">
      <c r="A142" s="19">
        <v>2.4190830000000001</v>
      </c>
      <c r="B142" s="19">
        <v>-0.61049969999999998</v>
      </c>
      <c r="C142" s="1">
        <v>-0.23372039999999999</v>
      </c>
      <c r="D142" s="1">
        <v>0.2337661</v>
      </c>
      <c r="E142" s="1">
        <v>0.80052650000000003</v>
      </c>
      <c r="F142" s="6">
        <v>0.80068300000000003</v>
      </c>
      <c r="H142" s="1">
        <v>2.4190830000000001</v>
      </c>
      <c r="I142" s="1">
        <v>-0.61049969999999998</v>
      </c>
      <c r="J142" s="1">
        <v>-0.23372039999999999</v>
      </c>
      <c r="K142" s="1">
        <v>0.2337661</v>
      </c>
      <c r="L142" s="1">
        <v>0.80052650000000003</v>
      </c>
      <c r="M142" s="1">
        <v>0.80068300000000003</v>
      </c>
    </row>
    <row r="143" spans="1:13" s="1" customFormat="1" x14ac:dyDescent="0.3">
      <c r="A143" s="19">
        <v>2.4357669999999998</v>
      </c>
      <c r="B143" s="19">
        <v>-0.61424299999999998</v>
      </c>
      <c r="C143" s="1">
        <v>-0.2243716</v>
      </c>
      <c r="D143" s="1">
        <v>0.22441539999999999</v>
      </c>
      <c r="E143" s="1">
        <v>-0.32021060000000001</v>
      </c>
      <c r="F143" s="6">
        <v>0.32027319999999998</v>
      </c>
      <c r="H143" s="1">
        <v>2.4357669999999998</v>
      </c>
      <c r="I143" s="1">
        <v>-0.61424299999999998</v>
      </c>
      <c r="J143" s="1">
        <v>-0.2243716</v>
      </c>
      <c r="K143" s="1">
        <v>0.22441539999999999</v>
      </c>
      <c r="L143" s="1">
        <v>-0.32021060000000001</v>
      </c>
      <c r="M143" s="1">
        <v>0.32027319999999998</v>
      </c>
    </row>
    <row r="144" spans="1:13" s="1" customFormat="1" x14ac:dyDescent="0.3">
      <c r="A144" s="19">
        <v>2.4524499999999998</v>
      </c>
      <c r="B144" s="19">
        <v>-0.61798629999999999</v>
      </c>
      <c r="C144" s="1">
        <v>-0.24306920000000001</v>
      </c>
      <c r="D144" s="1">
        <v>0.24311669999999999</v>
      </c>
      <c r="E144" s="1">
        <v>-2.5616850000000002</v>
      </c>
      <c r="F144" s="6">
        <v>2.5621860000000001</v>
      </c>
      <c r="H144" s="1">
        <v>2.4524499999999998</v>
      </c>
      <c r="I144" s="1">
        <v>-0.61798629999999999</v>
      </c>
      <c r="J144" s="1">
        <v>-0.24306920000000001</v>
      </c>
      <c r="K144" s="1">
        <v>0.24311669999999999</v>
      </c>
      <c r="L144" s="1">
        <v>-2.5616850000000002</v>
      </c>
      <c r="M144" s="1">
        <v>2.5621860000000001</v>
      </c>
    </row>
    <row r="145" spans="1:13" s="1" customFormat="1" x14ac:dyDescent="0.3">
      <c r="A145" s="19">
        <v>2.4691329999999998</v>
      </c>
      <c r="B145" s="19">
        <v>-0.62235339999999995</v>
      </c>
      <c r="C145" s="1">
        <v>-0.30851089999999998</v>
      </c>
      <c r="D145" s="1">
        <v>0.30857119999999999</v>
      </c>
      <c r="E145" s="1">
        <v>-0.48031590000000002</v>
      </c>
      <c r="F145" s="6">
        <v>0.4804098</v>
      </c>
      <c r="H145" s="1">
        <v>2.4691329999999998</v>
      </c>
      <c r="I145" s="1">
        <v>-0.62235339999999995</v>
      </c>
      <c r="J145" s="1">
        <v>-0.30851089999999998</v>
      </c>
      <c r="K145" s="1">
        <v>0.30857119999999999</v>
      </c>
      <c r="L145" s="1">
        <v>-0.48031590000000002</v>
      </c>
      <c r="M145" s="1">
        <v>0.4804098</v>
      </c>
    </row>
    <row r="146" spans="1:13" s="1" customFormat="1" x14ac:dyDescent="0.3">
      <c r="A146" s="19">
        <v>2.4858169999999999</v>
      </c>
      <c r="B146" s="19">
        <v>-0.62828019999999996</v>
      </c>
      <c r="C146" s="1">
        <v>-0.28046450000000001</v>
      </c>
      <c r="D146" s="1">
        <v>0.28051930000000003</v>
      </c>
      <c r="E146" s="1">
        <v>2.8945590000000001</v>
      </c>
      <c r="F146" s="6">
        <v>2.9527730000000001</v>
      </c>
      <c r="H146" s="1">
        <v>2.4858169999999999</v>
      </c>
      <c r="I146" s="1">
        <v>-0.62828019999999996</v>
      </c>
      <c r="J146" s="1">
        <v>-0.28046450000000001</v>
      </c>
      <c r="K146" s="1">
        <v>0.28051930000000003</v>
      </c>
      <c r="L146" s="1">
        <v>2.8945590000000001</v>
      </c>
      <c r="M146" s="1">
        <v>2.9527730000000001</v>
      </c>
    </row>
    <row r="147" spans="1:13" s="1" customFormat="1" x14ac:dyDescent="0.3">
      <c r="A147" s="19">
        <v>2.5024999999999999</v>
      </c>
      <c r="B147" s="19">
        <v>-0.63171160000000004</v>
      </c>
      <c r="C147" s="1">
        <v>-0.18660660000000001</v>
      </c>
      <c r="D147" s="1">
        <v>0.18794559999999999</v>
      </c>
      <c r="E147" s="1">
        <v>2.5680160000000001</v>
      </c>
      <c r="F147" s="6">
        <v>2.582125</v>
      </c>
      <c r="H147" s="1">
        <v>2.5024999999999999</v>
      </c>
      <c r="I147" s="1">
        <v>-0.63171160000000004</v>
      </c>
      <c r="J147" s="1">
        <v>-0.18660660000000001</v>
      </c>
      <c r="K147" s="1">
        <v>0.18794559999999999</v>
      </c>
      <c r="L147" s="1">
        <v>2.5680160000000001</v>
      </c>
      <c r="M147" s="1">
        <v>2.582125</v>
      </c>
    </row>
    <row r="148" spans="1:13" s="1" customFormat="1" x14ac:dyDescent="0.3">
      <c r="A148" s="19">
        <v>2.519183</v>
      </c>
      <c r="B148" s="19">
        <v>-0.63450669999999998</v>
      </c>
      <c r="C148" s="1">
        <v>-0.1959554</v>
      </c>
      <c r="D148" s="1">
        <v>0.19725200000000001</v>
      </c>
      <c r="E148" s="1">
        <v>-0.80685819999999997</v>
      </c>
      <c r="F148" s="6">
        <v>0.86236199999999996</v>
      </c>
      <c r="H148" s="1">
        <v>2.519183</v>
      </c>
      <c r="I148" s="1">
        <v>-0.63450669999999998</v>
      </c>
      <c r="J148" s="1">
        <v>-0.1959554</v>
      </c>
      <c r="K148" s="1">
        <v>0.19725200000000001</v>
      </c>
      <c r="L148" s="1">
        <v>-0.80685819999999997</v>
      </c>
      <c r="M148" s="1">
        <v>0.86236199999999996</v>
      </c>
    </row>
    <row r="149" spans="1:13" s="1" customFormat="1" x14ac:dyDescent="0.3">
      <c r="A149" s="19">
        <v>2.5358670000000001</v>
      </c>
      <c r="B149" s="19">
        <v>-0.63824990000000004</v>
      </c>
      <c r="C149" s="1">
        <v>-0.2243716</v>
      </c>
      <c r="D149" s="1">
        <v>0.22441539999999999</v>
      </c>
      <c r="E149" s="1">
        <v>-1.8995020000000001E-2</v>
      </c>
      <c r="F149" s="6">
        <v>0.9608196</v>
      </c>
      <c r="H149" s="1">
        <v>2.5358670000000001</v>
      </c>
      <c r="I149" s="1">
        <v>-0.63824990000000004</v>
      </c>
      <c r="J149" s="1">
        <v>-0.2243716</v>
      </c>
      <c r="K149" s="1">
        <v>0.22441539999999999</v>
      </c>
      <c r="L149" s="1">
        <v>-1.8995020000000001E-2</v>
      </c>
      <c r="M149" s="1">
        <v>0.9608196</v>
      </c>
    </row>
    <row r="150" spans="1:13" s="1" customFormat="1" x14ac:dyDescent="0.3">
      <c r="A150" s="19">
        <v>2.5525500000000001</v>
      </c>
      <c r="B150" s="19">
        <v>-0.64199320000000004</v>
      </c>
      <c r="C150" s="1">
        <v>-0.19650999999999999</v>
      </c>
      <c r="D150" s="1">
        <v>0.19658600000000001</v>
      </c>
      <c r="E150" s="1">
        <v>0.47715010000000002</v>
      </c>
      <c r="F150" s="6">
        <v>0.50639639999999997</v>
      </c>
      <c r="H150" s="1">
        <v>2.5525500000000001</v>
      </c>
      <c r="I150" s="1">
        <v>-0.64199320000000004</v>
      </c>
      <c r="J150" s="1">
        <v>-0.19650999999999999</v>
      </c>
      <c r="K150" s="1">
        <v>0.19658600000000001</v>
      </c>
      <c r="L150" s="1">
        <v>0.47715010000000002</v>
      </c>
      <c r="M150" s="1">
        <v>0.50639639999999997</v>
      </c>
    </row>
    <row r="151" spans="1:13" s="1" customFormat="1" x14ac:dyDescent="0.3">
      <c r="A151" s="19">
        <v>2.5692330000000001</v>
      </c>
      <c r="B151" s="19">
        <v>-0.64480680000000001</v>
      </c>
      <c r="C151" s="1">
        <v>-0.19650999999999999</v>
      </c>
      <c r="D151" s="1">
        <v>0.19658600000000001</v>
      </c>
      <c r="E151" s="1">
        <v>-2.7186240000000002</v>
      </c>
      <c r="F151" s="6">
        <v>2.7270279999999998</v>
      </c>
      <c r="H151" s="1">
        <v>2.5692330000000001</v>
      </c>
      <c r="I151" s="1">
        <v>-0.64480680000000001</v>
      </c>
      <c r="J151" s="1">
        <v>-0.19650999999999999</v>
      </c>
      <c r="K151" s="1">
        <v>0.19658600000000001</v>
      </c>
      <c r="L151" s="1">
        <v>-2.7186240000000002</v>
      </c>
      <c r="M151" s="1">
        <v>2.7270279999999998</v>
      </c>
    </row>
    <row r="152" spans="1:13" s="1" customFormat="1" x14ac:dyDescent="0.3">
      <c r="A152" s="19">
        <v>2.5859169999999998</v>
      </c>
      <c r="B152" s="19">
        <v>-0.64855010000000002</v>
      </c>
      <c r="C152" s="1">
        <v>-0.2898133</v>
      </c>
      <c r="D152" s="1">
        <v>0.28986990000000001</v>
      </c>
      <c r="E152" s="1">
        <v>-4.9506009999999998</v>
      </c>
      <c r="F152" s="6">
        <v>5.0053890000000001</v>
      </c>
      <c r="H152" s="1">
        <v>2.5859169999999998</v>
      </c>
      <c r="I152" s="1">
        <v>-0.64855010000000002</v>
      </c>
      <c r="J152" s="1">
        <v>-0.2898133</v>
      </c>
      <c r="K152" s="1">
        <v>0.28986990000000001</v>
      </c>
      <c r="L152" s="1">
        <v>-4.9506009999999998</v>
      </c>
      <c r="M152" s="1">
        <v>5.0053890000000001</v>
      </c>
    </row>
    <row r="153" spans="1:13" s="1" customFormat="1" x14ac:dyDescent="0.3">
      <c r="A153" s="19">
        <v>2.6025999999999998</v>
      </c>
      <c r="B153" s="19">
        <v>-0.65447690000000003</v>
      </c>
      <c r="C153" s="1">
        <v>-0.37376779999999998</v>
      </c>
      <c r="D153" s="1">
        <v>0.37414259999999999</v>
      </c>
      <c r="E153" s="1">
        <v>-1.5978870000000001</v>
      </c>
      <c r="F153" s="6">
        <v>1.609353</v>
      </c>
      <c r="H153" s="1">
        <v>2.6025999999999998</v>
      </c>
      <c r="I153" s="1">
        <v>-0.65447690000000003</v>
      </c>
      <c r="J153" s="1">
        <v>-0.37376779999999998</v>
      </c>
      <c r="K153" s="1">
        <v>0.37414259999999999</v>
      </c>
      <c r="L153" s="1">
        <v>-1.5978870000000001</v>
      </c>
      <c r="M153" s="1">
        <v>1.609353</v>
      </c>
    </row>
    <row r="154" spans="1:13" s="1" customFormat="1" x14ac:dyDescent="0.3">
      <c r="A154" s="19">
        <v>2.6192829999999998</v>
      </c>
      <c r="B154" s="19">
        <v>-0.66102150000000004</v>
      </c>
      <c r="C154" s="1">
        <v>-0.34572130000000001</v>
      </c>
      <c r="D154" s="1">
        <v>0.34610010000000002</v>
      </c>
      <c r="E154" s="1">
        <v>2.0782029999999998</v>
      </c>
      <c r="F154" s="6">
        <v>2.0879259999999999</v>
      </c>
      <c r="H154" s="1">
        <v>2.6192829999999998</v>
      </c>
      <c r="I154" s="1">
        <v>-0.66102150000000004</v>
      </c>
      <c r="J154" s="1">
        <v>-0.34572130000000001</v>
      </c>
      <c r="K154" s="1">
        <v>0.34610010000000002</v>
      </c>
      <c r="L154" s="1">
        <v>2.0782029999999998</v>
      </c>
      <c r="M154" s="1">
        <v>2.0879259999999999</v>
      </c>
    </row>
    <row r="155" spans="1:13" s="1" customFormat="1" x14ac:dyDescent="0.3">
      <c r="A155" s="19">
        <v>2.6359669999999999</v>
      </c>
      <c r="B155" s="19">
        <v>-0.66601250000000001</v>
      </c>
      <c r="C155" s="1">
        <v>-0.2898133</v>
      </c>
      <c r="D155" s="1">
        <v>0.28986990000000001</v>
      </c>
      <c r="E155" s="1">
        <v>2.075037</v>
      </c>
      <c r="F155" s="6">
        <v>2.106268</v>
      </c>
      <c r="H155" s="1">
        <v>2.6359669999999999</v>
      </c>
      <c r="I155" s="1">
        <v>-0.66601250000000001</v>
      </c>
      <c r="J155" s="1">
        <v>-0.2898133</v>
      </c>
      <c r="K155" s="1">
        <v>0.28986990000000001</v>
      </c>
      <c r="L155" s="1">
        <v>2.075037</v>
      </c>
      <c r="M155" s="1">
        <v>2.106268</v>
      </c>
    </row>
    <row r="156" spans="1:13" s="1" customFormat="1" x14ac:dyDescent="0.3">
      <c r="A156" s="19">
        <v>2.65265</v>
      </c>
      <c r="B156" s="19">
        <v>-0.67069160000000005</v>
      </c>
      <c r="C156" s="1">
        <v>-0.28046450000000001</v>
      </c>
      <c r="D156" s="1">
        <v>0.28051930000000003</v>
      </c>
      <c r="E156" s="1">
        <v>0</v>
      </c>
      <c r="F156" s="6">
        <v>0</v>
      </c>
      <c r="H156" s="1">
        <v>2.65265</v>
      </c>
      <c r="I156" s="1">
        <v>-0.67069160000000005</v>
      </c>
      <c r="J156" s="1">
        <v>-0.28046450000000001</v>
      </c>
      <c r="K156" s="1">
        <v>0.28051930000000003</v>
      </c>
      <c r="L156" s="1">
        <v>0</v>
      </c>
      <c r="M156" s="1">
        <v>0</v>
      </c>
    </row>
    <row r="157" spans="1:13" s="1" customFormat="1" x14ac:dyDescent="0.3">
      <c r="A157" s="19">
        <v>2.669333</v>
      </c>
      <c r="B157" s="19">
        <v>-0.67537069999999999</v>
      </c>
      <c r="C157" s="1">
        <v>-0.2898133</v>
      </c>
      <c r="D157" s="1">
        <v>0.28986990000000001</v>
      </c>
      <c r="E157" s="1">
        <v>-0.48031590000000002</v>
      </c>
      <c r="F157" s="6">
        <v>0.4804098</v>
      </c>
      <c r="H157" s="1">
        <v>2.669333</v>
      </c>
      <c r="I157" s="1">
        <v>-0.67537069999999999</v>
      </c>
      <c r="J157" s="1">
        <v>-0.2898133</v>
      </c>
      <c r="K157" s="1">
        <v>0.28986990000000001</v>
      </c>
      <c r="L157" s="1">
        <v>-0.48031590000000002</v>
      </c>
      <c r="M157" s="1">
        <v>0.4804098</v>
      </c>
    </row>
    <row r="158" spans="1:13" s="1" customFormat="1" x14ac:dyDescent="0.3">
      <c r="A158" s="19">
        <v>2.6860170000000001</v>
      </c>
      <c r="B158" s="19">
        <v>-0.68036169999999996</v>
      </c>
      <c r="C158" s="1">
        <v>-0.29916209999999999</v>
      </c>
      <c r="D158" s="1">
        <v>0.2992206</v>
      </c>
      <c r="E158" s="1">
        <v>-2.2224789999999999</v>
      </c>
      <c r="F158" s="6">
        <v>2.4391280000000002</v>
      </c>
      <c r="H158" s="1">
        <v>2.6860170000000001</v>
      </c>
      <c r="I158" s="1">
        <v>-0.68036169999999996</v>
      </c>
      <c r="J158" s="1">
        <v>-0.29916209999999999</v>
      </c>
      <c r="K158" s="1">
        <v>0.2992206</v>
      </c>
      <c r="L158" s="1">
        <v>-2.2224789999999999</v>
      </c>
      <c r="M158" s="1">
        <v>2.4391280000000002</v>
      </c>
    </row>
    <row r="159" spans="1:13" s="1" customFormat="1" x14ac:dyDescent="0.3">
      <c r="A159" s="19">
        <v>2.7027000000000001</v>
      </c>
      <c r="B159" s="19">
        <v>-0.68535270000000004</v>
      </c>
      <c r="C159" s="1">
        <v>-0.35470040000000003</v>
      </c>
      <c r="D159" s="1">
        <v>0.35643000000000002</v>
      </c>
      <c r="E159" s="1">
        <v>3.2179350000000002</v>
      </c>
      <c r="F159" s="6">
        <v>3.3012999999999999</v>
      </c>
      <c r="H159" s="1">
        <v>2.7027000000000001</v>
      </c>
      <c r="I159" s="1">
        <v>-0.68535270000000004</v>
      </c>
      <c r="J159" s="1">
        <v>-0.35470040000000003</v>
      </c>
      <c r="K159" s="1">
        <v>0.35643000000000002</v>
      </c>
      <c r="L159" s="1">
        <v>3.2179350000000002</v>
      </c>
      <c r="M159" s="1">
        <v>3.3012999999999999</v>
      </c>
    </row>
    <row r="160" spans="1:13" s="1" customFormat="1" x14ac:dyDescent="0.3">
      <c r="A160" s="19">
        <v>2.7193830000000001</v>
      </c>
      <c r="B160" s="19">
        <v>-0.6921969</v>
      </c>
      <c r="C160" s="1">
        <v>-0.23298089999999999</v>
      </c>
      <c r="D160" s="1">
        <v>0.23673939999999999</v>
      </c>
      <c r="E160" s="1">
        <v>1.4346159999999999</v>
      </c>
      <c r="F160" s="6">
        <v>1.476386</v>
      </c>
      <c r="H160" s="1">
        <v>2.7193830000000001</v>
      </c>
      <c r="I160" s="1">
        <v>-0.6921969</v>
      </c>
      <c r="J160" s="1">
        <v>-0.23298089999999999</v>
      </c>
      <c r="K160" s="1">
        <v>0.23673939999999999</v>
      </c>
      <c r="L160" s="1">
        <v>1.4346159999999999</v>
      </c>
      <c r="M160" s="1">
        <v>1.476386</v>
      </c>
    </row>
    <row r="161" spans="1:13" s="1" customFormat="1" x14ac:dyDescent="0.3">
      <c r="A161" s="19">
        <v>2.7360669999999998</v>
      </c>
      <c r="B161" s="19">
        <v>-0.69312649999999998</v>
      </c>
      <c r="C161" s="1">
        <v>-0.22418669999999999</v>
      </c>
      <c r="D161" s="1">
        <v>0.22461010000000001</v>
      </c>
      <c r="E161" s="1">
        <v>-2.2160860000000001E-2</v>
      </c>
      <c r="F161" s="6">
        <v>1.1209560000000001</v>
      </c>
      <c r="H161" s="1">
        <v>2.7360669999999998</v>
      </c>
      <c r="I161" s="1">
        <v>-0.69312649999999998</v>
      </c>
      <c r="J161" s="1">
        <v>-0.22418669999999999</v>
      </c>
      <c r="K161" s="1">
        <v>0.22461010000000001</v>
      </c>
      <c r="L161" s="1">
        <v>-2.2160860000000001E-2</v>
      </c>
      <c r="M161" s="1">
        <v>1.1209560000000001</v>
      </c>
    </row>
    <row r="162" spans="1:13" s="1" customFormat="1" x14ac:dyDescent="0.3">
      <c r="A162" s="19">
        <v>2.7527499999999998</v>
      </c>
      <c r="B162" s="19">
        <v>-0.6996772</v>
      </c>
      <c r="C162" s="1">
        <v>-0.31785970000000002</v>
      </c>
      <c r="D162" s="1">
        <v>0.31792189999999998</v>
      </c>
      <c r="E162" s="1">
        <v>-0.64675289999999996</v>
      </c>
      <c r="F162" s="6">
        <v>0.71615260000000003</v>
      </c>
      <c r="H162" s="1">
        <v>2.7527499999999998</v>
      </c>
      <c r="I162" s="1">
        <v>-0.6996772</v>
      </c>
      <c r="J162" s="1">
        <v>-0.31785970000000002</v>
      </c>
      <c r="K162" s="1">
        <v>0.31792189999999998</v>
      </c>
      <c r="L162" s="1">
        <v>-0.64675289999999996</v>
      </c>
      <c r="M162" s="1">
        <v>0.71615260000000003</v>
      </c>
    </row>
    <row r="163" spans="1:13" s="1" customFormat="1" x14ac:dyDescent="0.3">
      <c r="A163" s="19">
        <v>2.7694329999999998</v>
      </c>
      <c r="B163" s="19">
        <v>-0.70373240000000004</v>
      </c>
      <c r="C163" s="1">
        <v>-0.20567389999999999</v>
      </c>
      <c r="D163" s="1">
        <v>0.20571410000000001</v>
      </c>
      <c r="E163" s="1">
        <v>4.803159</v>
      </c>
      <c r="F163" s="6">
        <v>4.8040979999999998</v>
      </c>
      <c r="H163" s="1">
        <v>2.7694329999999998</v>
      </c>
      <c r="I163" s="1">
        <v>-0.70373240000000004</v>
      </c>
      <c r="J163" s="1">
        <v>-0.20567389999999999</v>
      </c>
      <c r="K163" s="1">
        <v>0.20571410000000001</v>
      </c>
      <c r="L163" s="1">
        <v>4.803159</v>
      </c>
      <c r="M163" s="1">
        <v>4.8040979999999998</v>
      </c>
    </row>
    <row r="164" spans="1:13" s="1" customFormat="1" x14ac:dyDescent="0.3">
      <c r="A164" s="19">
        <v>2.786117</v>
      </c>
      <c r="B164" s="19">
        <v>-0.7065399</v>
      </c>
      <c r="C164" s="1">
        <v>-0.15892990000000001</v>
      </c>
      <c r="D164" s="1">
        <v>0.15896089999999999</v>
      </c>
      <c r="E164" s="1">
        <v>-3.3622109999999998</v>
      </c>
      <c r="F164" s="6">
        <v>3.3628689999999999</v>
      </c>
      <c r="H164" s="1">
        <v>2.786117</v>
      </c>
      <c r="I164" s="1">
        <v>-0.7065399</v>
      </c>
      <c r="J164" s="1">
        <v>-0.15892990000000001</v>
      </c>
      <c r="K164" s="1">
        <v>0.15896089999999999</v>
      </c>
      <c r="L164" s="1">
        <v>-3.3622109999999998</v>
      </c>
      <c r="M164" s="1">
        <v>3.3628689999999999</v>
      </c>
    </row>
    <row r="165" spans="1:13" s="1" customFormat="1" x14ac:dyDescent="0.3">
      <c r="A165" s="19">
        <v>2.8028</v>
      </c>
      <c r="B165" s="19">
        <v>-0.70903539999999998</v>
      </c>
      <c r="C165" s="1">
        <v>-0.29916209999999999</v>
      </c>
      <c r="D165" s="1">
        <v>0.2992206</v>
      </c>
      <c r="F165" s="6"/>
      <c r="H165" s="1">
        <v>2.8028</v>
      </c>
      <c r="I165" s="1">
        <v>-0.70903539999999998</v>
      </c>
      <c r="J165" s="1">
        <v>-0.29916209999999999</v>
      </c>
      <c r="K165" s="1">
        <v>0.2992206</v>
      </c>
    </row>
    <row r="166" spans="1:13" s="1" customFormat="1" x14ac:dyDescent="0.3">
      <c r="A166" s="19">
        <v>2.819483</v>
      </c>
      <c r="B166" s="19">
        <v>-0.71652190000000004</v>
      </c>
      <c r="F166" s="6"/>
      <c r="H166" s="1">
        <v>2.819483</v>
      </c>
      <c r="I166" s="1">
        <v>-0.71652190000000004</v>
      </c>
    </row>
    <row r="167" spans="1:13" s="1" customFormat="1" x14ac:dyDescent="0.3">
      <c r="A167" s="19">
        <v>2.8528500000000001</v>
      </c>
      <c r="B167" s="19">
        <v>-0.72449470000000005</v>
      </c>
      <c r="F167" s="6"/>
      <c r="H167" s="1">
        <v>2.8528500000000001</v>
      </c>
      <c r="I167" s="1">
        <v>-0.72449470000000005</v>
      </c>
    </row>
    <row r="168" spans="1:13" s="1" customFormat="1" x14ac:dyDescent="0.3">
      <c r="A168" s="19">
        <v>2.8695330000000001</v>
      </c>
      <c r="B168" s="19">
        <v>-0.72873840000000001</v>
      </c>
      <c r="C168" s="1">
        <v>-0.20295659999999999</v>
      </c>
      <c r="D168" s="1">
        <v>0.2111266</v>
      </c>
      <c r="F168" s="6"/>
      <c r="H168" s="1">
        <v>2.8695330000000001</v>
      </c>
      <c r="I168" s="1">
        <v>-0.72873840000000001</v>
      </c>
      <c r="J168" s="1">
        <v>-0.20295659999999999</v>
      </c>
      <c r="K168" s="1">
        <v>0.2111266</v>
      </c>
    </row>
    <row r="169" spans="1:13" s="1" customFormat="1" x14ac:dyDescent="0.3">
      <c r="A169" s="19">
        <v>2.8862169999999998</v>
      </c>
      <c r="B169" s="19">
        <v>-0.73126670000000005</v>
      </c>
      <c r="C169" s="1">
        <v>-0.19219420000000001</v>
      </c>
      <c r="D169" s="1">
        <v>0.1944485</v>
      </c>
      <c r="E169" s="1">
        <v>-0.90364109999999997</v>
      </c>
      <c r="F169" s="6">
        <v>2.5715629999999998</v>
      </c>
      <c r="H169" s="1">
        <v>2.8862169999999998</v>
      </c>
      <c r="I169" s="1">
        <v>-0.73126670000000005</v>
      </c>
      <c r="J169" s="1">
        <v>-0.19219420000000001</v>
      </c>
      <c r="K169" s="1">
        <v>0.1944485</v>
      </c>
      <c r="L169" s="1">
        <v>-0.90364109999999997</v>
      </c>
      <c r="M169" s="1">
        <v>2.5715629999999998</v>
      </c>
    </row>
    <row r="170" spans="1:13" s="1" customFormat="1" x14ac:dyDescent="0.3">
      <c r="A170" s="19">
        <v>2.9028999999999998</v>
      </c>
      <c r="B170" s="19">
        <v>-0.73515129999999995</v>
      </c>
      <c r="C170" s="1">
        <v>-0.24966430000000001</v>
      </c>
      <c r="D170" s="1">
        <v>0.25001649999999997</v>
      </c>
      <c r="E170" s="1">
        <v>-2.1138710000000001</v>
      </c>
      <c r="F170" s="6">
        <v>2.4952619999999999</v>
      </c>
      <c r="H170" s="1">
        <v>2.9028999999999998</v>
      </c>
      <c r="I170" s="1">
        <v>-0.73515129999999995</v>
      </c>
      <c r="J170" s="1">
        <v>-0.24966430000000001</v>
      </c>
      <c r="K170" s="1">
        <v>0.25001649999999997</v>
      </c>
      <c r="L170" s="1">
        <v>-2.1138710000000001</v>
      </c>
      <c r="M170" s="1">
        <v>2.4952619999999999</v>
      </c>
    </row>
    <row r="171" spans="1:13" s="1" customFormat="1" x14ac:dyDescent="0.3">
      <c r="A171" s="19">
        <v>2.9195829999999998</v>
      </c>
      <c r="B171" s="19">
        <v>-0.73959710000000001</v>
      </c>
      <c r="C171" s="1">
        <v>-0.26232040000000001</v>
      </c>
      <c r="D171" s="1">
        <v>0.26237159999999998</v>
      </c>
      <c r="E171" s="1">
        <v>-6.8488350000000003E-2</v>
      </c>
      <c r="F171" s="6">
        <v>0.1594816</v>
      </c>
      <c r="H171" s="1">
        <v>2.9195829999999998</v>
      </c>
      <c r="I171" s="1">
        <v>-0.73959710000000001</v>
      </c>
      <c r="J171" s="1">
        <v>-0.26232040000000001</v>
      </c>
      <c r="K171" s="1">
        <v>0.26237159999999998</v>
      </c>
      <c r="L171" s="1">
        <v>-6.8488350000000003E-2</v>
      </c>
      <c r="M171" s="1">
        <v>0.1594816</v>
      </c>
    </row>
    <row r="172" spans="1:13" s="1" customFormat="1" x14ac:dyDescent="0.3">
      <c r="A172" s="19">
        <v>2.936267</v>
      </c>
      <c r="B172" s="19">
        <v>-0.74390400000000001</v>
      </c>
      <c r="C172" s="1">
        <v>-0.2495819</v>
      </c>
      <c r="D172" s="1">
        <v>0.25018990000000002</v>
      </c>
      <c r="E172" s="1">
        <v>0.28946359999999999</v>
      </c>
      <c r="F172" s="6">
        <v>0.35661159999999997</v>
      </c>
      <c r="H172" s="1">
        <v>2.936267</v>
      </c>
      <c r="I172" s="1">
        <v>-0.74390400000000001</v>
      </c>
      <c r="J172" s="1">
        <v>-0.2495819</v>
      </c>
      <c r="K172" s="1">
        <v>0.25018990000000002</v>
      </c>
      <c r="L172" s="1">
        <v>0.28946359999999999</v>
      </c>
      <c r="M172" s="1">
        <v>0.35661159999999997</v>
      </c>
    </row>
    <row r="173" spans="1:13" s="1" customFormat="1" x14ac:dyDescent="0.3">
      <c r="A173" s="19">
        <v>2.95295</v>
      </c>
      <c r="B173" s="19">
        <v>-0.74792479999999995</v>
      </c>
      <c r="C173" s="1">
        <v>-0.2495819</v>
      </c>
      <c r="D173" s="1">
        <v>0.25018990000000002</v>
      </c>
      <c r="E173" s="1">
        <v>-1.2877810000000001</v>
      </c>
      <c r="F173" s="6">
        <v>1.3015099999999999</v>
      </c>
      <c r="H173" s="1">
        <v>2.95295</v>
      </c>
      <c r="I173" s="1">
        <v>-0.74792479999999995</v>
      </c>
      <c r="J173" s="1">
        <v>-0.2495819</v>
      </c>
      <c r="K173" s="1">
        <v>0.25018990000000002</v>
      </c>
      <c r="L173" s="1">
        <v>-1.2877810000000001</v>
      </c>
      <c r="M173" s="1">
        <v>1.3015099999999999</v>
      </c>
    </row>
    <row r="174" spans="1:13" s="1" customFormat="1" x14ac:dyDescent="0.3">
      <c r="A174" s="19">
        <v>2.969633</v>
      </c>
      <c r="B174" s="19">
        <v>-0.75223169999999995</v>
      </c>
      <c r="C174" s="1">
        <v>-0.29146709999999998</v>
      </c>
      <c r="D174" s="1">
        <v>0.29152400000000001</v>
      </c>
      <c r="E174" s="1">
        <v>-1.577245</v>
      </c>
      <c r="F174" s="6">
        <v>1.6263989999999999</v>
      </c>
      <c r="H174" s="1">
        <v>2.969633</v>
      </c>
      <c r="I174" s="1">
        <v>-0.75223169999999995</v>
      </c>
      <c r="J174" s="1">
        <v>-0.29146709999999998</v>
      </c>
      <c r="K174" s="1">
        <v>0.29152400000000001</v>
      </c>
      <c r="L174" s="1">
        <v>-1.577245</v>
      </c>
      <c r="M174" s="1">
        <v>1.6263989999999999</v>
      </c>
    </row>
    <row r="175" spans="1:13" s="1" customFormat="1" x14ac:dyDescent="0.3">
      <c r="A175" s="19">
        <v>2.9863170000000001</v>
      </c>
      <c r="B175" s="19">
        <v>-0.75765009999999999</v>
      </c>
      <c r="C175" s="1">
        <v>-0.31228610000000001</v>
      </c>
      <c r="D175" s="1">
        <v>0.31234719999999999</v>
      </c>
      <c r="E175" s="1">
        <v>-0.90444880000000005</v>
      </c>
      <c r="F175" s="6">
        <v>1.4703470000000001</v>
      </c>
      <c r="H175" s="1">
        <v>2.9863170000000001</v>
      </c>
      <c r="I175" s="1">
        <v>-0.75765009999999999</v>
      </c>
      <c r="J175" s="1">
        <v>-0.31228610000000001</v>
      </c>
      <c r="K175" s="1">
        <v>0.31234719999999999</v>
      </c>
      <c r="L175" s="1">
        <v>-0.90444880000000005</v>
      </c>
      <c r="M175" s="1">
        <v>1.4703470000000001</v>
      </c>
    </row>
    <row r="176" spans="1:13" s="1" customFormat="1" x14ac:dyDescent="0.3">
      <c r="A176" s="19">
        <v>3.0030000000000001</v>
      </c>
      <c r="B176" s="19">
        <v>-0.76265170000000004</v>
      </c>
      <c r="C176" s="1">
        <v>-0.3116275</v>
      </c>
      <c r="D176" s="1">
        <v>0.31411909999999998</v>
      </c>
      <c r="E176" s="1">
        <v>1.651373</v>
      </c>
      <c r="F176" s="6">
        <v>1.736812</v>
      </c>
      <c r="H176" s="1">
        <v>3.0030000000000001</v>
      </c>
      <c r="I176" s="1">
        <v>-0.76265170000000004</v>
      </c>
      <c r="J176" s="1">
        <v>-0.3116275</v>
      </c>
      <c r="K176" s="1">
        <v>0.31411909999999998</v>
      </c>
      <c r="L176" s="1">
        <v>1.651373</v>
      </c>
      <c r="M176" s="1">
        <v>1.736812</v>
      </c>
    </row>
    <row r="177" spans="1:13" s="1" customFormat="1" x14ac:dyDescent="0.3">
      <c r="A177" s="19">
        <v>3.0196830000000001</v>
      </c>
      <c r="B177" s="19">
        <v>-0.76804810000000001</v>
      </c>
      <c r="C177" s="1">
        <v>-0.26998929999999999</v>
      </c>
      <c r="D177" s="1">
        <v>0.27274350000000003</v>
      </c>
      <c r="E177" s="1">
        <v>-0.2167452</v>
      </c>
      <c r="F177" s="6">
        <v>0.2571563</v>
      </c>
      <c r="H177" s="1">
        <v>3.0196830000000001</v>
      </c>
      <c r="I177" s="1">
        <v>-0.76804810000000001</v>
      </c>
      <c r="J177" s="1">
        <v>-0.26998929999999999</v>
      </c>
      <c r="K177" s="1">
        <v>0.27274350000000003</v>
      </c>
      <c r="L177" s="1">
        <v>-0.2167452</v>
      </c>
      <c r="M177" s="1">
        <v>0.2571563</v>
      </c>
    </row>
    <row r="178" spans="1:13" s="1" customFormat="1" x14ac:dyDescent="0.3">
      <c r="A178" s="19">
        <v>3.0363669999999998</v>
      </c>
      <c r="B178" s="19">
        <v>-0.77166029999999997</v>
      </c>
      <c r="C178" s="1">
        <v>-0.29122009999999998</v>
      </c>
      <c r="D178" s="1">
        <v>0.29179169999999999</v>
      </c>
      <c r="E178" s="1">
        <v>0.4095201</v>
      </c>
      <c r="F178" s="6">
        <v>1.02118</v>
      </c>
      <c r="H178" s="1">
        <v>3.0363669999999998</v>
      </c>
      <c r="I178" s="1">
        <v>-0.77166029999999997</v>
      </c>
      <c r="J178" s="1">
        <v>-0.29122009999999998</v>
      </c>
      <c r="K178" s="1">
        <v>0.29179169999999999</v>
      </c>
      <c r="L178" s="1">
        <v>0.4095201</v>
      </c>
      <c r="M178" s="1">
        <v>1.02118</v>
      </c>
    </row>
    <row r="179" spans="1:13" s="1" customFormat="1" x14ac:dyDescent="0.3">
      <c r="A179" s="20">
        <v>3.0530499999999998</v>
      </c>
      <c r="B179" s="20">
        <v>-0.77776509999999999</v>
      </c>
      <c r="C179" s="1">
        <v>-0.29538389999999998</v>
      </c>
      <c r="D179" s="1">
        <v>0.29595250000000001</v>
      </c>
      <c r="E179" s="1">
        <v>1.3506290000000001</v>
      </c>
      <c r="F179" s="6">
        <v>1.371912</v>
      </c>
      <c r="H179" s="1">
        <v>3.0530499999999998</v>
      </c>
      <c r="I179" s="1">
        <v>-0.77776509999999999</v>
      </c>
      <c r="J179" s="1">
        <v>-0.29538389999999998</v>
      </c>
      <c r="K179" s="1">
        <v>0.29595250000000001</v>
      </c>
      <c r="L179" s="1">
        <v>1.3506290000000001</v>
      </c>
      <c r="M179" s="1">
        <v>1.371912</v>
      </c>
    </row>
    <row r="180" spans="1:13" s="1" customFormat="1" x14ac:dyDescent="0.3">
      <c r="A180" s="20">
        <v>3.0697329999999998</v>
      </c>
      <c r="B180" s="20">
        <v>-0.78151630000000005</v>
      </c>
      <c r="C180" s="1">
        <v>-0.2165184</v>
      </c>
      <c r="D180" s="1">
        <v>0.21656069999999999</v>
      </c>
      <c r="E180" s="1">
        <v>2.704078</v>
      </c>
      <c r="F180" s="6">
        <v>2.725222</v>
      </c>
      <c r="H180" s="1">
        <v>3.0697329999999998</v>
      </c>
      <c r="I180" s="1">
        <v>-0.78151630000000005</v>
      </c>
      <c r="J180" s="1">
        <v>-0.2165184</v>
      </c>
      <c r="K180" s="1">
        <v>0.21656069999999999</v>
      </c>
      <c r="L180" s="1">
        <v>2.704078</v>
      </c>
      <c r="M180" s="1">
        <v>2.725222</v>
      </c>
    </row>
    <row r="181" spans="1:13" s="1" customFormat="1" x14ac:dyDescent="0.3">
      <c r="A181" s="20">
        <v>3.086417</v>
      </c>
      <c r="B181" s="20">
        <v>-0.78498959999999995</v>
      </c>
      <c r="C181" s="1">
        <v>-0.21227219999999999</v>
      </c>
      <c r="D181" s="1">
        <v>0.21243690000000001</v>
      </c>
      <c r="E181" s="1">
        <v>-1.6386829999999999</v>
      </c>
      <c r="F181" s="6">
        <v>1.6419630000000001</v>
      </c>
      <c r="H181" s="1">
        <v>3.086417</v>
      </c>
      <c r="I181" s="1">
        <v>-0.78498959999999995</v>
      </c>
      <c r="J181" s="1">
        <v>-0.21227219999999999</v>
      </c>
      <c r="K181" s="1">
        <v>0.21243690000000001</v>
      </c>
      <c r="L181" s="1">
        <v>-1.6386829999999999</v>
      </c>
      <c r="M181" s="1">
        <v>1.6419630000000001</v>
      </c>
    </row>
    <row r="182" spans="1:13" s="1" customFormat="1" x14ac:dyDescent="0.3">
      <c r="A182" s="20">
        <v>3.1031</v>
      </c>
      <c r="B182" s="20">
        <v>-0.7885991</v>
      </c>
      <c r="C182" s="1">
        <v>-0.26640180000000002</v>
      </c>
      <c r="D182" s="1">
        <v>0.26656879999999999</v>
      </c>
      <c r="E182" s="1">
        <v>-3.8605230000000001</v>
      </c>
      <c r="F182" s="6">
        <v>3.8836300000000001</v>
      </c>
      <c r="H182" s="1">
        <v>3.1031</v>
      </c>
      <c r="I182" s="1">
        <v>-0.7885991</v>
      </c>
      <c r="J182" s="1">
        <v>-0.26640180000000002</v>
      </c>
      <c r="K182" s="1">
        <v>0.26656879999999999</v>
      </c>
      <c r="L182" s="1">
        <v>-3.8605230000000001</v>
      </c>
      <c r="M182" s="1">
        <v>3.8836300000000001</v>
      </c>
    </row>
    <row r="183" spans="1:13" s="1" customFormat="1" x14ac:dyDescent="0.3">
      <c r="A183" s="20">
        <v>3.119783</v>
      </c>
      <c r="B183" s="20">
        <v>-0.79387859999999999</v>
      </c>
      <c r="C183" s="1">
        <v>-0.35000750000000003</v>
      </c>
      <c r="D183" s="1">
        <v>0.35005190000000003</v>
      </c>
      <c r="E183" s="1">
        <v>-1.0025470000000001</v>
      </c>
      <c r="F183" s="6">
        <v>1.02118</v>
      </c>
      <c r="H183" s="1">
        <v>3.119783</v>
      </c>
      <c r="I183" s="1">
        <v>-0.79387859999999999</v>
      </c>
      <c r="J183" s="1">
        <v>-0.35000750000000003</v>
      </c>
      <c r="K183" s="1">
        <v>0.35005190000000003</v>
      </c>
      <c r="L183" s="1">
        <v>-1.0025470000000001</v>
      </c>
      <c r="M183" s="1">
        <v>1.02118</v>
      </c>
    </row>
    <row r="184" spans="1:13" s="1" customFormat="1" x14ac:dyDescent="0.3">
      <c r="A184" s="20">
        <v>3.1364670000000001</v>
      </c>
      <c r="B184" s="20">
        <v>-0.80027769999999998</v>
      </c>
      <c r="C184" s="1">
        <v>-0.31245079999999997</v>
      </c>
      <c r="D184" s="1">
        <v>0.31245820000000002</v>
      </c>
      <c r="E184" s="1">
        <v>2.2162000000000002</v>
      </c>
      <c r="F184" s="6">
        <v>2.2293219999999998</v>
      </c>
      <c r="H184" s="1">
        <v>3.1364670000000001</v>
      </c>
      <c r="I184" s="1">
        <v>-0.80027769999999998</v>
      </c>
      <c r="J184" s="1">
        <v>-0.31245079999999997</v>
      </c>
      <c r="K184" s="1">
        <v>0.31245820000000002</v>
      </c>
      <c r="L184" s="1">
        <v>2.2162000000000002</v>
      </c>
      <c r="M184" s="1">
        <v>2.2293219999999998</v>
      </c>
    </row>
    <row r="185" spans="1:13" s="1" customFormat="1" x14ac:dyDescent="0.3">
      <c r="A185" s="20">
        <v>3.1531500000000001</v>
      </c>
      <c r="B185" s="20">
        <v>-0.80430400000000002</v>
      </c>
      <c r="C185" s="1">
        <v>-0.24974660000000001</v>
      </c>
      <c r="D185" s="1">
        <v>0.24991250000000001</v>
      </c>
      <c r="E185" s="1">
        <v>3.438313</v>
      </c>
      <c r="F185" s="6">
        <v>3.5122170000000001</v>
      </c>
      <c r="H185" s="1">
        <v>3.1531500000000001</v>
      </c>
      <c r="I185" s="1">
        <v>-0.80430400000000002</v>
      </c>
      <c r="J185" s="1">
        <v>-0.24974660000000001</v>
      </c>
      <c r="K185" s="1">
        <v>0.24991250000000001</v>
      </c>
      <c r="L185" s="1">
        <v>3.438313</v>
      </c>
      <c r="M185" s="1">
        <v>3.5122170000000001</v>
      </c>
    </row>
    <row r="186" spans="1:13" s="1" customFormat="1" x14ac:dyDescent="0.3">
      <c r="A186" s="20">
        <v>3.1698330000000001</v>
      </c>
      <c r="B186" s="20">
        <v>-0.80861090000000002</v>
      </c>
      <c r="C186" s="1">
        <v>-0.2162714</v>
      </c>
      <c r="D186" s="1">
        <v>0.2169208</v>
      </c>
      <c r="E186" s="1">
        <v>1.438858</v>
      </c>
      <c r="F186" s="6">
        <v>1.5642210000000001</v>
      </c>
      <c r="H186" s="1">
        <v>3.1698330000000001</v>
      </c>
      <c r="I186" s="1">
        <v>-0.80861090000000002</v>
      </c>
      <c r="J186" s="1">
        <v>-0.2162714</v>
      </c>
      <c r="K186" s="1">
        <v>0.2169208</v>
      </c>
      <c r="L186" s="1">
        <v>1.438858</v>
      </c>
      <c r="M186" s="1">
        <v>1.5642210000000001</v>
      </c>
    </row>
    <row r="187" spans="1:13" s="1" customFormat="1" x14ac:dyDescent="0.3">
      <c r="A187" s="20">
        <v>3.1865169999999998</v>
      </c>
      <c r="B187" s="20">
        <v>-0.81152029999999997</v>
      </c>
      <c r="C187" s="1">
        <v>-0.1867954</v>
      </c>
      <c r="D187" s="1">
        <v>0.1896622</v>
      </c>
      <c r="E187" s="1">
        <v>-2.637</v>
      </c>
      <c r="F187" s="6">
        <v>2.6398899999999998</v>
      </c>
      <c r="H187" s="1">
        <v>3.1865169999999998</v>
      </c>
      <c r="I187" s="1">
        <v>-0.81152029999999997</v>
      </c>
      <c r="J187" s="1">
        <v>-0.1867954</v>
      </c>
      <c r="K187" s="1">
        <v>0.1896622</v>
      </c>
      <c r="L187" s="1">
        <v>-2.637</v>
      </c>
      <c r="M187" s="1">
        <v>2.6398899999999998</v>
      </c>
    </row>
    <row r="188" spans="1:13" s="1" customFormat="1" x14ac:dyDescent="0.3">
      <c r="A188" s="20">
        <v>3.2031999999999998</v>
      </c>
      <c r="B188" s="20">
        <v>-0.81484369999999995</v>
      </c>
      <c r="C188" s="1">
        <v>-0.29946539999999999</v>
      </c>
      <c r="D188" s="1">
        <v>0.30031570000000002</v>
      </c>
      <c r="E188" s="1">
        <v>-3.1516690000000001</v>
      </c>
      <c r="F188" s="6">
        <v>3.21821</v>
      </c>
      <c r="H188" s="1">
        <v>3.2031999999999998</v>
      </c>
      <c r="I188" s="1">
        <v>-0.81484369999999995</v>
      </c>
      <c r="J188" s="1">
        <v>-0.29946539999999999</v>
      </c>
      <c r="K188" s="1">
        <v>0.30031570000000002</v>
      </c>
      <c r="L188" s="1">
        <v>-3.1516690000000001</v>
      </c>
      <c r="M188" s="1">
        <v>3.21821</v>
      </c>
    </row>
    <row r="189" spans="1:13" s="1" customFormat="1" x14ac:dyDescent="0.3">
      <c r="A189" s="20">
        <v>3.2198829999999998</v>
      </c>
      <c r="B189" s="20">
        <v>-0.82151240000000003</v>
      </c>
      <c r="C189" s="1">
        <v>-0.32894139999999999</v>
      </c>
      <c r="D189" s="1">
        <v>0.32900570000000001</v>
      </c>
      <c r="E189" s="1">
        <v>0.2082851</v>
      </c>
      <c r="F189" s="6">
        <v>0.35661159999999997</v>
      </c>
      <c r="H189" s="1">
        <v>3.2198829999999998</v>
      </c>
      <c r="I189" s="1">
        <v>-0.82151240000000003</v>
      </c>
      <c r="J189" s="1">
        <v>-0.32894139999999999</v>
      </c>
      <c r="K189" s="1">
        <v>0.32900570000000001</v>
      </c>
      <c r="L189" s="1">
        <v>0.2082851</v>
      </c>
      <c r="M189" s="1">
        <v>0.35661159999999997</v>
      </c>
    </row>
    <row r="190" spans="1:13" s="1" customFormat="1" x14ac:dyDescent="0.3">
      <c r="A190" s="20">
        <v>3.236567</v>
      </c>
      <c r="B190" s="20">
        <v>-0.82581930000000003</v>
      </c>
      <c r="C190" s="1">
        <v>-0.2579919</v>
      </c>
      <c r="D190" s="1">
        <v>0.2583413</v>
      </c>
      <c r="E190" s="1">
        <v>2.8495149999999998</v>
      </c>
      <c r="F190" s="6">
        <v>2.8564569999999998</v>
      </c>
      <c r="H190" s="1">
        <v>3.236567</v>
      </c>
      <c r="I190" s="1">
        <v>-0.82581930000000003</v>
      </c>
      <c r="J190" s="1">
        <v>-0.2579919</v>
      </c>
      <c r="K190" s="1">
        <v>0.2583413</v>
      </c>
      <c r="L190" s="1">
        <v>2.8495149999999998</v>
      </c>
      <c r="M190" s="1">
        <v>2.8564569999999998</v>
      </c>
    </row>
    <row r="191" spans="1:13" s="1" customFormat="1" x14ac:dyDescent="0.3">
      <c r="A191" s="20">
        <v>3.25325</v>
      </c>
      <c r="B191" s="20">
        <v>-0.83012079999999999</v>
      </c>
      <c r="C191" s="1">
        <v>-0.2456651</v>
      </c>
      <c r="D191" s="1">
        <v>0.24571309999999999</v>
      </c>
      <c r="E191" s="1">
        <v>2.361637</v>
      </c>
      <c r="F191" s="6">
        <v>2.392223</v>
      </c>
      <c r="H191" s="1">
        <v>3.25325</v>
      </c>
      <c r="I191" s="1">
        <v>-0.83012079999999999</v>
      </c>
      <c r="J191" s="1">
        <v>-0.2456651</v>
      </c>
      <c r="K191" s="1">
        <v>0.24571309999999999</v>
      </c>
      <c r="L191" s="1">
        <v>2.361637</v>
      </c>
      <c r="M191" s="1">
        <v>2.392223</v>
      </c>
    </row>
    <row r="192" spans="1:13" s="1" customFormat="1" x14ac:dyDescent="0.3">
      <c r="A192" s="20">
        <v>3.269933</v>
      </c>
      <c r="B192" s="20">
        <v>-0.83401639999999999</v>
      </c>
      <c r="C192" s="1">
        <v>-0.18296090000000001</v>
      </c>
      <c r="D192" s="1">
        <v>0.1836691</v>
      </c>
      <c r="E192" s="1">
        <v>-0.5493169</v>
      </c>
      <c r="F192" s="6">
        <v>1.2124790000000001</v>
      </c>
      <c r="H192" s="1">
        <v>3.269933</v>
      </c>
      <c r="I192" s="1">
        <v>-0.83401639999999999</v>
      </c>
      <c r="J192" s="1">
        <v>-0.18296090000000001</v>
      </c>
      <c r="K192" s="1">
        <v>0.1836691</v>
      </c>
      <c r="L192" s="1">
        <v>-0.5493169</v>
      </c>
      <c r="M192" s="1">
        <v>1.2124790000000001</v>
      </c>
    </row>
    <row r="193" spans="1:13" s="1" customFormat="1" x14ac:dyDescent="0.3">
      <c r="A193" s="20">
        <v>3.2866170000000001</v>
      </c>
      <c r="B193" s="20">
        <v>-0.83622560000000001</v>
      </c>
      <c r="C193" s="1">
        <v>-0.2364318</v>
      </c>
      <c r="D193" s="1">
        <v>0.2417638</v>
      </c>
      <c r="E193" s="1">
        <v>-1.77566</v>
      </c>
      <c r="F193" s="6">
        <v>1.81837</v>
      </c>
      <c r="H193" s="1">
        <v>3.2866170000000001</v>
      </c>
      <c r="I193" s="1">
        <v>-0.83622560000000001</v>
      </c>
      <c r="J193" s="1">
        <v>-0.2364318</v>
      </c>
      <c r="K193" s="1">
        <v>0.2417638</v>
      </c>
      <c r="L193" s="1">
        <v>-1.77566</v>
      </c>
      <c r="M193" s="1">
        <v>1.81837</v>
      </c>
    </row>
    <row r="194" spans="1:13" s="1" customFormat="1" x14ac:dyDescent="0.3">
      <c r="A194" s="20">
        <v>3.3033000000000001</v>
      </c>
      <c r="B194" s="20">
        <v>-0.84190529999999997</v>
      </c>
      <c r="C194" s="1">
        <v>-0.28680929999999999</v>
      </c>
      <c r="D194" s="1">
        <v>0.28844379999999997</v>
      </c>
      <c r="E194" s="1">
        <v>-0.9495692</v>
      </c>
      <c r="F194" s="6">
        <v>1.4703470000000001</v>
      </c>
      <c r="H194" s="1">
        <v>3.3033000000000001</v>
      </c>
      <c r="I194" s="1">
        <v>-0.84190529999999997</v>
      </c>
      <c r="J194" s="1">
        <v>-0.28680929999999999</v>
      </c>
      <c r="K194" s="1">
        <v>0.28844379999999997</v>
      </c>
      <c r="L194" s="1">
        <v>-0.9495692</v>
      </c>
      <c r="M194" s="1">
        <v>1.4703470000000001</v>
      </c>
    </row>
    <row r="195" spans="1:13" s="1" customFormat="1" x14ac:dyDescent="0.3">
      <c r="A195" s="20">
        <v>3.3199830000000001</v>
      </c>
      <c r="B195" s="20">
        <v>-0.84579539999999998</v>
      </c>
      <c r="C195" s="1">
        <v>-0.23733750000000001</v>
      </c>
      <c r="D195" s="1">
        <v>0.23738390000000001</v>
      </c>
      <c r="E195" s="1">
        <v>-0.79849239999999999</v>
      </c>
      <c r="F195" s="6">
        <v>1.0602830000000001</v>
      </c>
      <c r="H195" s="1">
        <v>3.3199830000000001</v>
      </c>
      <c r="I195" s="1">
        <v>-0.84579539999999998</v>
      </c>
      <c r="J195" s="1">
        <v>-0.23733750000000001</v>
      </c>
      <c r="K195" s="1">
        <v>0.23738390000000001</v>
      </c>
      <c r="L195" s="1">
        <v>-0.79849239999999999</v>
      </c>
      <c r="M195" s="1">
        <v>1.0602830000000001</v>
      </c>
    </row>
    <row r="196" spans="1:13" s="1" customFormat="1" x14ac:dyDescent="0.3">
      <c r="A196" s="20">
        <v>3.3366669999999998</v>
      </c>
      <c r="B196" s="20">
        <v>-0.84982449999999998</v>
      </c>
      <c r="C196" s="1">
        <v>-0.31220379999999998</v>
      </c>
      <c r="D196" s="1">
        <v>0.31237500000000001</v>
      </c>
      <c r="E196" s="1">
        <v>0.64882550000000005</v>
      </c>
      <c r="F196" s="6">
        <v>0.73430819999999997</v>
      </c>
      <c r="H196" s="1">
        <v>3.3366669999999998</v>
      </c>
      <c r="I196" s="1">
        <v>-0.84982449999999998</v>
      </c>
      <c r="J196" s="1">
        <v>-0.31220379999999998</v>
      </c>
      <c r="K196" s="1">
        <v>0.31237500000000001</v>
      </c>
      <c r="L196" s="1">
        <v>0.64882550000000005</v>
      </c>
      <c r="M196" s="1">
        <v>0.73430819999999997</v>
      </c>
    </row>
    <row r="197" spans="1:13" s="1" customFormat="1" x14ac:dyDescent="0.3">
      <c r="A197" s="20">
        <v>3.3533499999999998</v>
      </c>
      <c r="B197" s="20">
        <v>-0.85621259999999999</v>
      </c>
      <c r="C197" s="1">
        <v>-0.25374570000000002</v>
      </c>
      <c r="D197" s="1">
        <v>0.2543494</v>
      </c>
      <c r="E197" s="1">
        <v>-1.222113</v>
      </c>
      <c r="F197" s="6">
        <v>1.311245</v>
      </c>
      <c r="H197" s="1">
        <v>3.3533499999999998</v>
      </c>
      <c r="I197" s="1">
        <v>-0.85621259999999999</v>
      </c>
      <c r="J197" s="1">
        <v>-0.25374570000000002</v>
      </c>
      <c r="K197" s="1">
        <v>0.2543494</v>
      </c>
      <c r="L197" s="1">
        <v>-1.222113</v>
      </c>
      <c r="M197" s="1">
        <v>1.311245</v>
      </c>
    </row>
    <row r="198" spans="1:13" s="1" customFormat="1" x14ac:dyDescent="0.3">
      <c r="A198" s="20">
        <v>3.3700329999999998</v>
      </c>
      <c r="B198" s="20">
        <v>-0.85829109999999997</v>
      </c>
      <c r="C198" s="1">
        <v>-0.2833041</v>
      </c>
      <c r="D198" s="1">
        <v>0.28331729999999999</v>
      </c>
      <c r="E198" s="1">
        <v>0.70180370000000003</v>
      </c>
      <c r="F198" s="6">
        <v>0.91337140000000006</v>
      </c>
      <c r="H198" s="1">
        <v>3.3700329999999998</v>
      </c>
      <c r="I198" s="1">
        <v>-0.85829109999999997</v>
      </c>
      <c r="J198" s="1">
        <v>-0.2833041</v>
      </c>
      <c r="K198" s="1">
        <v>0.28331729999999999</v>
      </c>
      <c r="L198" s="1">
        <v>0.70180370000000003</v>
      </c>
      <c r="M198" s="1">
        <v>0.91337140000000006</v>
      </c>
    </row>
    <row r="199" spans="1:13" s="1" customFormat="1" x14ac:dyDescent="0.3">
      <c r="A199" s="20">
        <v>3.386717</v>
      </c>
      <c r="B199" s="20">
        <v>-0.86566549999999998</v>
      </c>
      <c r="C199" s="1">
        <v>-0.31261549999999999</v>
      </c>
      <c r="D199" s="1">
        <v>0.31279109999999999</v>
      </c>
      <c r="E199" s="1">
        <v>-0.64741550000000003</v>
      </c>
      <c r="F199" s="6">
        <v>0.70244340000000005</v>
      </c>
      <c r="H199" s="1">
        <v>3.386717</v>
      </c>
      <c r="I199" s="1">
        <v>-0.86566549999999998</v>
      </c>
      <c r="J199" s="1">
        <v>-0.31261549999999999</v>
      </c>
      <c r="K199" s="1">
        <v>0.31279109999999999</v>
      </c>
      <c r="L199" s="1">
        <v>-0.64741550000000003</v>
      </c>
      <c r="M199" s="1">
        <v>0.70244340000000005</v>
      </c>
    </row>
    <row r="200" spans="1:13" s="1" customFormat="1" x14ac:dyDescent="0.3">
      <c r="A200" s="20">
        <v>3.4034</v>
      </c>
      <c r="B200" s="20">
        <v>-0.86872210000000005</v>
      </c>
      <c r="C200" s="1">
        <v>-0.23750209999999999</v>
      </c>
      <c r="D200" s="1">
        <v>0.23752989999999999</v>
      </c>
      <c r="E200" s="1">
        <v>3.0747209999999998</v>
      </c>
      <c r="F200" s="6">
        <v>3.0965720000000001</v>
      </c>
      <c r="H200" s="1">
        <v>3.4034</v>
      </c>
      <c r="I200" s="1">
        <v>-0.86872210000000005</v>
      </c>
      <c r="J200" s="1">
        <v>-0.23750209999999999</v>
      </c>
      <c r="K200" s="1">
        <v>0.23752989999999999</v>
      </c>
      <c r="L200" s="1">
        <v>3.0747209999999998</v>
      </c>
      <c r="M200" s="1">
        <v>3.0965720000000001</v>
      </c>
    </row>
    <row r="201" spans="1:13" s="1" customFormat="1" x14ac:dyDescent="0.3">
      <c r="A201" s="20">
        <v>3.420083</v>
      </c>
      <c r="B201" s="20">
        <v>-0.87359019999999998</v>
      </c>
      <c r="C201" s="1">
        <v>-0.24999360000000001</v>
      </c>
      <c r="D201" s="1">
        <v>0.25001649999999997</v>
      </c>
      <c r="E201" s="1">
        <v>-1.5659639999999999</v>
      </c>
      <c r="F201" s="6">
        <v>1.5755619999999999</v>
      </c>
      <c r="H201" s="1">
        <v>3.420083</v>
      </c>
      <c r="I201" s="1">
        <v>-0.87359019999999998</v>
      </c>
      <c r="J201" s="1">
        <v>-0.24999360000000001</v>
      </c>
      <c r="K201" s="1">
        <v>0.25001649999999997</v>
      </c>
      <c r="L201" s="1">
        <v>-1.5659639999999999</v>
      </c>
      <c r="M201" s="1">
        <v>1.5755619999999999</v>
      </c>
    </row>
    <row r="202" spans="1:13" s="1" customFormat="1" x14ac:dyDescent="0.3">
      <c r="A202" s="20">
        <v>3.4367670000000001</v>
      </c>
      <c r="B202" s="20">
        <v>-0.8770635</v>
      </c>
      <c r="C202" s="1">
        <v>-0.26232040000000001</v>
      </c>
      <c r="D202" s="1">
        <v>0.26237159999999998</v>
      </c>
      <c r="E202" s="1">
        <v>-0.199825</v>
      </c>
      <c r="F202" s="6">
        <v>0.74462689999999998</v>
      </c>
      <c r="H202" s="1">
        <v>3.4367670000000001</v>
      </c>
      <c r="I202" s="1">
        <v>-0.8770635</v>
      </c>
      <c r="J202" s="1">
        <v>-0.26232040000000001</v>
      </c>
      <c r="K202" s="1">
        <v>0.26237159999999998</v>
      </c>
      <c r="L202" s="1">
        <v>-0.199825</v>
      </c>
      <c r="M202" s="1">
        <v>0.74462689999999998</v>
      </c>
    </row>
    <row r="203" spans="1:13" s="1" customFormat="1" x14ac:dyDescent="0.3">
      <c r="A203" s="20">
        <v>3.4534500000000001</v>
      </c>
      <c r="B203" s="20">
        <v>-0.88234290000000004</v>
      </c>
      <c r="C203" s="1">
        <v>-0.28289239999999999</v>
      </c>
      <c r="D203" s="1">
        <v>0.28347030000000001</v>
      </c>
      <c r="E203" s="1">
        <v>-0.71449379999999996</v>
      </c>
      <c r="F203" s="6">
        <v>0.71678050000000004</v>
      </c>
      <c r="H203" s="1">
        <v>3.4534500000000001</v>
      </c>
      <c r="I203" s="1">
        <v>-0.88234290000000004</v>
      </c>
      <c r="J203" s="1">
        <v>-0.28289239999999999</v>
      </c>
      <c r="K203" s="1">
        <v>0.28347030000000001</v>
      </c>
      <c r="L203" s="1">
        <v>-0.71449379999999996</v>
      </c>
      <c r="M203" s="1">
        <v>0.71678050000000004</v>
      </c>
    </row>
    <row r="204" spans="1:13" s="1" customFormat="1" x14ac:dyDescent="0.3">
      <c r="A204" s="20">
        <v>3.4701330000000001</v>
      </c>
      <c r="B204" s="20">
        <v>-0.88650269999999998</v>
      </c>
      <c r="C204" s="1">
        <v>-0.26640180000000002</v>
      </c>
      <c r="D204" s="1">
        <v>0.26656879999999999</v>
      </c>
      <c r="E204" s="1">
        <v>2.4117950000000001</v>
      </c>
      <c r="F204" s="6">
        <v>2.5084780000000002</v>
      </c>
      <c r="H204" s="1">
        <v>3.4701330000000001</v>
      </c>
      <c r="I204" s="1">
        <v>-0.88650269999999998</v>
      </c>
      <c r="J204" s="1">
        <v>-0.26640180000000002</v>
      </c>
      <c r="K204" s="1">
        <v>0.26656879999999999</v>
      </c>
      <c r="L204" s="1">
        <v>2.4117950000000001</v>
      </c>
      <c r="M204" s="1">
        <v>2.5084780000000002</v>
      </c>
    </row>
    <row r="205" spans="1:13" s="1" customFormat="1" x14ac:dyDescent="0.3">
      <c r="A205" s="20">
        <v>3.4868169999999998</v>
      </c>
      <c r="B205" s="20">
        <v>-0.89123189999999997</v>
      </c>
      <c r="C205" s="1">
        <v>-0.2210115</v>
      </c>
      <c r="D205" s="1">
        <v>0.2213531</v>
      </c>
      <c r="E205" s="1">
        <v>0.49351859999999997</v>
      </c>
      <c r="F205" s="6">
        <v>0.5750189</v>
      </c>
      <c r="H205" s="1">
        <v>3.4868169999999998</v>
      </c>
      <c r="I205" s="1">
        <v>-0.89123189999999997</v>
      </c>
      <c r="J205" s="1">
        <v>-0.2210115</v>
      </c>
      <c r="K205" s="1">
        <v>0.2213531</v>
      </c>
      <c r="L205" s="1">
        <v>0.49351859999999997</v>
      </c>
      <c r="M205" s="1">
        <v>0.5750189</v>
      </c>
    </row>
    <row r="206" spans="1:13" s="1" customFormat="1" x14ac:dyDescent="0.3">
      <c r="A206" s="20">
        <v>3.5034999999999998</v>
      </c>
      <c r="B206" s="20">
        <v>-0.89387709999999998</v>
      </c>
      <c r="C206" s="1">
        <v>-0.2207645</v>
      </c>
      <c r="D206" s="1">
        <v>0.22076460000000001</v>
      </c>
      <c r="E206" s="1">
        <v>-1.630223</v>
      </c>
      <c r="F206" s="6">
        <v>1.7147049999999999</v>
      </c>
      <c r="H206" s="1">
        <v>3.5034999999999998</v>
      </c>
      <c r="I206" s="1">
        <v>-0.89387709999999998</v>
      </c>
      <c r="J206" s="1">
        <v>-0.2207645</v>
      </c>
      <c r="K206" s="1">
        <v>0.22076460000000001</v>
      </c>
      <c r="L206" s="1">
        <v>-1.630223</v>
      </c>
      <c r="M206" s="1">
        <v>1.7147049999999999</v>
      </c>
    </row>
    <row r="207" spans="1:13" s="1" customFormat="1" x14ac:dyDescent="0.3">
      <c r="A207" s="20">
        <v>3.5201829999999998</v>
      </c>
      <c r="B207" s="20">
        <v>-0.89859809999999996</v>
      </c>
      <c r="C207" s="1">
        <v>-0.29971239999999999</v>
      </c>
      <c r="D207" s="1">
        <v>0.29988219999999999</v>
      </c>
      <c r="E207" s="1">
        <v>-1.7015309999999999</v>
      </c>
      <c r="F207" s="6">
        <v>1.783058</v>
      </c>
      <c r="H207" s="1">
        <v>3.5201829999999998</v>
      </c>
      <c r="I207" s="1">
        <v>-0.89859809999999996</v>
      </c>
      <c r="J207" s="1">
        <v>-0.29971239999999999</v>
      </c>
      <c r="K207" s="1">
        <v>0.29988219999999999</v>
      </c>
      <c r="L207" s="1">
        <v>-1.7015309999999999</v>
      </c>
      <c r="M207" s="1">
        <v>1.783058</v>
      </c>
    </row>
    <row r="208" spans="1:13" s="1" customFormat="1" x14ac:dyDescent="0.3">
      <c r="A208" s="20">
        <v>3.536867</v>
      </c>
      <c r="B208" s="20">
        <v>-0.9038775</v>
      </c>
      <c r="C208" s="1">
        <v>-0.27881099999999998</v>
      </c>
      <c r="D208" s="1">
        <v>0.27915440000000002</v>
      </c>
      <c r="E208" s="1">
        <v>2.0679430000000001</v>
      </c>
      <c r="F208" s="6">
        <v>2.0683470000000002</v>
      </c>
      <c r="H208" s="1">
        <v>3.536867</v>
      </c>
      <c r="I208" s="1">
        <v>-0.9038775</v>
      </c>
      <c r="J208" s="1">
        <v>-0.27881099999999998</v>
      </c>
      <c r="K208" s="1">
        <v>0.27915440000000002</v>
      </c>
      <c r="L208" s="1">
        <v>2.0679430000000001</v>
      </c>
      <c r="M208" s="1">
        <v>2.0683470000000002</v>
      </c>
    </row>
    <row r="209" spans="1:13" s="1" customFormat="1" x14ac:dyDescent="0.3">
      <c r="A209" s="20">
        <v>3.55355</v>
      </c>
      <c r="B209" s="20">
        <v>-0.90790110000000002</v>
      </c>
      <c r="C209" s="1">
        <v>-0.22051750000000001</v>
      </c>
      <c r="D209" s="1">
        <v>0.22088250000000001</v>
      </c>
      <c r="E209" s="1">
        <v>0.78439219999999998</v>
      </c>
      <c r="F209" s="6">
        <v>0.78454550000000001</v>
      </c>
      <c r="H209" s="1">
        <v>3.55355</v>
      </c>
      <c r="I209" s="1">
        <v>-0.90790110000000002</v>
      </c>
      <c r="J209" s="1">
        <v>-0.22051750000000001</v>
      </c>
      <c r="K209" s="1">
        <v>0.22088250000000001</v>
      </c>
      <c r="L209" s="1">
        <v>0.78439219999999998</v>
      </c>
      <c r="M209" s="1">
        <v>0.78454550000000001</v>
      </c>
    </row>
    <row r="210" spans="1:13" s="1" customFormat="1" x14ac:dyDescent="0.3">
      <c r="A210" s="20">
        <v>3.570233</v>
      </c>
      <c r="B210" s="20">
        <v>-0.91123540000000003</v>
      </c>
      <c r="C210" s="1">
        <v>-0.24558279999999999</v>
      </c>
      <c r="D210" s="1">
        <v>0.24574840000000001</v>
      </c>
      <c r="E210" s="1">
        <v>-0.35795189999999999</v>
      </c>
      <c r="F210" s="6">
        <v>0.36367389999999999</v>
      </c>
      <c r="H210" s="1">
        <v>3.570233</v>
      </c>
      <c r="I210" s="1">
        <v>-0.91123540000000003</v>
      </c>
      <c r="J210" s="1">
        <v>-0.24558279999999999</v>
      </c>
      <c r="K210" s="1">
        <v>0.24574840000000001</v>
      </c>
      <c r="L210" s="1">
        <v>-0.35795189999999999</v>
      </c>
      <c r="M210" s="1">
        <v>0.36367389999999999</v>
      </c>
    </row>
    <row r="211" spans="1:13" s="1" customFormat="1" x14ac:dyDescent="0.3">
      <c r="A211" s="20">
        <v>3.5869170000000001</v>
      </c>
      <c r="B211" s="20">
        <v>-0.91609529999999995</v>
      </c>
      <c r="C211" s="1">
        <v>-0.2538281</v>
      </c>
      <c r="D211" s="1">
        <v>0.25417889999999999</v>
      </c>
      <c r="E211" s="1">
        <v>-2.2105600000000001</v>
      </c>
      <c r="F211" s="6">
        <v>2.2109920000000001</v>
      </c>
      <c r="H211" s="1">
        <v>3.5869170000000001</v>
      </c>
      <c r="I211" s="1">
        <v>-0.91609529999999995</v>
      </c>
      <c r="J211" s="1">
        <v>-0.2538281</v>
      </c>
      <c r="K211" s="1">
        <v>0.25417889999999999</v>
      </c>
      <c r="L211" s="1">
        <v>-2.2105600000000001</v>
      </c>
      <c r="M211" s="1">
        <v>2.2109920000000001</v>
      </c>
    </row>
    <row r="212" spans="1:13" s="1" customFormat="1" x14ac:dyDescent="0.3">
      <c r="A212" s="20">
        <v>3.6036000000000001</v>
      </c>
      <c r="B212" s="20">
        <v>-0.91970479999999999</v>
      </c>
      <c r="C212" s="1">
        <v>-0.2913847</v>
      </c>
      <c r="D212" s="1">
        <v>0.29155379999999997</v>
      </c>
      <c r="E212" s="1">
        <v>-1.9895849999999999</v>
      </c>
      <c r="F212" s="6">
        <v>2.0286149999999998</v>
      </c>
      <c r="H212" s="1">
        <v>3.6036000000000001</v>
      </c>
      <c r="I212" s="1">
        <v>-0.91970479999999999</v>
      </c>
      <c r="J212" s="1">
        <v>-0.2913847</v>
      </c>
      <c r="K212" s="1">
        <v>0.29155379999999997</v>
      </c>
      <c r="L212" s="1">
        <v>-1.9895849999999999</v>
      </c>
      <c r="M212" s="1">
        <v>2.0286149999999998</v>
      </c>
    </row>
    <row r="213" spans="1:13" s="1" customFormat="1" x14ac:dyDescent="0.3">
      <c r="A213" s="20">
        <v>3.6202830000000001</v>
      </c>
      <c r="B213" s="20">
        <v>-0.92581789999999997</v>
      </c>
      <c r="C213" s="1">
        <v>-0.3494312</v>
      </c>
      <c r="D213" s="1">
        <v>0.35022530000000002</v>
      </c>
      <c r="E213" s="1">
        <v>0.57610709999999998</v>
      </c>
      <c r="F213" s="6">
        <v>0.6379262</v>
      </c>
      <c r="H213" s="1">
        <v>3.6202830000000001</v>
      </c>
      <c r="I213" s="1">
        <v>-0.92581789999999997</v>
      </c>
      <c r="J213" s="1">
        <v>-0.3494312</v>
      </c>
      <c r="K213" s="1">
        <v>0.35022530000000002</v>
      </c>
      <c r="L213" s="1">
        <v>0.57610709999999998</v>
      </c>
      <c r="M213" s="1">
        <v>0.6379262</v>
      </c>
    </row>
    <row r="214" spans="1:13" s="1" customFormat="1" x14ac:dyDescent="0.3">
      <c r="A214" s="20">
        <v>3.6369669999999998</v>
      </c>
      <c r="B214" s="20">
        <v>-0.93136419999999998</v>
      </c>
      <c r="C214" s="1">
        <v>-0.26607249999999999</v>
      </c>
      <c r="D214" s="1">
        <v>0.26734839999999999</v>
      </c>
      <c r="E214" s="1">
        <v>2.4230749999999999</v>
      </c>
      <c r="F214" s="6">
        <v>2.4260079999999999</v>
      </c>
      <c r="H214" s="1">
        <v>3.6369669999999998</v>
      </c>
      <c r="I214" s="1">
        <v>-0.93136419999999998</v>
      </c>
      <c r="J214" s="1">
        <v>-0.26607249999999999</v>
      </c>
      <c r="K214" s="1">
        <v>0.26734839999999999</v>
      </c>
      <c r="L214" s="1">
        <v>2.4230749999999999</v>
      </c>
      <c r="M214" s="1">
        <v>2.4260079999999999</v>
      </c>
    </row>
    <row r="215" spans="1:13" s="1" customFormat="1" x14ac:dyDescent="0.3">
      <c r="A215" s="20">
        <v>3.6536499999999998</v>
      </c>
      <c r="B215" s="20">
        <v>-0.93469579999999997</v>
      </c>
      <c r="C215" s="1">
        <v>-0.24550040000000001</v>
      </c>
      <c r="D215" s="1">
        <v>0.2458543</v>
      </c>
      <c r="E215" s="1">
        <v>6.2848299999999996E-2</v>
      </c>
      <c r="F215" s="6">
        <v>0.43383670000000002</v>
      </c>
      <c r="H215" s="1">
        <v>3.6536499999999998</v>
      </c>
      <c r="I215" s="1">
        <v>-0.93469579999999997</v>
      </c>
      <c r="J215" s="1">
        <v>-0.24550040000000001</v>
      </c>
      <c r="K215" s="1">
        <v>0.2458543</v>
      </c>
      <c r="L215" s="1">
        <v>6.2848299999999996E-2</v>
      </c>
      <c r="M215" s="1">
        <v>0.43383670000000002</v>
      </c>
    </row>
    <row r="216" spans="1:13" s="1" customFormat="1" x14ac:dyDescent="0.3">
      <c r="A216" s="20">
        <v>3.6703329999999998</v>
      </c>
      <c r="B216" s="20">
        <v>-0.93955569999999999</v>
      </c>
      <c r="C216" s="1">
        <v>-0.28713860000000002</v>
      </c>
      <c r="D216" s="1">
        <v>0.28748010000000002</v>
      </c>
      <c r="E216" s="1">
        <v>-0.35654190000000002</v>
      </c>
      <c r="F216" s="6">
        <v>0.35661159999999997</v>
      </c>
      <c r="H216" s="1">
        <v>3.6703329999999998</v>
      </c>
      <c r="I216" s="1">
        <v>-0.93955569999999999</v>
      </c>
      <c r="J216" s="1">
        <v>-0.28713860000000002</v>
      </c>
      <c r="K216" s="1">
        <v>0.28748010000000002</v>
      </c>
      <c r="L216" s="1">
        <v>-0.35654190000000002</v>
      </c>
      <c r="M216" s="1">
        <v>0.35661159999999997</v>
      </c>
    </row>
    <row r="217" spans="1:13" s="1" customFormat="1" x14ac:dyDescent="0.3">
      <c r="A217" s="20">
        <v>3.687017</v>
      </c>
      <c r="B217" s="20">
        <v>-0.94427669999999997</v>
      </c>
      <c r="C217" s="1">
        <v>-0.2538281</v>
      </c>
      <c r="D217" s="1">
        <v>0.25417889999999999</v>
      </c>
      <c r="E217" s="1">
        <v>1.494656</v>
      </c>
      <c r="F217" s="6">
        <v>1.5045459999999999</v>
      </c>
      <c r="H217" s="1">
        <v>3.687017</v>
      </c>
      <c r="I217" s="1">
        <v>-0.94427669999999997</v>
      </c>
      <c r="J217" s="1">
        <v>-0.2538281</v>
      </c>
      <c r="K217" s="1">
        <v>0.25417889999999999</v>
      </c>
      <c r="L217" s="1">
        <v>1.494656</v>
      </c>
      <c r="M217" s="1">
        <v>1.5045459999999999</v>
      </c>
    </row>
    <row r="218" spans="1:13" s="1" customFormat="1" x14ac:dyDescent="0.3">
      <c r="A218" s="20">
        <v>3.7037</v>
      </c>
      <c r="B218" s="20">
        <v>-0.94802509999999995</v>
      </c>
      <c r="C218" s="1">
        <v>-0.22892750000000001</v>
      </c>
      <c r="D218" s="1">
        <v>0.2290925</v>
      </c>
      <c r="E218" s="1">
        <v>0.92277889999999996</v>
      </c>
      <c r="F218" s="6">
        <v>0.95155849999999997</v>
      </c>
      <c r="H218" s="1">
        <v>3.7037</v>
      </c>
      <c r="I218" s="1">
        <v>-0.94802509999999995</v>
      </c>
      <c r="J218" s="1">
        <v>-0.22892750000000001</v>
      </c>
      <c r="K218" s="1">
        <v>0.2290925</v>
      </c>
      <c r="L218" s="1">
        <v>0.92277889999999996</v>
      </c>
      <c r="M218" s="1">
        <v>0.95155849999999997</v>
      </c>
    </row>
    <row r="219" spans="1:13" s="1" customFormat="1" x14ac:dyDescent="0.3">
      <c r="A219" s="20">
        <v>3.720383</v>
      </c>
      <c r="B219" s="20">
        <v>-0.95191519999999996</v>
      </c>
      <c r="C219" s="1">
        <v>-0.22900980000000001</v>
      </c>
      <c r="D219" s="1">
        <v>0.2290546</v>
      </c>
      <c r="E219" s="1">
        <v>-1.2037819999999999</v>
      </c>
      <c r="F219" s="6">
        <v>1.2857810000000001</v>
      </c>
      <c r="H219" s="1">
        <v>3.720383</v>
      </c>
      <c r="I219" s="1">
        <v>-0.95191519999999996</v>
      </c>
      <c r="J219" s="1">
        <v>-0.22900980000000001</v>
      </c>
      <c r="K219" s="1">
        <v>0.2290546</v>
      </c>
      <c r="L219" s="1">
        <v>-1.2037819999999999</v>
      </c>
      <c r="M219" s="1">
        <v>1.2857810000000001</v>
      </c>
    </row>
    <row r="220" spans="1:13" s="1" customFormat="1" x14ac:dyDescent="0.3">
      <c r="A220" s="20">
        <v>3.7370670000000001</v>
      </c>
      <c r="B220" s="20">
        <v>-0.95566640000000003</v>
      </c>
      <c r="C220" s="1">
        <v>-0.26199099999999997</v>
      </c>
      <c r="D220" s="1">
        <v>0.26290000000000002</v>
      </c>
      <c r="E220" s="1">
        <v>-1.6344529999999999</v>
      </c>
      <c r="F220" s="6">
        <v>1.665036</v>
      </c>
      <c r="H220" s="1">
        <v>3.7370670000000001</v>
      </c>
      <c r="I220" s="1">
        <v>-0.95566640000000003</v>
      </c>
      <c r="J220" s="1">
        <v>-0.26199099999999997</v>
      </c>
      <c r="K220" s="1">
        <v>0.26290000000000002</v>
      </c>
      <c r="L220" s="1">
        <v>-1.6344529999999999</v>
      </c>
      <c r="M220" s="1">
        <v>1.665036</v>
      </c>
    </row>
    <row r="221" spans="1:13" s="1" customFormat="1" x14ac:dyDescent="0.3">
      <c r="A221" s="20">
        <v>3.7537500000000001</v>
      </c>
      <c r="B221" s="20">
        <v>-0.96065699999999998</v>
      </c>
      <c r="C221" s="1">
        <v>-0.2953016</v>
      </c>
      <c r="D221" s="1">
        <v>0.29615760000000002</v>
      </c>
      <c r="E221" s="1">
        <v>-2.64405</v>
      </c>
      <c r="F221" s="6">
        <v>2.6543019999999999</v>
      </c>
      <c r="H221" s="1">
        <v>3.7537500000000001</v>
      </c>
      <c r="I221" s="1">
        <v>-0.96065699999999998</v>
      </c>
      <c r="J221" s="1">
        <v>-0.2953016</v>
      </c>
      <c r="K221" s="1">
        <v>0.29615760000000002</v>
      </c>
      <c r="L221" s="1">
        <v>-2.64405</v>
      </c>
      <c r="M221" s="1">
        <v>2.6543019999999999</v>
      </c>
    </row>
    <row r="222" spans="1:13" s="1" customFormat="1" x14ac:dyDescent="0.3">
      <c r="A222" s="20">
        <v>3.7704330000000001</v>
      </c>
      <c r="B222" s="20">
        <v>-0.96551960000000003</v>
      </c>
      <c r="C222" s="1">
        <v>-0.33726899999999999</v>
      </c>
      <c r="D222" s="1">
        <v>0.337335</v>
      </c>
      <c r="E222" s="1">
        <v>0.77311209999999997</v>
      </c>
      <c r="F222" s="6">
        <v>0.97008850000000002</v>
      </c>
      <c r="H222" s="1">
        <v>3.7704330000000001</v>
      </c>
      <c r="I222" s="1">
        <v>-0.96551960000000003</v>
      </c>
      <c r="J222" s="1">
        <v>-0.33726899999999999</v>
      </c>
      <c r="K222" s="1">
        <v>0.337335</v>
      </c>
      <c r="L222" s="1">
        <v>0.77311209999999997</v>
      </c>
      <c r="M222" s="1">
        <v>0.97008850000000002</v>
      </c>
    </row>
    <row r="223" spans="1:13" s="1" customFormat="1" x14ac:dyDescent="0.3">
      <c r="A223" s="20">
        <v>3.7871169999999998</v>
      </c>
      <c r="B223" s="20">
        <v>-0.97191050000000001</v>
      </c>
      <c r="C223" s="1">
        <v>-0.29563089999999997</v>
      </c>
      <c r="D223" s="1">
        <v>0.29568870000000003</v>
      </c>
      <c r="E223" s="1">
        <v>3.2088770000000002</v>
      </c>
      <c r="F223" s="6">
        <v>3.2095039999999999</v>
      </c>
      <c r="H223" s="1">
        <v>3.7871169999999998</v>
      </c>
      <c r="I223" s="1">
        <v>-0.97191050000000001</v>
      </c>
      <c r="J223" s="1">
        <v>-0.29563089999999997</v>
      </c>
      <c r="K223" s="1">
        <v>0.29568870000000003</v>
      </c>
      <c r="L223" s="1">
        <v>3.2088770000000002</v>
      </c>
      <c r="M223" s="1">
        <v>3.2095039999999999</v>
      </c>
    </row>
    <row r="224" spans="1:13" s="1" customFormat="1" x14ac:dyDescent="0.3">
      <c r="A224" s="20">
        <v>3.8037999999999998</v>
      </c>
      <c r="B224" s="20">
        <v>-0.97538389999999997</v>
      </c>
      <c r="C224" s="1">
        <v>-0.19986309999999999</v>
      </c>
      <c r="D224" s="1">
        <v>0.1999022</v>
      </c>
      <c r="E224" s="1">
        <v>3.699576</v>
      </c>
      <c r="F224" s="6">
        <v>3.733368</v>
      </c>
      <c r="H224" s="1">
        <v>3.8037999999999998</v>
      </c>
      <c r="I224" s="1">
        <v>-0.97538389999999997</v>
      </c>
      <c r="J224" s="1">
        <v>-0.19986309999999999</v>
      </c>
      <c r="K224" s="1">
        <v>0.1999022</v>
      </c>
      <c r="L224" s="1">
        <v>3.699576</v>
      </c>
      <c r="M224" s="1">
        <v>3.733368</v>
      </c>
    </row>
    <row r="225" spans="1:13" s="1" customFormat="1" x14ac:dyDescent="0.3">
      <c r="A225" s="20">
        <v>3.8204829999999999</v>
      </c>
      <c r="B225" s="20">
        <v>-0.97857930000000004</v>
      </c>
      <c r="C225" s="1">
        <v>-0.1834549</v>
      </c>
      <c r="D225" s="1">
        <v>0.1836691</v>
      </c>
      <c r="E225" s="1">
        <v>-3.7150859999999999</v>
      </c>
      <c r="F225" s="6">
        <v>3.7258659999999999</v>
      </c>
      <c r="H225" s="1">
        <v>3.8204829999999999</v>
      </c>
      <c r="I225" s="1">
        <v>-0.97857930000000004</v>
      </c>
      <c r="J225" s="1">
        <v>-0.1834549</v>
      </c>
      <c r="K225" s="1">
        <v>0.1836691</v>
      </c>
      <c r="L225" s="1">
        <v>-3.7150859999999999</v>
      </c>
      <c r="M225" s="1">
        <v>3.7258659999999999</v>
      </c>
    </row>
    <row r="226" spans="1:13" s="1" customFormat="1" x14ac:dyDescent="0.3">
      <c r="A226" s="20">
        <v>3.837167</v>
      </c>
      <c r="B226" s="20">
        <v>-0.98150510000000002</v>
      </c>
      <c r="C226" s="1">
        <v>-0.3042879</v>
      </c>
      <c r="D226" s="1">
        <v>0.30447400000000002</v>
      </c>
      <c r="E226" s="1">
        <v>-3.0634399999999999</v>
      </c>
      <c r="F226" s="6">
        <v>3.0701749999999999</v>
      </c>
      <c r="H226" s="1">
        <v>3.837167</v>
      </c>
      <c r="I226" s="1">
        <v>-0.98150510000000002</v>
      </c>
      <c r="J226" s="1">
        <v>-0.3042879</v>
      </c>
      <c r="K226" s="1">
        <v>0.30447400000000002</v>
      </c>
      <c r="L226" s="1">
        <v>-3.0634399999999999</v>
      </c>
      <c r="M226" s="1">
        <v>3.0701749999999999</v>
      </c>
    </row>
    <row r="227" spans="1:13" s="1" customFormat="1" x14ac:dyDescent="0.3">
      <c r="A227" s="20">
        <v>3.85385</v>
      </c>
      <c r="B227" s="20">
        <v>-0.98873239999999996</v>
      </c>
      <c r="C227" s="1">
        <v>-0.33735140000000002</v>
      </c>
      <c r="D227" s="1">
        <v>0.33736070000000001</v>
      </c>
      <c r="E227" s="1">
        <v>1.2305729999999999</v>
      </c>
      <c r="F227" s="6">
        <v>1.5263640000000001</v>
      </c>
      <c r="H227" s="1">
        <v>3.85385</v>
      </c>
      <c r="I227" s="1">
        <v>-0.98873239999999996</v>
      </c>
      <c r="J227" s="1">
        <v>-0.33735140000000002</v>
      </c>
      <c r="K227" s="1">
        <v>0.33736070000000001</v>
      </c>
      <c r="L227" s="1">
        <v>1.2305729999999999</v>
      </c>
      <c r="M227" s="1">
        <v>1.5263640000000001</v>
      </c>
    </row>
    <row r="228" spans="1:13" s="1" customFormat="1" x14ac:dyDescent="0.3">
      <c r="A228" s="20">
        <v>3.870533</v>
      </c>
      <c r="B228" s="20">
        <v>-0.99276140000000002</v>
      </c>
      <c r="C228" s="1">
        <v>-0.2204352</v>
      </c>
      <c r="D228" s="1">
        <v>0.22107869999999999</v>
      </c>
      <c r="E228" s="1">
        <v>2.7908970000000002</v>
      </c>
      <c r="F228" s="6">
        <v>2.8260200000000002</v>
      </c>
      <c r="H228" s="1">
        <v>3.870533</v>
      </c>
      <c r="I228" s="1">
        <v>-0.99276140000000002</v>
      </c>
      <c r="J228" s="1">
        <v>-0.2204352</v>
      </c>
      <c r="K228" s="1">
        <v>0.22107869999999999</v>
      </c>
      <c r="L228" s="1">
        <v>2.7908970000000002</v>
      </c>
      <c r="M228" s="1">
        <v>2.8260200000000002</v>
      </c>
    </row>
    <row r="229" spans="1:13" s="1" customFormat="1" x14ac:dyDescent="0.3">
      <c r="A229" s="20">
        <v>3.8872170000000001</v>
      </c>
      <c r="B229" s="20">
        <v>-0.99608759999999996</v>
      </c>
      <c r="C229" s="1">
        <v>-0.24533579999999999</v>
      </c>
      <c r="D229" s="1">
        <v>0.2462772</v>
      </c>
      <c r="E229" s="1">
        <v>-1.3576790000000001</v>
      </c>
      <c r="F229" s="6">
        <v>1.362611</v>
      </c>
      <c r="H229" s="1">
        <v>3.8872170000000001</v>
      </c>
      <c r="I229" s="1">
        <v>-0.99608759999999996</v>
      </c>
      <c r="J229" s="1">
        <v>-0.24533579999999999</v>
      </c>
      <c r="K229" s="1">
        <v>0.2462772</v>
      </c>
      <c r="L229" s="1">
        <v>-1.3576790000000001</v>
      </c>
      <c r="M229" s="1">
        <v>1.362611</v>
      </c>
    </row>
    <row r="230" spans="1:13" s="1" customFormat="1" x14ac:dyDescent="0.3">
      <c r="A230" s="20">
        <v>3.9039000000000001</v>
      </c>
      <c r="B230" s="20">
        <v>-1.000947</v>
      </c>
      <c r="C230" s="1">
        <v>-0.28305710000000001</v>
      </c>
      <c r="D230" s="1">
        <v>0.28322540000000002</v>
      </c>
      <c r="E230" s="1">
        <v>-1.4360379999999999</v>
      </c>
      <c r="F230" s="6">
        <v>1.511293</v>
      </c>
      <c r="H230" s="1">
        <v>3.9039000000000001</v>
      </c>
      <c r="I230" s="1">
        <v>-1.000947</v>
      </c>
      <c r="J230" s="1">
        <v>-0.28305710000000001</v>
      </c>
      <c r="K230" s="1">
        <v>0.28322540000000002</v>
      </c>
      <c r="L230" s="1">
        <v>-1.4360379999999999</v>
      </c>
      <c r="M230" s="1">
        <v>1.511293</v>
      </c>
    </row>
    <row r="231" spans="1:13" s="1" customFormat="1" x14ac:dyDescent="0.3">
      <c r="A231" s="20">
        <v>3.9205830000000002</v>
      </c>
      <c r="B231" s="20">
        <v>-1.0055320000000001</v>
      </c>
      <c r="C231" s="1">
        <v>-0.28313939999999999</v>
      </c>
      <c r="D231" s="1">
        <v>0.28319480000000002</v>
      </c>
      <c r="E231" s="1">
        <v>1.1381140000000001</v>
      </c>
      <c r="F231" s="6">
        <v>1.1500379999999999</v>
      </c>
      <c r="H231" s="1">
        <v>3.9205830000000002</v>
      </c>
      <c r="I231" s="1">
        <v>-1.0055320000000001</v>
      </c>
      <c r="J231" s="1">
        <v>-0.28313939999999999</v>
      </c>
      <c r="K231" s="1">
        <v>0.28319480000000002</v>
      </c>
      <c r="L231" s="1">
        <v>1.1381140000000001</v>
      </c>
      <c r="M231" s="1">
        <v>1.1500379999999999</v>
      </c>
    </row>
    <row r="232" spans="1:13" s="1" customFormat="1" x14ac:dyDescent="0.3">
      <c r="A232" s="20">
        <v>3.9372669999999999</v>
      </c>
      <c r="B232" s="20">
        <v>-1.0103949999999999</v>
      </c>
      <c r="C232" s="1">
        <v>-0.25399270000000002</v>
      </c>
      <c r="D232" s="1">
        <v>0.2540424</v>
      </c>
      <c r="E232" s="1">
        <v>-1.206602</v>
      </c>
      <c r="F232" s="6">
        <v>1.2455909999999999</v>
      </c>
      <c r="H232" s="1">
        <v>3.9372669999999999</v>
      </c>
      <c r="I232" s="1">
        <v>-1.0103949999999999</v>
      </c>
      <c r="J232" s="1">
        <v>-0.25399270000000002</v>
      </c>
      <c r="K232" s="1">
        <v>0.2540424</v>
      </c>
      <c r="L232" s="1">
        <v>-1.206602</v>
      </c>
      <c r="M232" s="1">
        <v>1.2455909999999999</v>
      </c>
    </row>
    <row r="233" spans="1:13" s="1" customFormat="1" x14ac:dyDescent="0.3">
      <c r="A233" s="20">
        <v>3.9539499999999999</v>
      </c>
      <c r="B233" s="20">
        <v>-1.0140070000000001</v>
      </c>
      <c r="C233" s="1">
        <v>-0.29963000000000001</v>
      </c>
      <c r="D233" s="1">
        <v>0.29996899999999999</v>
      </c>
      <c r="E233" s="1">
        <v>-1.7085809999999999</v>
      </c>
      <c r="F233" s="6">
        <v>1.7176689999999999</v>
      </c>
      <c r="H233" s="1">
        <v>3.9539499999999999</v>
      </c>
      <c r="I233" s="1">
        <v>-1.0140070000000001</v>
      </c>
      <c r="J233" s="1">
        <v>-0.29963000000000001</v>
      </c>
      <c r="K233" s="1">
        <v>0.29996899999999999</v>
      </c>
      <c r="L233" s="1">
        <v>-1.7085809999999999</v>
      </c>
      <c r="M233" s="1">
        <v>1.7176689999999999</v>
      </c>
    </row>
    <row r="234" spans="1:13" s="1" customFormat="1" x14ac:dyDescent="0.3">
      <c r="A234" s="20">
        <v>3.9706329999999999</v>
      </c>
      <c r="B234" s="20">
        <v>-1.0203930000000001</v>
      </c>
      <c r="C234" s="1">
        <v>-0.34543200000000002</v>
      </c>
      <c r="D234" s="1">
        <v>0.34576459999999998</v>
      </c>
      <c r="E234" s="1">
        <v>-1.5002960000000001</v>
      </c>
      <c r="F234" s="6">
        <v>1.5045459999999999</v>
      </c>
      <c r="H234" s="1">
        <v>3.9706329999999999</v>
      </c>
      <c r="I234" s="1">
        <v>-1.0203930000000001</v>
      </c>
      <c r="J234" s="1">
        <v>-0.34543200000000002</v>
      </c>
      <c r="K234" s="1">
        <v>0.34576459999999998</v>
      </c>
      <c r="L234" s="1">
        <v>-1.5002960000000001</v>
      </c>
      <c r="M234" s="1">
        <v>1.5045459999999999</v>
      </c>
    </row>
    <row r="235" spans="1:13" s="1" customFormat="1" x14ac:dyDescent="0.3">
      <c r="A235" s="20">
        <v>3.987317</v>
      </c>
      <c r="B235" s="20">
        <v>-1.025533</v>
      </c>
      <c r="C235" s="1">
        <v>-0.3247776</v>
      </c>
      <c r="D235" s="1">
        <v>0.32484109999999999</v>
      </c>
      <c r="E235" s="1">
        <v>1.8652979999999999</v>
      </c>
      <c r="F235" s="6">
        <v>1.940177</v>
      </c>
      <c r="H235" s="1">
        <v>3.987317</v>
      </c>
      <c r="I235" s="1">
        <v>-1.025533</v>
      </c>
      <c r="J235" s="1">
        <v>-0.3247776</v>
      </c>
      <c r="K235" s="1">
        <v>0.32484109999999999</v>
      </c>
      <c r="L235" s="1">
        <v>1.8652979999999999</v>
      </c>
      <c r="M235" s="1">
        <v>1.940177</v>
      </c>
    </row>
    <row r="236" spans="1:13" s="1" customFormat="1" x14ac:dyDescent="0.3">
      <c r="A236" s="20">
        <v>4.0039999999999996</v>
      </c>
      <c r="B236" s="20">
        <v>-1.031229</v>
      </c>
      <c r="C236" s="1">
        <v>-0.29930069999999998</v>
      </c>
      <c r="D236" s="1">
        <v>0.30089270000000001</v>
      </c>
      <c r="E236" s="1">
        <v>2.0050949999999998</v>
      </c>
      <c r="F236" s="6">
        <v>2.04236</v>
      </c>
      <c r="H236" s="1">
        <v>4.0039999999999996</v>
      </c>
      <c r="I236" s="1">
        <v>-1.031229</v>
      </c>
      <c r="J236" s="1">
        <v>-0.29930069999999998</v>
      </c>
      <c r="K236" s="1">
        <v>0.30089270000000001</v>
      </c>
      <c r="L236" s="1">
        <v>2.0050949999999998</v>
      </c>
      <c r="M236" s="1">
        <v>2.04236</v>
      </c>
    </row>
    <row r="237" spans="1:13" s="1" customFormat="1" x14ac:dyDescent="0.3">
      <c r="A237" s="22">
        <v>4.020683</v>
      </c>
      <c r="B237" s="22">
        <v>-1.03552</v>
      </c>
      <c r="C237" s="1">
        <v>-0.2451711</v>
      </c>
      <c r="D237" s="1">
        <v>0.24698039999999999</v>
      </c>
      <c r="E237" s="1">
        <v>-1.0780860000000001</v>
      </c>
      <c r="F237" s="6">
        <v>1.152247</v>
      </c>
      <c r="H237" s="1">
        <v>4.020683</v>
      </c>
      <c r="I237" s="1">
        <v>-1.03552</v>
      </c>
      <c r="J237" s="1">
        <v>-0.2451711</v>
      </c>
      <c r="K237" s="1">
        <v>0.24698039999999999</v>
      </c>
      <c r="L237" s="1">
        <v>-1.0780860000000001</v>
      </c>
      <c r="M237" s="1">
        <v>1.152247</v>
      </c>
    </row>
    <row r="238" spans="1:13" s="1" customFormat="1" x14ac:dyDescent="0.3">
      <c r="A238" s="22">
        <v>4.0373669999999997</v>
      </c>
      <c r="B238" s="22">
        <v>-1.0394099999999999</v>
      </c>
      <c r="C238" s="1">
        <v>-0.3247776</v>
      </c>
      <c r="D238" s="1">
        <v>0.32484109999999999</v>
      </c>
      <c r="E238" s="1">
        <v>-1.4430879999999999</v>
      </c>
      <c r="F238" s="6">
        <v>1.663508</v>
      </c>
      <c r="H238" s="1">
        <v>4.0373669999999997</v>
      </c>
      <c r="I238" s="1">
        <v>-1.0394099999999999</v>
      </c>
      <c r="J238" s="1">
        <v>-0.3247776</v>
      </c>
      <c r="K238" s="1">
        <v>0.32484109999999999</v>
      </c>
      <c r="L238" s="1">
        <v>-1.4430879999999999</v>
      </c>
      <c r="M238" s="1">
        <v>1.663508</v>
      </c>
    </row>
    <row r="239" spans="1:13" s="1" customFormat="1" x14ac:dyDescent="0.3">
      <c r="A239" s="22">
        <v>4.0540500000000002</v>
      </c>
      <c r="B239" s="22">
        <v>-1.0463560000000001</v>
      </c>
      <c r="C239" s="1">
        <v>-0.33310519999999999</v>
      </c>
      <c r="D239" s="1">
        <v>0.33317029999999997</v>
      </c>
      <c r="E239" s="1">
        <v>2.136431</v>
      </c>
      <c r="F239" s="6">
        <v>2.1444190000000001</v>
      </c>
      <c r="H239" s="1">
        <v>4.0540500000000002</v>
      </c>
      <c r="I239" s="1">
        <v>-1.0463560000000001</v>
      </c>
      <c r="J239" s="1">
        <v>-0.33310519999999999</v>
      </c>
      <c r="K239" s="1">
        <v>0.33317029999999997</v>
      </c>
      <c r="L239" s="1">
        <v>2.136431</v>
      </c>
      <c r="M239" s="1">
        <v>2.1444190000000001</v>
      </c>
    </row>
    <row r="240" spans="1:13" s="1" customFormat="1" x14ac:dyDescent="0.3">
      <c r="A240" s="22">
        <v>4.0707329999999997</v>
      </c>
      <c r="B240" s="22">
        <v>-1.050524</v>
      </c>
      <c r="C240" s="1">
        <v>-0.2207645</v>
      </c>
      <c r="D240" s="1">
        <v>0.22076460000000001</v>
      </c>
      <c r="E240" s="1">
        <v>4.781892</v>
      </c>
      <c r="F240" s="6">
        <v>4.7833829999999997</v>
      </c>
      <c r="H240" s="1">
        <v>4.0707329999999997</v>
      </c>
      <c r="I240" s="1">
        <v>-1.050524</v>
      </c>
      <c r="J240" s="1">
        <v>-0.2207645</v>
      </c>
      <c r="K240" s="1">
        <v>0.22076460000000001</v>
      </c>
      <c r="L240" s="1">
        <v>4.781892</v>
      </c>
      <c r="M240" s="1">
        <v>4.7833829999999997</v>
      </c>
    </row>
    <row r="241" spans="1:13" s="1" customFormat="1" x14ac:dyDescent="0.3">
      <c r="A241" s="22">
        <v>4.0874170000000003</v>
      </c>
      <c r="B241" s="22">
        <v>-1.053723</v>
      </c>
      <c r="C241" s="1">
        <v>-0.1789617</v>
      </c>
      <c r="D241" s="1">
        <v>0.1791275</v>
      </c>
      <c r="E241" s="1">
        <v>-2.3433069999999998</v>
      </c>
      <c r="F241" s="6">
        <v>2.4060049999999999</v>
      </c>
      <c r="H241" s="1">
        <v>4.0874170000000003</v>
      </c>
      <c r="I241" s="1">
        <v>-1.053723</v>
      </c>
      <c r="J241" s="1">
        <v>-0.1789617</v>
      </c>
      <c r="K241" s="1">
        <v>0.1791275</v>
      </c>
      <c r="L241" s="1">
        <v>-2.3433069999999998</v>
      </c>
      <c r="M241" s="1">
        <v>2.4060049999999999</v>
      </c>
    </row>
    <row r="242" spans="1:13" s="1" customFormat="1" x14ac:dyDescent="0.3">
      <c r="A242" s="22">
        <v>4.1040999999999999</v>
      </c>
      <c r="B242" s="22">
        <v>-1.0564960000000001</v>
      </c>
      <c r="C242" s="1">
        <v>-0.28281010000000001</v>
      </c>
      <c r="D242" s="1">
        <v>0.2836843</v>
      </c>
      <c r="E242" s="1">
        <v>-1.5631440000000001</v>
      </c>
      <c r="F242" s="6">
        <v>1.594816</v>
      </c>
      <c r="H242" s="1">
        <v>4.1040999999999999</v>
      </c>
      <c r="I242" s="1">
        <v>-1.0564960000000001</v>
      </c>
      <c r="J242" s="1">
        <v>-0.28281010000000001</v>
      </c>
      <c r="K242" s="1">
        <v>0.2836843</v>
      </c>
      <c r="L242" s="1">
        <v>-1.5631440000000001</v>
      </c>
      <c r="M242" s="1">
        <v>1.594816</v>
      </c>
    </row>
    <row r="243" spans="1:13" s="1" customFormat="1" x14ac:dyDescent="0.3">
      <c r="A243" s="22">
        <v>4.1207830000000003</v>
      </c>
      <c r="B243" s="22">
        <v>-1.063159</v>
      </c>
      <c r="C243" s="1">
        <v>-0.28289239999999999</v>
      </c>
      <c r="D243" s="1">
        <v>0.28347030000000001</v>
      </c>
      <c r="E243" s="1">
        <v>-0.57751710000000001</v>
      </c>
      <c r="F243" s="6">
        <v>0.67285340000000005</v>
      </c>
      <c r="H243" s="1">
        <v>4.1207830000000003</v>
      </c>
      <c r="I243" s="1">
        <v>-1.063159</v>
      </c>
      <c r="J243" s="1">
        <v>-0.28289239999999999</v>
      </c>
      <c r="K243" s="1">
        <v>0.28347030000000001</v>
      </c>
      <c r="L243" s="1">
        <v>-0.57751710000000001</v>
      </c>
      <c r="M243" s="1">
        <v>0.67285340000000005</v>
      </c>
    </row>
    <row r="244" spans="1:13" s="1" customFormat="1" x14ac:dyDescent="0.3">
      <c r="A244" s="22">
        <v>4.137467</v>
      </c>
      <c r="B244" s="22">
        <v>-1.0659350000000001</v>
      </c>
      <c r="C244" s="1">
        <v>-0.24141899999999999</v>
      </c>
      <c r="D244" s="1">
        <v>0.2415844</v>
      </c>
      <c r="E244" s="1">
        <v>1.1338839999999999</v>
      </c>
      <c r="F244" s="6">
        <v>1.1955800000000001</v>
      </c>
      <c r="H244" s="1">
        <v>4.137467</v>
      </c>
      <c r="I244" s="1">
        <v>-1.0659350000000001</v>
      </c>
      <c r="J244" s="1">
        <v>-0.24141899999999999</v>
      </c>
      <c r="K244" s="1">
        <v>0.2415844</v>
      </c>
      <c r="L244" s="1">
        <v>1.1338839999999999</v>
      </c>
      <c r="M244" s="1">
        <v>1.1955800000000001</v>
      </c>
    </row>
    <row r="245" spans="1:13" s="1" customFormat="1" x14ac:dyDescent="0.3">
      <c r="A245" s="22">
        <v>4.1541499999999996</v>
      </c>
      <c r="B245" s="22">
        <v>-1.0712140000000001</v>
      </c>
      <c r="C245" s="1">
        <v>-0.28730329999999998</v>
      </c>
      <c r="D245" s="1">
        <v>0.28735939999999999</v>
      </c>
      <c r="E245" s="1">
        <v>-1.9253260000000001</v>
      </c>
      <c r="F245" s="6">
        <v>1.9257029999999999</v>
      </c>
      <c r="H245" s="1">
        <v>4.1541499999999996</v>
      </c>
      <c r="I245" s="1">
        <v>-1.0712140000000001</v>
      </c>
      <c r="J245" s="1">
        <v>-0.28730329999999998</v>
      </c>
      <c r="K245" s="1">
        <v>0.28735939999999999</v>
      </c>
      <c r="L245" s="1">
        <v>-1.9253260000000001</v>
      </c>
      <c r="M245" s="1">
        <v>1.9257029999999999</v>
      </c>
    </row>
    <row r="246" spans="1:13" s="1" customFormat="1" x14ac:dyDescent="0.3">
      <c r="A246" s="22">
        <v>4.170833</v>
      </c>
      <c r="B246" s="22">
        <v>-1.0755209999999999</v>
      </c>
      <c r="C246" s="1">
        <v>-0.28305710000000001</v>
      </c>
      <c r="D246" s="1">
        <v>0.28322540000000002</v>
      </c>
      <c r="E246" s="1">
        <v>0.99972740000000004</v>
      </c>
      <c r="F246" s="6">
        <v>1.0010559999999999</v>
      </c>
      <c r="H246" s="1">
        <v>4.170833</v>
      </c>
      <c r="I246" s="1">
        <v>-1.0755209999999999</v>
      </c>
      <c r="J246" s="1">
        <v>-0.28305710000000001</v>
      </c>
      <c r="K246" s="1">
        <v>0.28322540000000002</v>
      </c>
      <c r="L246" s="1">
        <v>0.99972740000000004</v>
      </c>
      <c r="M246" s="1">
        <v>1.0010559999999999</v>
      </c>
    </row>
    <row r="247" spans="1:13" s="1" customFormat="1" x14ac:dyDescent="0.3">
      <c r="A247" s="22">
        <v>4.1875169999999997</v>
      </c>
      <c r="B247" s="22">
        <v>-1.080659</v>
      </c>
      <c r="C247" s="1">
        <v>-0.27056570000000002</v>
      </c>
      <c r="D247" s="1">
        <v>0.2707329</v>
      </c>
      <c r="E247" s="1">
        <v>2.3517670000000002</v>
      </c>
      <c r="F247" s="6">
        <v>2.3547169999999999</v>
      </c>
      <c r="H247" s="1">
        <v>4.1875169999999997</v>
      </c>
      <c r="I247" s="1">
        <v>-1.080659</v>
      </c>
      <c r="J247" s="1">
        <v>-0.27056570000000002</v>
      </c>
      <c r="K247" s="1">
        <v>0.2707329</v>
      </c>
      <c r="L247" s="1">
        <v>2.3517670000000002</v>
      </c>
      <c r="M247" s="1">
        <v>2.3547169999999999</v>
      </c>
    </row>
    <row r="248" spans="1:13" s="1" customFormat="1" x14ac:dyDescent="0.3">
      <c r="A248" s="22">
        <v>4.2042000000000002</v>
      </c>
      <c r="B248" s="22">
        <v>-1.084549</v>
      </c>
      <c r="C248" s="1">
        <v>-0.19569929999999999</v>
      </c>
      <c r="D248" s="1">
        <v>0.19573760000000001</v>
      </c>
      <c r="E248" s="1">
        <v>1.922506</v>
      </c>
      <c r="F248" s="6">
        <v>1.930979</v>
      </c>
      <c r="H248" s="1">
        <v>4.2042000000000002</v>
      </c>
      <c r="I248" s="1">
        <v>-1.084549</v>
      </c>
      <c r="J248" s="1">
        <v>-0.19569929999999999</v>
      </c>
      <c r="K248" s="1">
        <v>0.19573760000000001</v>
      </c>
      <c r="L248" s="1">
        <v>1.922506</v>
      </c>
      <c r="M248" s="1">
        <v>1.930979</v>
      </c>
    </row>
    <row r="249" spans="1:13" s="1" customFormat="1" x14ac:dyDescent="0.3">
      <c r="A249" s="22">
        <v>4.2208829999999997</v>
      </c>
      <c r="B249" s="22">
        <v>-1.087189</v>
      </c>
      <c r="C249" s="1">
        <v>-0.19569929999999999</v>
      </c>
      <c r="D249" s="1">
        <v>0.19573760000000001</v>
      </c>
      <c r="E249" s="1">
        <v>-3.7708840000000001</v>
      </c>
      <c r="F249" s="6">
        <v>3.8042289999999999</v>
      </c>
      <c r="H249" s="1">
        <v>4.2208829999999997</v>
      </c>
      <c r="I249" s="1">
        <v>-1.087189</v>
      </c>
      <c r="J249" s="1">
        <v>-0.19569929999999999</v>
      </c>
      <c r="K249" s="1">
        <v>0.19573760000000001</v>
      </c>
      <c r="L249" s="1">
        <v>-3.7708840000000001</v>
      </c>
      <c r="M249" s="1">
        <v>3.8042289999999999</v>
      </c>
    </row>
    <row r="250" spans="1:13" s="1" customFormat="1" x14ac:dyDescent="0.3">
      <c r="A250" s="22">
        <v>4.2375670000000003</v>
      </c>
      <c r="B250" s="22">
        <v>-1.0910789999999999</v>
      </c>
      <c r="C250" s="1">
        <v>-0.3245306</v>
      </c>
      <c r="D250" s="1">
        <v>0.32508130000000002</v>
      </c>
      <c r="E250" s="1">
        <v>-1.9867649999999999</v>
      </c>
      <c r="F250" s="6">
        <v>2.0584859999999998</v>
      </c>
      <c r="H250" s="1">
        <v>4.2375670000000003</v>
      </c>
      <c r="I250" s="1">
        <v>-1.0910789999999999</v>
      </c>
      <c r="J250" s="1">
        <v>-0.3245306</v>
      </c>
      <c r="K250" s="1">
        <v>0.32508130000000002</v>
      </c>
      <c r="L250" s="1">
        <v>-1.9867649999999999</v>
      </c>
      <c r="M250" s="1">
        <v>2.0584859999999998</v>
      </c>
    </row>
    <row r="251" spans="1:13" s="1" customFormat="1" x14ac:dyDescent="0.3">
      <c r="A251" s="22">
        <v>4.2542499999999999</v>
      </c>
      <c r="B251" s="22">
        <v>-1.098017</v>
      </c>
      <c r="C251" s="1">
        <v>-0.29938300000000001</v>
      </c>
      <c r="D251" s="1">
        <v>0.3005755</v>
      </c>
      <c r="E251" s="1">
        <v>2.7139489999999999</v>
      </c>
      <c r="F251" s="6">
        <v>2.7186810000000001</v>
      </c>
      <c r="H251" s="1">
        <v>4.2542499999999999</v>
      </c>
      <c r="I251" s="1">
        <v>-1.098017</v>
      </c>
      <c r="J251" s="1">
        <v>-0.29938300000000001</v>
      </c>
      <c r="K251" s="1">
        <v>0.3005755</v>
      </c>
      <c r="L251" s="1">
        <v>2.7139489999999999</v>
      </c>
      <c r="M251" s="1">
        <v>2.7186810000000001</v>
      </c>
    </row>
    <row r="252" spans="1:13" s="1" customFormat="1" x14ac:dyDescent="0.3">
      <c r="A252" s="22">
        <v>4.2709330000000003</v>
      </c>
      <c r="B252" s="22">
        <v>-1.1010679999999999</v>
      </c>
      <c r="C252" s="1">
        <v>-0.1870424</v>
      </c>
      <c r="D252" s="1">
        <v>0.18814719999999999</v>
      </c>
      <c r="E252" s="1">
        <v>2.487333</v>
      </c>
      <c r="F252" s="6">
        <v>2.5326960000000001</v>
      </c>
      <c r="H252" s="1">
        <v>4.2709330000000003</v>
      </c>
      <c r="I252" s="1">
        <v>-1.1010679999999999</v>
      </c>
      <c r="J252" s="1">
        <v>-0.1870424</v>
      </c>
      <c r="K252" s="1">
        <v>0.18814719999999999</v>
      </c>
      <c r="L252" s="1">
        <v>2.487333</v>
      </c>
      <c r="M252" s="1">
        <v>2.5326960000000001</v>
      </c>
    </row>
    <row r="253" spans="1:13" s="1" customFormat="1" x14ac:dyDescent="0.3">
      <c r="A253" s="22">
        <v>4.287617</v>
      </c>
      <c r="B253" s="22">
        <v>-1.104258</v>
      </c>
      <c r="C253" s="1">
        <v>-0.2288452</v>
      </c>
      <c r="D253" s="1">
        <v>0.22920599999999999</v>
      </c>
      <c r="E253" s="1">
        <v>-4.0730380000000004</v>
      </c>
      <c r="F253" s="6">
        <v>4.0878329999999998</v>
      </c>
      <c r="H253" s="1">
        <v>4.287617</v>
      </c>
      <c r="I253" s="1">
        <v>-1.104258</v>
      </c>
      <c r="J253" s="1">
        <v>-0.2288452</v>
      </c>
      <c r="K253" s="1">
        <v>0.22920599999999999</v>
      </c>
      <c r="L253" s="1">
        <v>-4.0730380000000004</v>
      </c>
      <c r="M253" s="1">
        <v>4.0878329999999998</v>
      </c>
    </row>
    <row r="254" spans="1:13" s="1" customFormat="1" x14ac:dyDescent="0.3">
      <c r="A254" s="22">
        <v>4.3042999999999996</v>
      </c>
      <c r="B254" s="22">
        <v>-1.1087039999999999</v>
      </c>
      <c r="C254" s="1">
        <v>-0.3247776</v>
      </c>
      <c r="D254" s="1">
        <v>0.32484109999999999</v>
      </c>
      <c r="E254" s="1">
        <v>-3.428442</v>
      </c>
      <c r="F254" s="6">
        <v>3.4353379999999998</v>
      </c>
      <c r="H254" s="1">
        <v>4.3042999999999996</v>
      </c>
      <c r="I254" s="1">
        <v>-1.1087039999999999</v>
      </c>
      <c r="J254" s="1">
        <v>-0.3247776</v>
      </c>
      <c r="K254" s="1">
        <v>0.32484109999999999</v>
      </c>
      <c r="L254" s="1">
        <v>-3.428442</v>
      </c>
      <c r="M254" s="1">
        <v>3.4353379999999998</v>
      </c>
    </row>
    <row r="255" spans="1:13" s="1" customFormat="1" x14ac:dyDescent="0.3">
      <c r="A255" s="22">
        <v>4.320983</v>
      </c>
      <c r="B255" s="22">
        <v>-1.1150949999999999</v>
      </c>
      <c r="C255" s="1">
        <v>-0.35808810000000002</v>
      </c>
      <c r="D255" s="1">
        <v>0.35815809999999998</v>
      </c>
      <c r="E255" s="1">
        <v>0.99831740000000002</v>
      </c>
      <c r="F255" s="6">
        <v>0.99851250000000003</v>
      </c>
      <c r="H255" s="1">
        <v>4.320983</v>
      </c>
      <c r="I255" s="1">
        <v>-1.1150949999999999</v>
      </c>
      <c r="J255" s="1">
        <v>-0.35808810000000002</v>
      </c>
      <c r="K255" s="1">
        <v>0.35815809999999998</v>
      </c>
      <c r="L255" s="1">
        <v>0.99831740000000002</v>
      </c>
      <c r="M255" s="1">
        <v>0.99851250000000003</v>
      </c>
    </row>
    <row r="256" spans="1:13" s="1" customFormat="1" x14ac:dyDescent="0.3">
      <c r="A256" s="22">
        <v>4.3376669999999997</v>
      </c>
      <c r="B256" s="22">
        <v>-1.120652</v>
      </c>
      <c r="C256" s="1">
        <v>-0.28313939999999999</v>
      </c>
      <c r="D256" s="1">
        <v>0.28319480000000002</v>
      </c>
      <c r="E256" s="1">
        <v>2.1392509999999998</v>
      </c>
      <c r="F256" s="6">
        <v>2.1396700000000002</v>
      </c>
      <c r="H256" s="1">
        <v>4.3376669999999997</v>
      </c>
      <c r="I256" s="1">
        <v>-1.120652</v>
      </c>
      <c r="J256" s="1">
        <v>-0.28313939999999999</v>
      </c>
      <c r="K256" s="1">
        <v>0.28319480000000002</v>
      </c>
      <c r="L256" s="1">
        <v>2.1392509999999998</v>
      </c>
      <c r="M256" s="1">
        <v>2.1396700000000002</v>
      </c>
    </row>
    <row r="257" spans="1:13" s="1" customFormat="1" x14ac:dyDescent="0.3">
      <c r="A257" s="22">
        <v>4.3543500000000002</v>
      </c>
      <c r="B257" s="22">
        <v>-1.1245430000000001</v>
      </c>
      <c r="C257" s="1">
        <v>-0.270648</v>
      </c>
      <c r="D257" s="1">
        <v>0.27070090000000002</v>
      </c>
      <c r="E257" s="1">
        <v>0.93828909999999999</v>
      </c>
      <c r="F257" s="6">
        <v>1.0886880000000001</v>
      </c>
      <c r="H257" s="1">
        <v>4.3543500000000002</v>
      </c>
      <c r="I257" s="1">
        <v>-1.1245430000000001</v>
      </c>
      <c r="J257" s="1">
        <v>-0.270648</v>
      </c>
      <c r="K257" s="1">
        <v>0.27070090000000002</v>
      </c>
      <c r="L257" s="1">
        <v>0.93828909999999999</v>
      </c>
      <c r="M257" s="1">
        <v>1.0886880000000001</v>
      </c>
    </row>
    <row r="258" spans="1:13" s="1" customFormat="1" x14ac:dyDescent="0.3">
      <c r="A258" s="22">
        <v>4.3710329999999997</v>
      </c>
      <c r="B258" s="22">
        <v>-1.129683</v>
      </c>
      <c r="C258" s="1">
        <v>-0.27448250000000002</v>
      </c>
      <c r="D258" s="1">
        <v>0.2753699</v>
      </c>
      <c r="E258" s="1">
        <v>-0.2936936</v>
      </c>
      <c r="F258" s="6">
        <v>0.51431260000000001</v>
      </c>
      <c r="H258" s="1">
        <v>4.3710329999999997</v>
      </c>
      <c r="I258" s="1">
        <v>-1.129683</v>
      </c>
      <c r="J258" s="1">
        <v>-0.27448250000000002</v>
      </c>
      <c r="K258" s="1">
        <v>0.2753699</v>
      </c>
      <c r="L258" s="1">
        <v>-0.2936936</v>
      </c>
      <c r="M258" s="1">
        <v>0.51431260000000001</v>
      </c>
    </row>
    <row r="259" spans="1:13" s="1" customFormat="1" x14ac:dyDescent="0.3">
      <c r="A259" s="22">
        <v>4.3877170000000003</v>
      </c>
      <c r="B259" s="22">
        <v>-1.1337010000000001</v>
      </c>
      <c r="C259" s="1">
        <v>-0.26240269999999999</v>
      </c>
      <c r="D259" s="1">
        <v>0.26240469999999999</v>
      </c>
      <c r="E259" s="1">
        <v>1.6386829999999999</v>
      </c>
      <c r="F259" s="6">
        <v>1.6419630000000001</v>
      </c>
      <c r="H259" s="1">
        <v>4.3877170000000003</v>
      </c>
      <c r="I259" s="1">
        <v>-1.1337010000000001</v>
      </c>
      <c r="J259" s="1">
        <v>-0.26240269999999999</v>
      </c>
      <c r="K259" s="1">
        <v>0.26240469999999999</v>
      </c>
      <c r="L259" s="1">
        <v>1.6386829999999999</v>
      </c>
      <c r="M259" s="1">
        <v>1.6419630000000001</v>
      </c>
    </row>
    <row r="260" spans="1:13" s="1" customFormat="1" x14ac:dyDescent="0.3">
      <c r="A260" s="22">
        <v>4.4043999999999999</v>
      </c>
      <c r="B260" s="22">
        <v>-1.138439</v>
      </c>
      <c r="C260" s="1">
        <v>-0.23741979999999999</v>
      </c>
      <c r="D260" s="1">
        <v>0.2374204</v>
      </c>
      <c r="E260" s="1">
        <v>-0.78580220000000001</v>
      </c>
      <c r="F260" s="6">
        <v>0.78778079999999995</v>
      </c>
      <c r="H260" s="1">
        <v>4.4043999999999999</v>
      </c>
      <c r="I260" s="1">
        <v>-1.138439</v>
      </c>
      <c r="J260" s="1">
        <v>-0.23741979999999999</v>
      </c>
      <c r="K260" s="1">
        <v>0.2374204</v>
      </c>
      <c r="L260" s="1">
        <v>-0.78580220000000001</v>
      </c>
      <c r="M260" s="1">
        <v>0.78778079999999995</v>
      </c>
    </row>
    <row r="261" spans="1:13" s="1" customFormat="1" x14ac:dyDescent="0.3">
      <c r="A261" s="22">
        <v>4.4210830000000003</v>
      </c>
      <c r="B261" s="22">
        <v>-1.1416230000000001</v>
      </c>
      <c r="C261" s="1">
        <v>-0.26207340000000001</v>
      </c>
      <c r="D261" s="1">
        <v>0.26266889999999998</v>
      </c>
      <c r="E261" s="1">
        <v>-2.0665330000000002</v>
      </c>
      <c r="F261" s="6">
        <v>2.0695770000000002</v>
      </c>
      <c r="H261" s="1">
        <v>4.4210830000000003</v>
      </c>
      <c r="I261" s="1">
        <v>-1.1416230000000001</v>
      </c>
      <c r="J261" s="1">
        <v>-0.26207340000000001</v>
      </c>
      <c r="K261" s="1">
        <v>0.26266889999999998</v>
      </c>
      <c r="L261" s="1">
        <v>-2.0665330000000002</v>
      </c>
      <c r="M261" s="1">
        <v>2.0695770000000002</v>
      </c>
    </row>
    <row r="262" spans="1:13" s="1" customFormat="1" x14ac:dyDescent="0.3">
      <c r="A262" s="22">
        <v>4.437767</v>
      </c>
      <c r="B262" s="22">
        <v>-1.1471830000000001</v>
      </c>
      <c r="C262" s="1">
        <v>-0.33335219999999999</v>
      </c>
      <c r="D262" s="1">
        <v>0.33340449999999999</v>
      </c>
      <c r="E262" s="1">
        <v>-1.709991</v>
      </c>
      <c r="F262" s="6">
        <v>1.7132210000000001</v>
      </c>
      <c r="H262" s="1">
        <v>4.437767</v>
      </c>
      <c r="I262" s="1">
        <v>-1.1471830000000001</v>
      </c>
      <c r="J262" s="1">
        <v>-0.33335219999999999</v>
      </c>
      <c r="K262" s="1">
        <v>0.33340449999999999</v>
      </c>
      <c r="L262" s="1">
        <v>-1.709991</v>
      </c>
      <c r="M262" s="1">
        <v>1.7132210000000001</v>
      </c>
    </row>
    <row r="263" spans="1:13" s="1" customFormat="1" x14ac:dyDescent="0.3">
      <c r="A263" s="22">
        <v>4.4544499999999996</v>
      </c>
      <c r="B263" s="22">
        <v>-1.152746</v>
      </c>
      <c r="C263" s="1">
        <v>-0.31203920000000002</v>
      </c>
      <c r="D263" s="1">
        <v>0.31259700000000001</v>
      </c>
      <c r="E263" s="1">
        <v>1.7954000000000001</v>
      </c>
      <c r="F263" s="6">
        <v>1.895081</v>
      </c>
      <c r="H263" s="1">
        <v>4.4544499999999996</v>
      </c>
      <c r="I263" s="1">
        <v>-1.152746</v>
      </c>
      <c r="J263" s="1">
        <v>-0.31203920000000002</v>
      </c>
      <c r="K263" s="1">
        <v>0.31259700000000001</v>
      </c>
      <c r="L263" s="1">
        <v>1.7954000000000001</v>
      </c>
      <c r="M263" s="1">
        <v>1.895081</v>
      </c>
    </row>
    <row r="264" spans="1:13" s="1" customFormat="1" x14ac:dyDescent="0.3">
      <c r="A264" s="22">
        <v>4.471133</v>
      </c>
      <c r="B264" s="22">
        <v>-1.1575949999999999</v>
      </c>
      <c r="C264" s="1">
        <v>-0.27023629999999998</v>
      </c>
      <c r="D264" s="1">
        <v>0.27150059999999998</v>
      </c>
      <c r="E264" s="1">
        <v>1.6499630000000001</v>
      </c>
      <c r="F264" s="6">
        <v>1.7147049999999999</v>
      </c>
      <c r="H264" s="1">
        <v>4.471133</v>
      </c>
      <c r="I264" s="1">
        <v>-1.1575949999999999</v>
      </c>
      <c r="J264" s="1">
        <v>-0.27023629999999998</v>
      </c>
      <c r="K264" s="1">
        <v>0.27150059999999998</v>
      </c>
      <c r="L264" s="1">
        <v>1.6499630000000001</v>
      </c>
      <c r="M264" s="1">
        <v>1.7147049999999999</v>
      </c>
    </row>
    <row r="265" spans="1:13" s="1" customFormat="1" x14ac:dyDescent="0.3">
      <c r="A265" s="22">
        <v>4.4878169999999997</v>
      </c>
      <c r="B265" s="22">
        <v>-1.1617630000000001</v>
      </c>
      <c r="C265" s="1">
        <v>-0.25366339999999998</v>
      </c>
      <c r="D265" s="1">
        <v>0.25458799999999998</v>
      </c>
      <c r="E265" s="1">
        <v>0.35372189999999998</v>
      </c>
      <c r="F265" s="6">
        <v>0.38408249999999999</v>
      </c>
      <c r="H265" s="1">
        <v>4.4878169999999997</v>
      </c>
      <c r="I265" s="1">
        <v>-1.1617630000000001</v>
      </c>
      <c r="J265" s="1">
        <v>-0.25366339999999998</v>
      </c>
      <c r="K265" s="1">
        <v>0.25458799999999998</v>
      </c>
      <c r="L265" s="1">
        <v>0.35372189999999998</v>
      </c>
      <c r="M265" s="1">
        <v>0.38408249999999999</v>
      </c>
    </row>
    <row r="266" spans="1:13" s="1" customFormat="1" x14ac:dyDescent="0.3">
      <c r="A266" s="22">
        <v>4.5045000000000002</v>
      </c>
      <c r="B266" s="22">
        <v>-1.166059</v>
      </c>
      <c r="C266" s="1">
        <v>-0.26182640000000001</v>
      </c>
      <c r="D266" s="1">
        <v>0.26355889999999998</v>
      </c>
      <c r="E266" s="1">
        <v>-1.072446</v>
      </c>
      <c r="F266" s="6">
        <v>1.0793029999999999</v>
      </c>
      <c r="H266" s="1">
        <v>4.5045000000000002</v>
      </c>
      <c r="I266" s="1">
        <v>-1.166059</v>
      </c>
      <c r="J266" s="1">
        <v>-0.26182640000000001</v>
      </c>
      <c r="K266" s="1">
        <v>0.26355889999999998</v>
      </c>
      <c r="L266" s="1">
        <v>-1.072446</v>
      </c>
      <c r="M266" s="1">
        <v>1.0793029999999999</v>
      </c>
    </row>
    <row r="267" spans="1:13" s="1" customFormat="1" x14ac:dyDescent="0.3">
      <c r="A267" s="22">
        <v>4.5211829999999997</v>
      </c>
      <c r="B267" s="22">
        <v>-1.170499</v>
      </c>
      <c r="C267" s="1">
        <v>-0.28713860000000002</v>
      </c>
      <c r="D267" s="1">
        <v>0.28748010000000002</v>
      </c>
      <c r="E267" s="1">
        <v>0.199825</v>
      </c>
      <c r="F267" s="6">
        <v>0.74462689999999998</v>
      </c>
      <c r="H267" s="1">
        <v>4.5211829999999997</v>
      </c>
      <c r="I267" s="1">
        <v>-1.170499</v>
      </c>
      <c r="J267" s="1">
        <v>-0.28713860000000002</v>
      </c>
      <c r="K267" s="1">
        <v>0.28748010000000002</v>
      </c>
      <c r="L267" s="1">
        <v>0.199825</v>
      </c>
      <c r="M267" s="1">
        <v>0.74462689999999998</v>
      </c>
    </row>
    <row r="268" spans="1:13" s="1" customFormat="1" x14ac:dyDescent="0.3">
      <c r="A268" s="22">
        <v>4.5378670000000003</v>
      </c>
      <c r="B268" s="22">
        <v>-1.17564</v>
      </c>
      <c r="C268" s="1">
        <v>-0.2664842</v>
      </c>
      <c r="D268" s="1">
        <v>0.2665363</v>
      </c>
      <c r="E268" s="1">
        <v>0.41375020000000001</v>
      </c>
      <c r="F268" s="6">
        <v>0.83175410000000005</v>
      </c>
      <c r="H268" s="1">
        <v>4.5378670000000003</v>
      </c>
      <c r="I268" s="1">
        <v>-1.17564</v>
      </c>
      <c r="J268" s="1">
        <v>-0.2664842</v>
      </c>
      <c r="K268" s="1">
        <v>0.2665363</v>
      </c>
      <c r="L268" s="1">
        <v>0.41375020000000001</v>
      </c>
      <c r="M268" s="1">
        <v>0.83175410000000005</v>
      </c>
    </row>
    <row r="269" spans="1:13" s="1" customFormat="1" x14ac:dyDescent="0.3">
      <c r="A269" s="22">
        <v>4.5545499999999999</v>
      </c>
      <c r="B269" s="22">
        <v>-1.1793910000000001</v>
      </c>
      <c r="C269" s="1">
        <v>-0.25423970000000001</v>
      </c>
      <c r="D269" s="1">
        <v>0.2543494</v>
      </c>
      <c r="E269" s="1">
        <v>0.35231190000000001</v>
      </c>
      <c r="F269" s="6">
        <v>0.415877</v>
      </c>
      <c r="H269" s="1">
        <v>4.5545499999999999</v>
      </c>
      <c r="I269" s="1">
        <v>-1.1793910000000001</v>
      </c>
      <c r="J269" s="1">
        <v>-0.25423970000000001</v>
      </c>
      <c r="K269" s="1">
        <v>0.2543494</v>
      </c>
      <c r="L269" s="1">
        <v>0.35231190000000001</v>
      </c>
      <c r="M269" s="1">
        <v>0.415877</v>
      </c>
    </row>
    <row r="270" spans="1:13" s="1" customFormat="1" x14ac:dyDescent="0.3">
      <c r="A270" s="22">
        <v>4.5712330000000003</v>
      </c>
      <c r="B270" s="22">
        <v>-1.184123</v>
      </c>
      <c r="C270" s="1">
        <v>-0.270895</v>
      </c>
      <c r="D270" s="1">
        <v>0.27098909999999998</v>
      </c>
      <c r="E270" s="1">
        <v>-0.92559899999999995</v>
      </c>
      <c r="F270" s="6">
        <v>0.92992929999999996</v>
      </c>
      <c r="H270" s="1">
        <v>4.5712330000000003</v>
      </c>
      <c r="I270" s="1">
        <v>-1.184123</v>
      </c>
      <c r="J270" s="1">
        <v>-0.270895</v>
      </c>
      <c r="K270" s="1">
        <v>0.27098909999999998</v>
      </c>
      <c r="L270" s="1">
        <v>-0.92559899999999995</v>
      </c>
      <c r="M270" s="1">
        <v>0.92992929999999996</v>
      </c>
    </row>
    <row r="271" spans="1:13" s="1" customFormat="1" x14ac:dyDescent="0.3">
      <c r="A271" s="22">
        <v>4.587917</v>
      </c>
      <c r="B271" s="22">
        <v>-1.1884300000000001</v>
      </c>
      <c r="C271" s="1">
        <v>-0.27489409999999997</v>
      </c>
      <c r="D271" s="1">
        <v>0.27489710000000001</v>
      </c>
      <c r="E271" s="1">
        <v>0.14966679999999999</v>
      </c>
      <c r="F271" s="6">
        <v>0.38408249999999999</v>
      </c>
      <c r="H271" s="1">
        <v>4.587917</v>
      </c>
      <c r="I271" s="1">
        <v>-1.1884300000000001</v>
      </c>
      <c r="J271" s="1">
        <v>-0.27489409999999997</v>
      </c>
      <c r="K271" s="1">
        <v>0.27489710000000001</v>
      </c>
      <c r="L271" s="1">
        <v>0.14966679999999999</v>
      </c>
      <c r="M271" s="1">
        <v>0.38408249999999999</v>
      </c>
    </row>
    <row r="272" spans="1:13" s="1" customFormat="1" x14ac:dyDescent="0.3">
      <c r="A272" s="22">
        <v>4.6045999999999996</v>
      </c>
      <c r="B272" s="22">
        <v>-1.193295</v>
      </c>
      <c r="C272" s="1">
        <v>-0.27489409999999997</v>
      </c>
      <c r="D272" s="1">
        <v>0.27489710000000001</v>
      </c>
      <c r="E272" s="1">
        <v>-0.99690730000000005</v>
      </c>
      <c r="F272" s="6">
        <v>1.0010559999999999</v>
      </c>
      <c r="H272" s="1">
        <v>4.6045999999999996</v>
      </c>
      <c r="I272" s="1">
        <v>-1.193295</v>
      </c>
      <c r="J272" s="1">
        <v>-0.27489409999999997</v>
      </c>
      <c r="K272" s="1">
        <v>0.27489710000000001</v>
      </c>
      <c r="L272" s="1">
        <v>-0.99690730000000005</v>
      </c>
      <c r="M272" s="1">
        <v>1.0010559999999999</v>
      </c>
    </row>
    <row r="273" spans="1:13" s="1" customFormat="1" x14ac:dyDescent="0.3">
      <c r="A273" s="22">
        <v>4.621283</v>
      </c>
      <c r="B273" s="22">
        <v>-1.1976020000000001</v>
      </c>
      <c r="C273" s="1">
        <v>-0.29563089999999997</v>
      </c>
      <c r="D273" s="1">
        <v>0.29568870000000003</v>
      </c>
      <c r="E273" s="1">
        <v>-0.2082851</v>
      </c>
      <c r="F273" s="6">
        <v>0.35661159999999997</v>
      </c>
      <c r="H273" s="1">
        <v>4.621283</v>
      </c>
      <c r="I273" s="1">
        <v>-1.1976020000000001</v>
      </c>
      <c r="J273" s="1">
        <v>-0.29563089999999997</v>
      </c>
      <c r="K273" s="1">
        <v>0.29568870000000003</v>
      </c>
      <c r="L273" s="1">
        <v>-0.2082851</v>
      </c>
      <c r="M273" s="1">
        <v>0.35661159999999997</v>
      </c>
    </row>
    <row r="274" spans="1:13" s="1" customFormat="1" x14ac:dyDescent="0.3">
      <c r="A274" s="22">
        <v>4.6379669999999997</v>
      </c>
      <c r="B274" s="22">
        <v>-1.2031590000000001</v>
      </c>
      <c r="C274" s="1">
        <v>-0.29971239999999999</v>
      </c>
      <c r="D274" s="1">
        <v>0.29988219999999999</v>
      </c>
      <c r="E274" s="1">
        <v>0.71449379999999996</v>
      </c>
      <c r="F274" s="6">
        <v>0.71678050000000004</v>
      </c>
      <c r="H274" s="1">
        <v>4.6379669999999997</v>
      </c>
      <c r="I274" s="1">
        <v>-1.2031590000000001</v>
      </c>
      <c r="J274" s="1">
        <v>-0.29971239999999999</v>
      </c>
      <c r="K274" s="1">
        <v>0.29988219999999999</v>
      </c>
      <c r="L274" s="1">
        <v>0.71449379999999996</v>
      </c>
      <c r="M274" s="1">
        <v>0.71678050000000004</v>
      </c>
    </row>
    <row r="275" spans="1:13" s="1" customFormat="1" x14ac:dyDescent="0.3">
      <c r="A275" s="22">
        <v>4.6546500000000002</v>
      </c>
      <c r="B275" s="22">
        <v>-1.2076020000000001</v>
      </c>
      <c r="C275" s="1">
        <v>-0.25807419999999998</v>
      </c>
      <c r="D275" s="1">
        <v>0.25824059999999999</v>
      </c>
      <c r="E275" s="1">
        <v>0.28382350000000001</v>
      </c>
      <c r="F275" s="6">
        <v>0.29406949999999998</v>
      </c>
      <c r="H275" s="1">
        <v>4.6546500000000002</v>
      </c>
      <c r="I275" s="1">
        <v>-1.2076020000000001</v>
      </c>
      <c r="J275" s="1">
        <v>-0.25807419999999998</v>
      </c>
      <c r="K275" s="1">
        <v>0.25824059999999999</v>
      </c>
      <c r="L275" s="1">
        <v>0.28382350000000001</v>
      </c>
      <c r="M275" s="1">
        <v>0.29406949999999998</v>
      </c>
    </row>
    <row r="276" spans="1:13" s="1" customFormat="1" x14ac:dyDescent="0.3">
      <c r="A276" s="22">
        <v>4.6713329999999997</v>
      </c>
      <c r="B276" s="22">
        <v>-1.21177</v>
      </c>
      <c r="C276" s="1">
        <v>-0.28730329999999998</v>
      </c>
      <c r="D276" s="1">
        <v>0.28735939999999999</v>
      </c>
      <c r="E276" s="1">
        <v>-1.7855300000000001</v>
      </c>
      <c r="F276" s="6">
        <v>1.7887550000000001</v>
      </c>
      <c r="H276" s="1">
        <v>4.6713329999999997</v>
      </c>
      <c r="I276" s="1">
        <v>-1.21177</v>
      </c>
      <c r="J276" s="1">
        <v>-0.28730329999999998</v>
      </c>
      <c r="K276" s="1">
        <v>0.28735939999999999</v>
      </c>
      <c r="L276" s="1">
        <v>-1.7855300000000001</v>
      </c>
      <c r="M276" s="1">
        <v>1.7887550000000001</v>
      </c>
    </row>
    <row r="277" spans="1:13" s="1" customFormat="1" x14ac:dyDescent="0.3">
      <c r="A277" s="22">
        <v>4.6880170000000003</v>
      </c>
      <c r="B277" s="22">
        <v>-1.2171890000000001</v>
      </c>
      <c r="C277" s="1">
        <v>-0.32894139999999999</v>
      </c>
      <c r="D277" s="1">
        <v>0.32900570000000001</v>
      </c>
      <c r="E277" s="1">
        <v>-1.366139</v>
      </c>
      <c r="F277" s="6">
        <v>1.4703470000000001</v>
      </c>
      <c r="H277" s="1">
        <v>4.6880170000000003</v>
      </c>
      <c r="I277" s="1">
        <v>-1.2171890000000001</v>
      </c>
      <c r="J277" s="1">
        <v>-0.32894139999999999</v>
      </c>
      <c r="K277" s="1">
        <v>0.32900570000000001</v>
      </c>
      <c r="L277" s="1">
        <v>-1.366139</v>
      </c>
      <c r="M277" s="1">
        <v>1.4703470000000001</v>
      </c>
    </row>
    <row r="278" spans="1:13" s="1" customFormat="1" x14ac:dyDescent="0.3">
      <c r="A278" s="22">
        <v>4.7046999999999999</v>
      </c>
      <c r="B278" s="22">
        <v>-1.2227460000000001</v>
      </c>
      <c r="C278" s="1">
        <v>-0.32927070000000003</v>
      </c>
      <c r="D278" s="1">
        <v>0.32942719999999998</v>
      </c>
      <c r="E278" s="1">
        <v>2.6384099999999999</v>
      </c>
      <c r="F278" s="6">
        <v>2.6389260000000001</v>
      </c>
      <c r="H278" s="1">
        <v>4.7046999999999999</v>
      </c>
      <c r="I278" s="1">
        <v>-1.2227460000000001</v>
      </c>
      <c r="J278" s="1">
        <v>-0.32927070000000003</v>
      </c>
      <c r="K278" s="1">
        <v>0.32942719999999998</v>
      </c>
      <c r="L278" s="1">
        <v>2.6384099999999999</v>
      </c>
      <c r="M278" s="1">
        <v>2.6389260000000001</v>
      </c>
    </row>
    <row r="279" spans="1:13" s="1" customFormat="1" x14ac:dyDescent="0.3">
      <c r="A279" s="22">
        <v>4.7213830000000003</v>
      </c>
      <c r="B279" s="22">
        <v>-1.228175</v>
      </c>
      <c r="C279" s="1">
        <v>-0.24999360000000001</v>
      </c>
      <c r="D279" s="1">
        <v>0.25001649999999997</v>
      </c>
      <c r="E279" s="1">
        <v>3.003412</v>
      </c>
      <c r="F279" s="6">
        <v>3.0259499999999999</v>
      </c>
      <c r="H279" s="1">
        <v>4.7213830000000003</v>
      </c>
      <c r="I279" s="1">
        <v>-1.228175</v>
      </c>
      <c r="J279" s="1">
        <v>-0.24999360000000001</v>
      </c>
      <c r="K279" s="1">
        <v>0.25001649999999997</v>
      </c>
      <c r="L279" s="1">
        <v>3.003412</v>
      </c>
      <c r="M279" s="1">
        <v>3.0259499999999999</v>
      </c>
    </row>
    <row r="280" spans="1:13" s="1" customFormat="1" x14ac:dyDescent="0.3">
      <c r="A280" s="22">
        <v>4.738067</v>
      </c>
      <c r="B280" s="22">
        <v>-1.231087</v>
      </c>
      <c r="C280" s="1">
        <v>-0.2038623</v>
      </c>
      <c r="D280" s="1">
        <v>0.20423669999999999</v>
      </c>
      <c r="E280" s="1">
        <v>-0.20546510000000001</v>
      </c>
      <c r="F280" s="6">
        <v>0.4784447</v>
      </c>
      <c r="H280" s="1">
        <v>4.738067</v>
      </c>
      <c r="I280" s="1">
        <v>-1.231087</v>
      </c>
      <c r="J280" s="1">
        <v>-0.2038623</v>
      </c>
      <c r="K280" s="1">
        <v>0.20423669999999999</v>
      </c>
      <c r="L280" s="1">
        <v>-0.20546510000000001</v>
      </c>
      <c r="M280" s="1">
        <v>0.4784447</v>
      </c>
    </row>
    <row r="281" spans="1:13" s="1" customFormat="1" x14ac:dyDescent="0.3">
      <c r="A281" s="22">
        <v>4.7547499999999996</v>
      </c>
      <c r="B281" s="22">
        <v>-1.2349779999999999</v>
      </c>
      <c r="C281" s="1">
        <v>-0.270648</v>
      </c>
      <c r="D281" s="1">
        <v>0.27070090000000002</v>
      </c>
      <c r="E281" s="1">
        <v>-2.0735830000000002</v>
      </c>
      <c r="F281" s="6">
        <v>2.0879300000000001</v>
      </c>
      <c r="H281" s="1">
        <v>4.7547499999999996</v>
      </c>
      <c r="I281" s="1">
        <v>-1.2349779999999999</v>
      </c>
      <c r="J281" s="1">
        <v>-0.270648</v>
      </c>
      <c r="K281" s="1">
        <v>0.27070090000000002</v>
      </c>
      <c r="L281" s="1">
        <v>-2.0735830000000002</v>
      </c>
      <c r="M281" s="1">
        <v>2.0879300000000001</v>
      </c>
    </row>
    <row r="282" spans="1:13" s="1" customFormat="1" x14ac:dyDescent="0.3">
      <c r="A282" s="22">
        <v>4.771433</v>
      </c>
      <c r="B282" s="22">
        <v>-1.2401180000000001</v>
      </c>
      <c r="C282" s="1">
        <v>-0.28313939999999999</v>
      </c>
      <c r="D282" s="1">
        <v>0.28319480000000002</v>
      </c>
      <c r="E282" s="1">
        <v>0</v>
      </c>
      <c r="F282" s="6">
        <v>0</v>
      </c>
      <c r="H282" s="1">
        <v>4.771433</v>
      </c>
      <c r="I282" s="1">
        <v>-1.2401180000000001</v>
      </c>
      <c r="J282" s="1">
        <v>-0.28313939999999999</v>
      </c>
      <c r="K282" s="1">
        <v>0.28319480000000002</v>
      </c>
      <c r="L282" s="1">
        <v>0</v>
      </c>
      <c r="M282" s="1">
        <v>0</v>
      </c>
    </row>
    <row r="283" spans="1:13" s="1" customFormat="1" x14ac:dyDescent="0.3">
      <c r="A283" s="22">
        <v>4.7881169999999997</v>
      </c>
      <c r="B283" s="22">
        <v>-1.2444249999999999</v>
      </c>
      <c r="C283" s="1">
        <v>-0.25815660000000001</v>
      </c>
      <c r="D283" s="1">
        <v>0.25820700000000002</v>
      </c>
      <c r="E283" s="1">
        <v>0.5704671</v>
      </c>
      <c r="F283" s="6">
        <v>0.57057860000000005</v>
      </c>
      <c r="H283" s="1">
        <v>4.7881169999999997</v>
      </c>
      <c r="I283" s="1">
        <v>-1.2444249999999999</v>
      </c>
      <c r="J283" s="1">
        <v>-0.25815660000000001</v>
      </c>
      <c r="K283" s="1">
        <v>0.25820700000000002</v>
      </c>
      <c r="L283" s="1">
        <v>0.5704671</v>
      </c>
      <c r="M283" s="1">
        <v>0.57057860000000005</v>
      </c>
    </row>
    <row r="284" spans="1:13" s="1" customFormat="1" x14ac:dyDescent="0.3">
      <c r="A284" s="22">
        <v>4.8048000000000002</v>
      </c>
      <c r="B284" s="22">
        <v>-1.248732</v>
      </c>
      <c r="C284" s="1">
        <v>-0.2664842</v>
      </c>
      <c r="D284" s="1">
        <v>0.2665363</v>
      </c>
      <c r="E284" s="1">
        <v>0.85570060000000003</v>
      </c>
      <c r="F284" s="6">
        <v>0.85586790000000001</v>
      </c>
      <c r="H284" s="1">
        <v>4.8048000000000002</v>
      </c>
      <c r="I284" s="1">
        <v>-1.248732</v>
      </c>
      <c r="J284" s="1">
        <v>-0.2664842</v>
      </c>
      <c r="K284" s="1">
        <v>0.2665363</v>
      </c>
      <c r="L284" s="1">
        <v>0.85570060000000003</v>
      </c>
      <c r="M284" s="1">
        <v>0.85586790000000001</v>
      </c>
    </row>
    <row r="285" spans="1:13" s="1" customFormat="1" x14ac:dyDescent="0.3">
      <c r="A285" s="22">
        <v>4.8214829999999997</v>
      </c>
      <c r="B285" s="22">
        <v>-1.253317</v>
      </c>
      <c r="C285" s="1">
        <v>-0.23733750000000001</v>
      </c>
      <c r="D285" s="1">
        <v>0.23738390000000001</v>
      </c>
      <c r="E285" s="1">
        <v>1.212243</v>
      </c>
      <c r="F285" s="6">
        <v>1.2124790000000001</v>
      </c>
      <c r="H285" s="1">
        <v>4.8214829999999997</v>
      </c>
      <c r="I285" s="1">
        <v>-1.253317</v>
      </c>
      <c r="J285" s="1">
        <v>-0.23733750000000001</v>
      </c>
      <c r="K285" s="1">
        <v>0.23738390000000001</v>
      </c>
      <c r="L285" s="1">
        <v>1.212243</v>
      </c>
      <c r="M285" s="1">
        <v>1.2124790000000001</v>
      </c>
    </row>
    <row r="286" spans="1:13" s="1" customFormat="1" x14ac:dyDescent="0.3">
      <c r="A286" s="22">
        <v>4.8381670000000003</v>
      </c>
      <c r="B286" s="22">
        <v>-1.256651</v>
      </c>
      <c r="C286" s="1">
        <v>-0.2123546</v>
      </c>
      <c r="D286" s="1">
        <v>0.2123961</v>
      </c>
      <c r="E286" s="1">
        <v>-2.6384099999999999</v>
      </c>
      <c r="F286" s="6">
        <v>2.6389260000000001</v>
      </c>
      <c r="H286" s="1">
        <v>4.8381670000000003</v>
      </c>
      <c r="I286" s="1">
        <v>-1.256651</v>
      </c>
      <c r="J286" s="1">
        <v>-0.2123546</v>
      </c>
      <c r="K286" s="1">
        <v>0.2123961</v>
      </c>
      <c r="L286" s="1">
        <v>-2.6384099999999999</v>
      </c>
      <c r="M286" s="1">
        <v>2.6389260000000001</v>
      </c>
    </row>
    <row r="287" spans="1:13" s="1" customFormat="1" x14ac:dyDescent="0.3">
      <c r="A287" s="22">
        <v>4.8548499999999999</v>
      </c>
      <c r="B287" s="22">
        <v>-1.260402</v>
      </c>
      <c r="C287" s="1">
        <v>-0.3206138</v>
      </c>
      <c r="D287" s="1">
        <v>0.32067649999999998</v>
      </c>
      <c r="E287" s="1">
        <v>-4.9259180000000002</v>
      </c>
      <c r="F287" s="6">
        <v>4.9295030000000004</v>
      </c>
      <c r="H287" s="1">
        <v>4.8548499999999999</v>
      </c>
      <c r="I287" s="1">
        <v>-1.260402</v>
      </c>
      <c r="J287" s="1">
        <v>-0.3206138</v>
      </c>
      <c r="K287" s="1">
        <v>0.32067649999999998</v>
      </c>
      <c r="L287" s="1">
        <v>-4.9259180000000002</v>
      </c>
      <c r="M287" s="1">
        <v>4.9295030000000004</v>
      </c>
    </row>
    <row r="288" spans="1:13" s="1" customFormat="1" x14ac:dyDescent="0.3">
      <c r="A288" s="22">
        <v>4.8715330000000003</v>
      </c>
      <c r="B288" s="22">
        <v>-1.2673490000000001</v>
      </c>
      <c r="C288" s="1">
        <v>-0.40405479999999999</v>
      </c>
      <c r="D288" s="1">
        <v>0.40405489999999999</v>
      </c>
      <c r="E288" s="1">
        <v>7.1308380000000005E-2</v>
      </c>
      <c r="F288" s="6">
        <v>7.1322319999999995E-2</v>
      </c>
      <c r="H288" s="1">
        <v>4.8715330000000003</v>
      </c>
      <c r="I288" s="1">
        <v>-1.2673490000000001</v>
      </c>
      <c r="J288" s="1">
        <v>-0.40405479999999999</v>
      </c>
      <c r="K288" s="1">
        <v>0.40405489999999999</v>
      </c>
      <c r="L288" s="1">
        <v>7.1308380000000005E-2</v>
      </c>
      <c r="M288" s="1">
        <v>7.1322319999999995E-2</v>
      </c>
    </row>
    <row r="289" spans="1:13" s="1" customFormat="1" x14ac:dyDescent="0.3">
      <c r="A289" s="22">
        <v>4.888217</v>
      </c>
      <c r="B289" s="22">
        <v>-1.273884</v>
      </c>
      <c r="C289" s="1">
        <v>-0.31236849999999999</v>
      </c>
      <c r="D289" s="1">
        <v>0.31237500000000001</v>
      </c>
      <c r="E289" s="1">
        <v>2.5000230000000001</v>
      </c>
      <c r="F289" s="6">
        <v>2.5054349999999999</v>
      </c>
      <c r="H289" s="1">
        <v>4.888217</v>
      </c>
      <c r="I289" s="1">
        <v>-1.273884</v>
      </c>
      <c r="J289" s="1">
        <v>-0.31236849999999999</v>
      </c>
      <c r="K289" s="1">
        <v>0.31237500000000001</v>
      </c>
      <c r="L289" s="1">
        <v>2.5000230000000001</v>
      </c>
      <c r="M289" s="1">
        <v>2.5054349999999999</v>
      </c>
    </row>
    <row r="290" spans="1:13" s="1" customFormat="1" x14ac:dyDescent="0.3">
      <c r="A290" s="22">
        <v>4.9048999999999996</v>
      </c>
      <c r="B290" s="22">
        <v>-1.2777719999999999</v>
      </c>
      <c r="C290" s="1">
        <v>-0.2913847</v>
      </c>
      <c r="D290" s="1">
        <v>0.29155379999999997</v>
      </c>
      <c r="E290" s="1">
        <v>1.411176</v>
      </c>
      <c r="F290" s="6">
        <v>1.4114040000000001</v>
      </c>
      <c r="H290" s="1">
        <v>4.9048999999999996</v>
      </c>
      <c r="I290" s="1">
        <v>-1.2777719999999999</v>
      </c>
      <c r="J290" s="1">
        <v>-0.2913847</v>
      </c>
      <c r="K290" s="1">
        <v>0.29155379999999997</v>
      </c>
      <c r="L290" s="1">
        <v>1.411176</v>
      </c>
      <c r="M290" s="1">
        <v>1.4114040000000001</v>
      </c>
    </row>
    <row r="291" spans="1:13" s="1" customFormat="1" x14ac:dyDescent="0.3">
      <c r="A291" s="22">
        <v>4.921583</v>
      </c>
      <c r="B291" s="22">
        <v>-1.2836069999999999</v>
      </c>
      <c r="C291" s="1">
        <v>-0.30035590000000001</v>
      </c>
      <c r="D291" s="1">
        <v>0.30035849999999997</v>
      </c>
      <c r="F291" s="6"/>
      <c r="H291" s="1">
        <v>4.921583</v>
      </c>
      <c r="I291" s="1">
        <v>-1.2836069999999999</v>
      </c>
      <c r="J291" s="1">
        <v>-0.30035590000000001</v>
      </c>
      <c r="K291" s="1">
        <v>0.30035849999999997</v>
      </c>
    </row>
    <row r="292" spans="1:13" s="1" customFormat="1" x14ac:dyDescent="0.3">
      <c r="A292" s="23">
        <v>4.9382669999999997</v>
      </c>
      <c r="B292" s="23">
        <v>-1.287793</v>
      </c>
      <c r="C292" s="9"/>
      <c r="D292" s="9"/>
      <c r="E292" s="9"/>
      <c r="F292" s="7"/>
      <c r="H292" s="1">
        <v>4.9382669999999997</v>
      </c>
      <c r="I292" s="1">
        <v>-1.287793</v>
      </c>
    </row>
    <row r="293" spans="1:13" x14ac:dyDescent="0.3">
      <c r="A293" s="2">
        <f>SUM(A2:A292)</f>
        <v>730.3295996699992</v>
      </c>
      <c r="B293" s="2">
        <f t="shared" ref="B293:D293" si="0">SUM(B2:B292)</f>
        <v>-185.12954997100005</v>
      </c>
      <c r="D293" s="2">
        <f t="shared" si="0"/>
        <v>75.924895400000011</v>
      </c>
      <c r="E293" s="2"/>
      <c r="F293" s="2"/>
      <c r="G293" s="3" t="s">
        <v>11</v>
      </c>
    </row>
    <row r="294" spans="1:13" x14ac:dyDescent="0.3">
      <c r="A294" s="1">
        <f>AVERAGE(A2:A292)</f>
        <v>2.5097237102061829</v>
      </c>
      <c r="B294" s="1">
        <f t="shared" ref="B294:D294" si="1">AVERAGE(B2:B292)</f>
        <v>-0.63618402051890055</v>
      </c>
      <c r="D294" s="1">
        <f t="shared" si="1"/>
        <v>0.26454667386759584</v>
      </c>
      <c r="E294" s="1"/>
      <c r="F294" s="1"/>
      <c r="G294" s="4" t="s">
        <v>10</v>
      </c>
    </row>
    <row r="295" spans="1:13" x14ac:dyDescent="0.3">
      <c r="A295" s="1">
        <f>SUMSQ(A2:A292)</f>
        <v>2410.2872411490275</v>
      </c>
      <c r="B295" s="1">
        <f t="shared" ref="B295:D295" si="2">SUMSQ(B2:B292)</f>
        <v>157.73447597792457</v>
      </c>
      <c r="D295" s="1">
        <f t="shared" si="2"/>
        <v>20.755830449449832</v>
      </c>
      <c r="E295" s="1"/>
      <c r="F295" s="1"/>
      <c r="G295" s="4" t="s">
        <v>12</v>
      </c>
    </row>
    <row r="296" spans="1:13" x14ac:dyDescent="0.3">
      <c r="A296" s="10" t="s">
        <v>18</v>
      </c>
      <c r="B296" s="1">
        <f>SUMPRODUCT(A2:A292,B2:B292)</f>
        <v>-616.4930720864196</v>
      </c>
      <c r="C296" s="10" t="s">
        <v>19</v>
      </c>
      <c r="D296" s="1">
        <f>SUMPRODUCT(A2:A292,D2:D292)</f>
        <v>193.41236032800356</v>
      </c>
      <c r="E296" s="1"/>
      <c r="F296" s="1"/>
      <c r="G296" s="4" t="s">
        <v>13</v>
      </c>
    </row>
    <row r="297" spans="1:13" x14ac:dyDescent="0.3">
      <c r="F297">
        <f>COUNT(A2:A292)</f>
        <v>291</v>
      </c>
      <c r="G297" s="4" t="s">
        <v>22</v>
      </c>
    </row>
    <row r="298" spans="1:13" x14ac:dyDescent="0.3">
      <c r="A298" s="36" t="s">
        <v>16</v>
      </c>
      <c r="B298" s="36"/>
      <c r="E298" s="36" t="s">
        <v>17</v>
      </c>
      <c r="F298" s="36"/>
    </row>
    <row r="299" spans="1:13" x14ac:dyDescent="0.3">
      <c r="A299" s="1">
        <f>(B2+0.26308*A2-0.0241)^2</f>
        <v>9.1388503757413523E-5</v>
      </c>
      <c r="B299" s="1">
        <f>(A2-2.50972)^2</f>
        <v>5.886947849169089</v>
      </c>
      <c r="C299" s="9" t="s">
        <v>14</v>
      </c>
      <c r="D299" s="9" t="s">
        <v>15</v>
      </c>
      <c r="E299" s="1">
        <f>(D2-0.0054*A2-0.2511)^2</f>
        <v>6.3277628904258296E-2</v>
      </c>
      <c r="F299" s="1">
        <f>(A2-2.50972)^2</f>
        <v>5.886947849169089</v>
      </c>
      <c r="G299" s="9" t="s">
        <v>14</v>
      </c>
      <c r="H299" s="9" t="s">
        <v>15</v>
      </c>
    </row>
    <row r="300" spans="1:13" x14ac:dyDescent="0.3">
      <c r="A300" s="1">
        <f t="shared" ref="A300:A363" si="3">(B3+0.26308*A3-0.0241)^2</f>
        <v>1.1307880835790406E-4</v>
      </c>
      <c r="B300" s="1">
        <f t="shared" ref="B300:B363" si="4">(A3-2.50972)^2</f>
        <v>5.8062685444000017</v>
      </c>
      <c r="C300" s="1">
        <f>SUM(A299:A589)</f>
        <v>1.0427329406148779E-2</v>
      </c>
      <c r="D300" s="1">
        <f>SUM(B299:B589)</f>
        <v>577.36172859584269</v>
      </c>
      <c r="E300" s="1">
        <f t="shared" ref="E300:E363" si="5">(D3-0.0054*A3-0.2511)^2</f>
        <v>4.0133694733456024E-3</v>
      </c>
      <c r="F300" s="1">
        <f t="shared" ref="F300:F363" si="6">(A3-2.50972)^2</f>
        <v>5.8062685444000017</v>
      </c>
      <c r="G300" s="1">
        <f>SUM(E299:E589)</f>
        <v>0.93624680873236632</v>
      </c>
      <c r="H300" s="1">
        <f>SUM(F299:F589)</f>
        <v>577.36172859584269</v>
      </c>
    </row>
    <row r="301" spans="1:13" x14ac:dyDescent="0.3">
      <c r="A301" s="1">
        <f t="shared" si="3"/>
        <v>1.2596693958989236E-4</v>
      </c>
      <c r="B301" s="1">
        <f t="shared" si="4"/>
        <v>5.7261460502068919</v>
      </c>
      <c r="E301" s="1">
        <f t="shared" si="5"/>
        <v>1.0833805919695712E-2</v>
      </c>
      <c r="F301" s="1">
        <f t="shared" si="6"/>
        <v>5.7261460502068919</v>
      </c>
    </row>
    <row r="302" spans="1:13" x14ac:dyDescent="0.3">
      <c r="A302" s="1">
        <f t="shared" si="3"/>
        <v>1.8761001597670656E-4</v>
      </c>
      <c r="B302" s="1">
        <f t="shared" si="4"/>
        <v>5.6465797457608904</v>
      </c>
      <c r="C302" s="12" t="s">
        <v>20</v>
      </c>
      <c r="D302">
        <f>SQRT((C300)/((291-2)*D300))</f>
        <v>2.4998481512922938E-4</v>
      </c>
      <c r="E302" s="1">
        <f t="shared" si="5"/>
        <v>1.2736111044556814E-2</v>
      </c>
      <c r="F302" s="1">
        <f t="shared" si="6"/>
        <v>5.6465797457608904</v>
      </c>
      <c r="G302" s="12" t="s">
        <v>20</v>
      </c>
      <c r="H302">
        <f>SQRT((G300)/((291-2)*H300))</f>
        <v>2.3687665276669193E-3</v>
      </c>
    </row>
    <row r="303" spans="1:13" x14ac:dyDescent="0.3">
      <c r="A303" s="1">
        <f t="shared" si="3"/>
        <v>2.1348126255600399E-4</v>
      </c>
      <c r="B303" s="1">
        <f t="shared" si="4"/>
        <v>5.5675705849000012</v>
      </c>
      <c r="C303" s="13" t="s">
        <v>21</v>
      </c>
      <c r="D303">
        <f>SQRT(((1/291)+(2.50972^2/D300))*(C300/(291-2)))</f>
        <v>7.1945071284470444E-4</v>
      </c>
      <c r="E303" s="1">
        <f t="shared" si="5"/>
        <v>9.7184876181121045E-3</v>
      </c>
      <c r="F303" s="1">
        <f t="shared" si="6"/>
        <v>5.5675705849000012</v>
      </c>
      <c r="G303" s="13" t="s">
        <v>21</v>
      </c>
      <c r="H303">
        <f>SQRT(((1/291)+(2.50972^2/H300))*(G300/(291-2)))</f>
        <v>6.8172571442455436E-3</v>
      </c>
    </row>
    <row r="304" spans="1:13" x14ac:dyDescent="0.3">
      <c r="A304" s="1">
        <f t="shared" si="3"/>
        <v>2.7217560447105897E-4</v>
      </c>
      <c r="B304" s="1">
        <f t="shared" si="4"/>
        <v>5.4891180890368911</v>
      </c>
      <c r="E304" s="1">
        <f t="shared" si="5"/>
        <v>4.4183273941793806E-3</v>
      </c>
      <c r="F304" s="1">
        <f t="shared" si="6"/>
        <v>5.4891180890368911</v>
      </c>
    </row>
    <row r="305" spans="1:8" x14ac:dyDescent="0.3">
      <c r="A305" s="1">
        <f t="shared" si="3"/>
        <v>2.7064022327020912E-4</v>
      </c>
      <c r="B305" s="1">
        <f t="shared" si="4"/>
        <v>5.4112217929308901</v>
      </c>
      <c r="E305" s="1">
        <f t="shared" si="5"/>
        <v>9.8088591206124363E-6</v>
      </c>
      <c r="F305" s="1">
        <f t="shared" si="6"/>
        <v>5.4112217929308901</v>
      </c>
      <c r="G305" s="10" t="s">
        <v>23</v>
      </c>
      <c r="H305" s="1">
        <f>B292/A292</f>
        <v>-0.26077832567578868</v>
      </c>
    </row>
    <row r="306" spans="1:8" x14ac:dyDescent="0.3">
      <c r="A306" s="1">
        <f t="shared" si="3"/>
        <v>2.5976748822841608E-4</v>
      </c>
      <c r="B306" s="1">
        <f t="shared" si="4"/>
        <v>5.3338826303999998</v>
      </c>
      <c r="E306" s="1">
        <f t="shared" si="5"/>
        <v>4.3399398703683981E-3</v>
      </c>
      <c r="F306" s="1">
        <f t="shared" si="6"/>
        <v>5.3338826303999998</v>
      </c>
    </row>
    <row r="307" spans="1:8" x14ac:dyDescent="0.3">
      <c r="A307" s="1">
        <f t="shared" si="3"/>
        <v>3.338956377756125E-4</v>
      </c>
      <c r="B307" s="1">
        <f t="shared" si="4"/>
        <v>5.2571001328668903</v>
      </c>
      <c r="E307" s="1">
        <f t="shared" si="5"/>
        <v>1.219993187852196E-4</v>
      </c>
      <c r="F307" s="1">
        <f t="shared" si="6"/>
        <v>5.2571001328668903</v>
      </c>
    </row>
    <row r="308" spans="1:8" x14ac:dyDescent="0.3">
      <c r="A308" s="1">
        <f t="shared" si="3"/>
        <v>2.5776214403079307E-4</v>
      </c>
      <c r="B308" s="1">
        <f t="shared" si="4"/>
        <v>5.1808738451008916</v>
      </c>
      <c r="E308" s="1">
        <f t="shared" si="5"/>
        <v>7.3809806034206443E-4</v>
      </c>
      <c r="F308" s="1">
        <f t="shared" si="6"/>
        <v>5.1808738451008916</v>
      </c>
    </row>
    <row r="309" spans="1:8" x14ac:dyDescent="0.3">
      <c r="A309" s="1">
        <f t="shared" si="3"/>
        <v>2.8794322783210039E-4</v>
      </c>
      <c r="B309" s="1">
        <f t="shared" si="4"/>
        <v>5.1052046809000018</v>
      </c>
      <c r="E309" s="1">
        <f t="shared" si="5"/>
        <v>3.5639587440250176E-4</v>
      </c>
      <c r="F309" s="1">
        <f t="shared" si="6"/>
        <v>5.1052046809000018</v>
      </c>
    </row>
    <row r="310" spans="1:8" x14ac:dyDescent="0.3">
      <c r="A310" s="1">
        <f t="shared" si="3"/>
        <v>2.6624277362918706E-4</v>
      </c>
      <c r="B310" s="1">
        <f t="shared" si="4"/>
        <v>5.030092181696892</v>
      </c>
      <c r="E310" s="1">
        <f t="shared" si="5"/>
        <v>2.1729526144222198E-3</v>
      </c>
      <c r="F310" s="1">
        <f t="shared" si="6"/>
        <v>5.030092181696892</v>
      </c>
    </row>
    <row r="311" spans="1:8" x14ac:dyDescent="0.3">
      <c r="A311" s="1">
        <f t="shared" si="3"/>
        <v>2.2642029123714279E-4</v>
      </c>
      <c r="B311" s="1">
        <f t="shared" si="4"/>
        <v>4.9555359022708902</v>
      </c>
      <c r="E311" s="1">
        <f t="shared" si="5"/>
        <v>1.3509395945487457E-3</v>
      </c>
      <c r="F311" s="1">
        <f t="shared" si="6"/>
        <v>4.9555359022708902</v>
      </c>
    </row>
    <row r="312" spans="1:8" x14ac:dyDescent="0.3">
      <c r="A312" s="1">
        <f t="shared" si="3"/>
        <v>2.1612222360121601E-4</v>
      </c>
      <c r="B312" s="1">
        <f t="shared" si="4"/>
        <v>4.8815367364000011</v>
      </c>
      <c r="E312" s="1">
        <f t="shared" si="5"/>
        <v>3.3838411884839961E-4</v>
      </c>
      <c r="F312" s="1">
        <f t="shared" si="6"/>
        <v>4.8815367364000011</v>
      </c>
    </row>
    <row r="313" spans="1:8" x14ac:dyDescent="0.3">
      <c r="A313" s="1">
        <f t="shared" si="3"/>
        <v>1.7050649172938227E-4</v>
      </c>
      <c r="B313" s="1">
        <f t="shared" si="4"/>
        <v>4.808094235526891</v>
      </c>
      <c r="E313" s="1">
        <f t="shared" si="5"/>
        <v>7.2055791344054394E-4</v>
      </c>
      <c r="F313" s="1">
        <f t="shared" si="6"/>
        <v>4.808094235526891</v>
      </c>
    </row>
    <row r="314" spans="1:8" x14ac:dyDescent="0.3">
      <c r="A314" s="1">
        <f t="shared" si="3"/>
        <v>1.6189901974673676E-4</v>
      </c>
      <c r="B314" s="1">
        <f t="shared" si="4"/>
        <v>4.7352079644408915</v>
      </c>
      <c r="E314" s="1">
        <f t="shared" si="5"/>
        <v>8.2208678874084101E-5</v>
      </c>
      <c r="F314" s="1">
        <f t="shared" si="6"/>
        <v>4.7352079644408915</v>
      </c>
    </row>
    <row r="315" spans="1:8" x14ac:dyDescent="0.3">
      <c r="A315" s="1">
        <f t="shared" si="3"/>
        <v>1.538208156123043E-4</v>
      </c>
      <c r="B315" s="1">
        <f t="shared" si="4"/>
        <v>4.6628787969000003</v>
      </c>
      <c r="E315" s="1">
        <f t="shared" si="5"/>
        <v>2.9849602783440987E-3</v>
      </c>
      <c r="F315" s="1">
        <f t="shared" si="6"/>
        <v>4.6628787969000003</v>
      </c>
    </row>
    <row r="316" spans="1:8" x14ac:dyDescent="0.3">
      <c r="A316" s="1">
        <f t="shared" si="3"/>
        <v>1.1056710584707899E-4</v>
      </c>
      <c r="B316" s="1">
        <f t="shared" si="4"/>
        <v>4.5911062943568899</v>
      </c>
      <c r="E316" s="1">
        <f t="shared" si="5"/>
        <v>7.7777846210247436E-4</v>
      </c>
      <c r="F316" s="1">
        <f t="shared" si="6"/>
        <v>4.5911062943568899</v>
      </c>
    </row>
    <row r="317" spans="1:8" x14ac:dyDescent="0.3">
      <c r="A317" s="1">
        <f t="shared" si="3"/>
        <v>1.2372581325108145E-4</v>
      </c>
      <c r="B317" s="1">
        <f t="shared" si="4"/>
        <v>4.519890031610891</v>
      </c>
      <c r="E317" s="1">
        <f t="shared" si="5"/>
        <v>2.1745741844412651E-3</v>
      </c>
      <c r="F317" s="1">
        <f t="shared" si="6"/>
        <v>4.519890031610891</v>
      </c>
    </row>
    <row r="318" spans="1:8" x14ac:dyDescent="0.3">
      <c r="A318" s="1">
        <f t="shared" si="3"/>
        <v>1.3762476052416435E-4</v>
      </c>
      <c r="B318" s="1">
        <f t="shared" si="4"/>
        <v>4.4492308624000012</v>
      </c>
      <c r="E318" s="1">
        <f t="shared" si="5"/>
        <v>7.8786090169959849E-4</v>
      </c>
      <c r="F318" s="1">
        <f t="shared" si="6"/>
        <v>4.4492308624000012</v>
      </c>
    </row>
    <row r="319" spans="1:8" x14ac:dyDescent="0.3">
      <c r="A319" s="1">
        <f t="shared" si="3"/>
        <v>9.6904049264180442E-5</v>
      </c>
      <c r="B319" s="1">
        <f t="shared" si="4"/>
        <v>4.3791283581868914</v>
      </c>
      <c r="E319" s="1">
        <f t="shared" si="5"/>
        <v>2.2370436517806931E-4</v>
      </c>
      <c r="F319" s="1">
        <f t="shared" si="6"/>
        <v>4.3791283581868914</v>
      </c>
    </row>
    <row r="320" spans="1:8" x14ac:dyDescent="0.3">
      <c r="A320" s="1">
        <f t="shared" si="3"/>
        <v>1.1493676546586197E-4</v>
      </c>
      <c r="B320" s="1">
        <f t="shared" si="4"/>
        <v>4.3095821037808903</v>
      </c>
      <c r="E320" s="1">
        <f t="shared" si="5"/>
        <v>4.4088085853960087E-3</v>
      </c>
      <c r="F320" s="1">
        <f t="shared" si="6"/>
        <v>4.3095821037808903</v>
      </c>
    </row>
    <row r="321" spans="1:6" x14ac:dyDescent="0.3">
      <c r="A321" s="1">
        <f t="shared" si="3"/>
        <v>1.2778751501059629E-4</v>
      </c>
      <c r="B321" s="1">
        <f t="shared" si="4"/>
        <v>4.2405929329000003</v>
      </c>
      <c r="E321" s="1">
        <f t="shared" si="5"/>
        <v>7.7488055452900153E-5</v>
      </c>
      <c r="F321" s="1">
        <f t="shared" si="6"/>
        <v>4.2405929329000003</v>
      </c>
    </row>
    <row r="322" spans="1:6" x14ac:dyDescent="0.3">
      <c r="A322" s="1">
        <f t="shared" si="3"/>
        <v>1.0069463082847455E-4</v>
      </c>
      <c r="B322" s="1">
        <f t="shared" si="4"/>
        <v>4.172160427016891</v>
      </c>
      <c r="E322" s="1">
        <f t="shared" si="5"/>
        <v>6.992940227485713E-5</v>
      </c>
      <c r="F322" s="1">
        <f t="shared" si="6"/>
        <v>4.172160427016891</v>
      </c>
    </row>
    <row r="323" spans="1:6" x14ac:dyDescent="0.3">
      <c r="A323" s="1">
        <f t="shared" si="3"/>
        <v>1.2665932620205752E-4</v>
      </c>
      <c r="B323" s="1">
        <f t="shared" si="4"/>
        <v>4.1042841809508914</v>
      </c>
      <c r="E323" s="1">
        <f t="shared" si="5"/>
        <v>3.4082699155351648E-3</v>
      </c>
      <c r="F323" s="1">
        <f t="shared" si="6"/>
        <v>4.1042841809508914</v>
      </c>
    </row>
    <row r="324" spans="1:6" x14ac:dyDescent="0.3">
      <c r="A324" s="1">
        <f t="shared" si="3"/>
        <v>1.3270487045760049E-4</v>
      </c>
      <c r="B324" s="1">
        <f t="shared" si="4"/>
        <v>4.0369650084000002</v>
      </c>
      <c r="E324" s="1">
        <f t="shared" si="5"/>
        <v>8.1849776835999884E-4</v>
      </c>
      <c r="F324" s="1">
        <f t="shared" si="6"/>
        <v>4.0369650084000002</v>
      </c>
    </row>
    <row r="325" spans="1:6" x14ac:dyDescent="0.3">
      <c r="A325" s="1">
        <f t="shared" si="3"/>
        <v>9.9010807150652944E-5</v>
      </c>
      <c r="B325" s="1">
        <f t="shared" si="4"/>
        <v>3.9702025008468902</v>
      </c>
      <c r="E325" s="1">
        <f t="shared" si="5"/>
        <v>1.4402877700555783E-2</v>
      </c>
      <c r="F325" s="1">
        <f t="shared" si="6"/>
        <v>3.9702025008468902</v>
      </c>
    </row>
    <row r="326" spans="1:6" x14ac:dyDescent="0.3">
      <c r="A326" s="1">
        <f t="shared" si="3"/>
        <v>5.0797672093040145E-5</v>
      </c>
      <c r="B326" s="1">
        <f t="shared" si="4"/>
        <v>3.9039962631208911</v>
      </c>
      <c r="E326" s="1">
        <f t="shared" si="5"/>
        <v>1.7441264642087936E-2</v>
      </c>
      <c r="F326" s="1">
        <f t="shared" si="6"/>
        <v>3.9039962631208911</v>
      </c>
    </row>
    <row r="327" spans="1:6" x14ac:dyDescent="0.3">
      <c r="A327" s="1">
        <f t="shared" si="3"/>
        <v>2.7391678494436229E-5</v>
      </c>
      <c r="B327" s="1">
        <f t="shared" si="4"/>
        <v>3.8383470889000013</v>
      </c>
      <c r="E327" s="1">
        <f t="shared" si="5"/>
        <v>3.1042581698568971E-3</v>
      </c>
      <c r="F327" s="1">
        <f t="shared" si="6"/>
        <v>3.8383470889000013</v>
      </c>
    </row>
    <row r="328" spans="1:6" x14ac:dyDescent="0.3">
      <c r="A328" s="1">
        <f t="shared" si="3"/>
        <v>2.3827708994317487E-5</v>
      </c>
      <c r="B328" s="1">
        <f t="shared" si="4"/>
        <v>3.7732545796768906</v>
      </c>
      <c r="E328" s="1">
        <f t="shared" si="5"/>
        <v>7.1033229264885788E-4</v>
      </c>
      <c r="F328" s="1">
        <f t="shared" si="6"/>
        <v>3.7732545796768906</v>
      </c>
    </row>
    <row r="329" spans="1:6" x14ac:dyDescent="0.3">
      <c r="A329" s="1">
        <f t="shared" si="3"/>
        <v>1.5346763658969741E-5</v>
      </c>
      <c r="B329" s="1">
        <f t="shared" si="4"/>
        <v>3.7087183502908903</v>
      </c>
      <c r="E329" s="1">
        <f t="shared" si="5"/>
        <v>1.2004818316689402E-4</v>
      </c>
      <c r="F329" s="1">
        <f t="shared" si="6"/>
        <v>3.7087183502908903</v>
      </c>
    </row>
    <row r="330" spans="1:6" x14ac:dyDescent="0.3">
      <c r="A330" s="1">
        <f t="shared" si="3"/>
        <v>1.770349383270394E-5</v>
      </c>
      <c r="B330" s="1">
        <f t="shared" si="4"/>
        <v>3.6447391744000006</v>
      </c>
      <c r="E330" s="1">
        <f t="shared" si="5"/>
        <v>2.3647932571395987E-3</v>
      </c>
      <c r="F330" s="1">
        <f t="shared" si="6"/>
        <v>3.6447391744000006</v>
      </c>
    </row>
    <row r="331" spans="1:6" x14ac:dyDescent="0.3">
      <c r="A331" s="1">
        <f t="shared" si="3"/>
        <v>4.0080417818331597E-6</v>
      </c>
      <c r="B331" s="1">
        <f t="shared" si="4"/>
        <v>3.5813166635068909</v>
      </c>
      <c r="E331" s="1">
        <f t="shared" si="5"/>
        <v>9.010761106784459E-4</v>
      </c>
      <c r="F331" s="1">
        <f t="shared" si="6"/>
        <v>3.5813166635068909</v>
      </c>
    </row>
    <row r="332" spans="1:6" x14ac:dyDescent="0.3">
      <c r="A332" s="1">
        <f t="shared" si="3"/>
        <v>8.5027093727806896E-6</v>
      </c>
      <c r="B332" s="1">
        <f t="shared" si="4"/>
        <v>3.5184504424608907</v>
      </c>
      <c r="E332" s="1">
        <f t="shared" si="5"/>
        <v>9.0649287915928721E-4</v>
      </c>
      <c r="F332" s="1">
        <f t="shared" si="6"/>
        <v>3.5184504424608907</v>
      </c>
    </row>
    <row r="333" spans="1:6" x14ac:dyDescent="0.3">
      <c r="A333" s="1">
        <f t="shared" si="3"/>
        <v>5.0480740800406957E-7</v>
      </c>
      <c r="B333" s="1">
        <f t="shared" si="4"/>
        <v>3.4561412649000007</v>
      </c>
      <c r="E333" s="1">
        <f t="shared" si="5"/>
        <v>4.5698424723720973E-3</v>
      </c>
      <c r="F333" s="1">
        <f t="shared" si="6"/>
        <v>3.4561412649000007</v>
      </c>
    </row>
    <row r="334" spans="1:6" x14ac:dyDescent="0.3">
      <c r="A334" s="1">
        <f t="shared" si="3"/>
        <v>1.4186931746835535E-7</v>
      </c>
      <c r="B334" s="1">
        <f t="shared" si="4"/>
        <v>3.3943887523368903</v>
      </c>
      <c r="E334" s="1">
        <f t="shared" si="5"/>
        <v>2.7109623092739892E-4</v>
      </c>
      <c r="F334" s="1">
        <f t="shared" si="6"/>
        <v>3.3943887523368903</v>
      </c>
    </row>
    <row r="335" spans="1:6" x14ac:dyDescent="0.3">
      <c r="A335" s="1">
        <f t="shared" si="3"/>
        <v>9.5763166324133867E-7</v>
      </c>
      <c r="B335" s="1">
        <f t="shared" si="4"/>
        <v>3.333192539630891</v>
      </c>
      <c r="E335" s="1">
        <f t="shared" si="5"/>
        <v>4.4215954877803242E-4</v>
      </c>
      <c r="F335" s="1">
        <f t="shared" si="6"/>
        <v>3.333192539630891</v>
      </c>
    </row>
    <row r="336" spans="1:6" x14ac:dyDescent="0.3">
      <c r="A336" s="1">
        <f t="shared" si="3"/>
        <v>3.6367653913596788E-7</v>
      </c>
      <c r="B336" s="1">
        <f t="shared" si="4"/>
        <v>3.2725533604000012</v>
      </c>
      <c r="E336" s="1">
        <f t="shared" si="5"/>
        <v>7.4947423499523947E-3</v>
      </c>
      <c r="F336" s="1">
        <f t="shared" si="6"/>
        <v>3.2725533604000012</v>
      </c>
    </row>
    <row r="337" spans="1:6" x14ac:dyDescent="0.3">
      <c r="A337" s="1">
        <f t="shared" si="3"/>
        <v>4.7724708858307663E-6</v>
      </c>
      <c r="B337" s="1">
        <f t="shared" si="4"/>
        <v>3.2124708461668914</v>
      </c>
      <c r="E337" s="1">
        <f t="shared" si="5"/>
        <v>6.2823909585706721E-6</v>
      </c>
      <c r="F337" s="1">
        <f t="shared" si="6"/>
        <v>3.2124708461668914</v>
      </c>
    </row>
    <row r="338" spans="1:6" x14ac:dyDescent="0.3">
      <c r="A338" s="1">
        <f t="shared" si="3"/>
        <v>9.1923499633395282E-7</v>
      </c>
      <c r="B338" s="1">
        <f t="shared" si="4"/>
        <v>3.1529446418008904</v>
      </c>
      <c r="E338" s="1">
        <f t="shared" si="5"/>
        <v>3.9511205984147403E-3</v>
      </c>
      <c r="F338" s="1">
        <f t="shared" si="6"/>
        <v>3.1529446418008904</v>
      </c>
    </row>
    <row r="339" spans="1:6" x14ac:dyDescent="0.3">
      <c r="A339" s="1">
        <f t="shared" si="3"/>
        <v>1.2731337609999686E-7</v>
      </c>
      <c r="B339" s="1">
        <f t="shared" si="4"/>
        <v>3.0939754609000003</v>
      </c>
      <c r="E339" s="1">
        <f t="shared" si="5"/>
        <v>4.5744440520249953E-4</v>
      </c>
      <c r="F339" s="1">
        <f t="shared" si="6"/>
        <v>3.0939754609000003</v>
      </c>
    </row>
    <row r="340" spans="1:6" x14ac:dyDescent="0.3">
      <c r="A340" s="1">
        <f t="shared" si="3"/>
        <v>3.7572106623653754E-6</v>
      </c>
      <c r="B340" s="1">
        <f t="shared" si="4"/>
        <v>3.0355629449968906</v>
      </c>
      <c r="E340" s="1">
        <f t="shared" si="5"/>
        <v>4.5437847804274002E-5</v>
      </c>
      <c r="F340" s="1">
        <f t="shared" si="6"/>
        <v>3.0355629449968906</v>
      </c>
    </row>
    <row r="341" spans="1:6" x14ac:dyDescent="0.3">
      <c r="A341" s="1">
        <f t="shared" si="3"/>
        <v>1.6550368078907803E-7</v>
      </c>
      <c r="B341" s="1">
        <f t="shared" si="4"/>
        <v>2.9777067489708906</v>
      </c>
      <c r="E341" s="1">
        <f t="shared" si="5"/>
        <v>2.5971019831866633E-3</v>
      </c>
      <c r="F341" s="1">
        <f t="shared" si="6"/>
        <v>2.9777067489708906</v>
      </c>
    </row>
    <row r="342" spans="1:6" x14ac:dyDescent="0.3">
      <c r="A342" s="1">
        <f t="shared" si="3"/>
        <v>6.0476129689594731E-7</v>
      </c>
      <c r="B342" s="1">
        <f t="shared" si="4"/>
        <v>2.9204075664000007</v>
      </c>
      <c r="E342" s="1">
        <f t="shared" si="5"/>
        <v>1.0997262028943993E-3</v>
      </c>
      <c r="F342" s="1">
        <f t="shared" si="6"/>
        <v>2.9204075664000007</v>
      </c>
    </row>
    <row r="343" spans="1:6" x14ac:dyDescent="0.3">
      <c r="A343" s="1">
        <f t="shared" si="3"/>
        <v>4.1914641669974646E-6</v>
      </c>
      <c r="B343" s="1">
        <f t="shared" si="4"/>
        <v>2.8636650488268902</v>
      </c>
      <c r="E343" s="1">
        <f t="shared" si="5"/>
        <v>1.5370320878092421E-4</v>
      </c>
      <c r="F343" s="1">
        <f t="shared" si="6"/>
        <v>2.8636650488268902</v>
      </c>
    </row>
    <row r="344" spans="1:6" x14ac:dyDescent="0.3">
      <c r="A344" s="1">
        <f t="shared" si="3"/>
        <v>2.0891101509921765E-6</v>
      </c>
      <c r="B344" s="1">
        <f t="shared" si="4"/>
        <v>2.8074788611408907</v>
      </c>
      <c r="E344" s="1">
        <f t="shared" si="5"/>
        <v>6.6483964919364334E-3</v>
      </c>
      <c r="F344" s="1">
        <f t="shared" si="6"/>
        <v>2.8074788611408907</v>
      </c>
    </row>
    <row r="345" spans="1:6" x14ac:dyDescent="0.3">
      <c r="A345" s="1">
        <f t="shared" si="3"/>
        <v>1.7362388912401575E-7</v>
      </c>
      <c r="B345" s="1">
        <f t="shared" si="4"/>
        <v>2.7518496769000009</v>
      </c>
      <c r="E345" s="1">
        <f t="shared" si="5"/>
        <v>3.0398913817440989E-3</v>
      </c>
      <c r="F345" s="1">
        <f t="shared" si="6"/>
        <v>2.7518496769000009</v>
      </c>
    </row>
    <row r="346" spans="1:6" x14ac:dyDescent="0.3">
      <c r="A346" s="1">
        <f t="shared" si="3"/>
        <v>9.0705501696034645E-9</v>
      </c>
      <c r="B346" s="1">
        <f t="shared" si="4"/>
        <v>2.6967771576568911</v>
      </c>
      <c r="E346" s="1">
        <f t="shared" si="5"/>
        <v>4.1377580126746754E-4</v>
      </c>
      <c r="F346" s="1">
        <f t="shared" si="6"/>
        <v>2.6967771576568911</v>
      </c>
    </row>
    <row r="347" spans="1:6" x14ac:dyDescent="0.3">
      <c r="A347" s="1">
        <f t="shared" si="3"/>
        <v>2.9640341078325816E-7</v>
      </c>
      <c r="B347" s="1">
        <f t="shared" si="4"/>
        <v>2.6422609783108904</v>
      </c>
      <c r="E347" s="1">
        <f t="shared" si="5"/>
        <v>1.5821288072107698E-4</v>
      </c>
      <c r="F347" s="1">
        <f t="shared" si="6"/>
        <v>2.6422609783108904</v>
      </c>
    </row>
    <row r="348" spans="1:6" x14ac:dyDescent="0.3">
      <c r="A348" s="1">
        <f t="shared" si="3"/>
        <v>3.2066397798398779E-7</v>
      </c>
      <c r="B348" s="1">
        <f t="shared" si="4"/>
        <v>2.5883017924000002</v>
      </c>
      <c r="E348" s="1">
        <f t="shared" si="5"/>
        <v>4.927849455375993E-4</v>
      </c>
      <c r="F348" s="1">
        <f t="shared" si="6"/>
        <v>2.5883017924000002</v>
      </c>
    </row>
    <row r="349" spans="1:6" x14ac:dyDescent="0.3">
      <c r="A349" s="1">
        <f t="shared" si="3"/>
        <v>2.3226203912840681E-6</v>
      </c>
      <c r="B349" s="1">
        <f t="shared" si="4"/>
        <v>2.5348992714868905</v>
      </c>
      <c r="E349" s="1">
        <f t="shared" si="5"/>
        <v>3.5164309137282414E-5</v>
      </c>
      <c r="F349" s="1">
        <f t="shared" si="6"/>
        <v>2.5348992714868905</v>
      </c>
    </row>
    <row r="350" spans="1:6" x14ac:dyDescent="0.3">
      <c r="A350" s="1">
        <f t="shared" si="3"/>
        <v>3.6479599096233123E-7</v>
      </c>
      <c r="B350" s="1">
        <f t="shared" si="4"/>
        <v>2.4820531004808903</v>
      </c>
      <c r="E350" s="1">
        <f t="shared" si="5"/>
        <v>3.8333755690584644E-3</v>
      </c>
      <c r="F350" s="1">
        <f t="shared" si="6"/>
        <v>2.4820531004808903</v>
      </c>
    </row>
    <row r="351" spans="1:6" x14ac:dyDescent="0.3">
      <c r="A351" s="1">
        <f t="shared" si="3"/>
        <v>9.6083880676004955E-8</v>
      </c>
      <c r="B351" s="1">
        <f t="shared" si="4"/>
        <v>2.4297639129000008</v>
      </c>
      <c r="E351" s="1">
        <f t="shared" si="5"/>
        <v>5.8972091258890241E-4</v>
      </c>
      <c r="F351" s="1">
        <f t="shared" si="6"/>
        <v>2.4297639129000008</v>
      </c>
    </row>
    <row r="352" spans="1:6" x14ac:dyDescent="0.3">
      <c r="A352" s="1">
        <f t="shared" si="3"/>
        <v>5.6970834742239321E-10</v>
      </c>
      <c r="B352" s="1">
        <f t="shared" si="4"/>
        <v>2.3780313903168899</v>
      </c>
      <c r="E352" s="1">
        <f t="shared" si="5"/>
        <v>5.0891388705311558E-4</v>
      </c>
      <c r="F352" s="1">
        <f t="shared" si="6"/>
        <v>2.3780313903168899</v>
      </c>
    </row>
    <row r="353" spans="1:6" x14ac:dyDescent="0.3">
      <c r="A353" s="1">
        <f t="shared" si="3"/>
        <v>4.4854823317981707E-7</v>
      </c>
      <c r="B353" s="1">
        <f t="shared" si="4"/>
        <v>2.3268552276508907</v>
      </c>
      <c r="E353" s="1">
        <f t="shared" si="5"/>
        <v>3.1020330763048228E-5</v>
      </c>
      <c r="F353" s="1">
        <f t="shared" si="6"/>
        <v>2.3268552276508907</v>
      </c>
    </row>
    <row r="354" spans="1:6" x14ac:dyDescent="0.3">
      <c r="A354" s="1">
        <f t="shared" si="3"/>
        <v>5.458254399993098E-9</v>
      </c>
      <c r="B354" s="1">
        <f t="shared" si="4"/>
        <v>2.2762360384000009</v>
      </c>
      <c r="E354" s="1">
        <f t="shared" si="5"/>
        <v>1.1537706758400022E-3</v>
      </c>
      <c r="F354" s="1">
        <f t="shared" si="6"/>
        <v>2.2762360384000009</v>
      </c>
    </row>
    <row r="355" spans="1:6" x14ac:dyDescent="0.3">
      <c r="A355" s="1">
        <f t="shared" si="3"/>
        <v>4.4123674376463629E-8</v>
      </c>
      <c r="B355" s="1">
        <f t="shared" si="4"/>
        <v>2.2261744093690008</v>
      </c>
      <c r="E355" s="1">
        <f t="shared" si="5"/>
        <v>1.7079612809211403E-3</v>
      </c>
      <c r="F355" s="1">
        <f t="shared" si="6"/>
        <v>2.2261744093690008</v>
      </c>
    </row>
    <row r="356" spans="1:6" x14ac:dyDescent="0.3">
      <c r="A356" s="1">
        <f t="shared" si="3"/>
        <v>2.8347458811425654E-6</v>
      </c>
      <c r="B356" s="1">
        <f t="shared" si="4"/>
        <v>2.1766664746090005</v>
      </c>
      <c r="E356" s="1">
        <f t="shared" si="5"/>
        <v>5.644363906304726E-3</v>
      </c>
      <c r="F356" s="1">
        <f t="shared" si="6"/>
        <v>2.1766664746090005</v>
      </c>
    </row>
    <row r="357" spans="1:6" x14ac:dyDescent="0.3">
      <c r="A357" s="1">
        <f t="shared" si="3"/>
        <v>6.846773489955798E-6</v>
      </c>
      <c r="B357" s="1">
        <f t="shared" si="4"/>
        <v>2.1277181689000004</v>
      </c>
      <c r="E357" s="1">
        <f t="shared" si="5"/>
        <v>7.5855460309689983E-4</v>
      </c>
      <c r="F357" s="1">
        <f t="shared" si="6"/>
        <v>2.1277181689000004</v>
      </c>
    </row>
    <row r="358" spans="1:6" x14ac:dyDescent="0.3">
      <c r="A358" s="1">
        <f t="shared" si="3"/>
        <v>8.6682997433815088E-6</v>
      </c>
      <c r="B358" s="1">
        <f t="shared" si="4"/>
        <v>2.0793265081690002</v>
      </c>
      <c r="E358" s="1">
        <f t="shared" si="5"/>
        <v>5.2499448833166697E-4</v>
      </c>
      <c r="F358" s="1">
        <f t="shared" si="6"/>
        <v>2.0793265081690002</v>
      </c>
    </row>
    <row r="359" spans="1:6" x14ac:dyDescent="0.3">
      <c r="A359" s="1">
        <f t="shared" si="3"/>
        <v>1.2888992920265101E-5</v>
      </c>
      <c r="B359" s="1">
        <f t="shared" si="4"/>
        <v>2.0314886418090006</v>
      </c>
      <c r="E359" s="1">
        <f t="shared" si="5"/>
        <v>1.6055529536721622E-3</v>
      </c>
      <c r="F359" s="1">
        <f t="shared" si="6"/>
        <v>2.0314886418090006</v>
      </c>
    </row>
    <row r="360" spans="1:6" x14ac:dyDescent="0.3">
      <c r="A360" s="1">
        <f t="shared" si="3"/>
        <v>2.0850986098943856E-5</v>
      </c>
      <c r="B360" s="1">
        <f t="shared" si="4"/>
        <v>1.9842103044000006</v>
      </c>
      <c r="E360" s="1">
        <f t="shared" si="5"/>
        <v>9.5382392672160009E-4</v>
      </c>
      <c r="F360" s="1">
        <f t="shared" si="6"/>
        <v>1.9842103044000006</v>
      </c>
    </row>
    <row r="361" spans="1:6" x14ac:dyDescent="0.3">
      <c r="A361" s="1">
        <f t="shared" si="3"/>
        <v>2.4010506074666384E-5</v>
      </c>
      <c r="B361" s="1">
        <f t="shared" si="4"/>
        <v>1.9374886119690005</v>
      </c>
      <c r="E361" s="1">
        <f t="shared" si="5"/>
        <v>1.0715063630188377E-3</v>
      </c>
      <c r="F361" s="1">
        <f t="shared" si="6"/>
        <v>1.9374886119690005</v>
      </c>
    </row>
    <row r="362" spans="1:6" x14ac:dyDescent="0.3">
      <c r="A362" s="1">
        <f t="shared" si="3"/>
        <v>1.3501056332436017E-5</v>
      </c>
      <c r="B362" s="1">
        <f t="shared" si="4"/>
        <v>1.8913208140090008</v>
      </c>
      <c r="E362" s="1">
        <f t="shared" si="5"/>
        <v>7.876150385890757E-3</v>
      </c>
      <c r="F362" s="1">
        <f t="shared" si="6"/>
        <v>1.8913208140090008</v>
      </c>
    </row>
    <row r="363" spans="1:6" x14ac:dyDescent="0.3">
      <c r="A363" s="1">
        <f t="shared" si="3"/>
        <v>4.5648117177636518E-6</v>
      </c>
      <c r="B363" s="1">
        <f t="shared" si="4"/>
        <v>1.8457124449000009</v>
      </c>
      <c r="E363" s="1">
        <f t="shared" si="5"/>
        <v>1.0597427326161015E-3</v>
      </c>
      <c r="F363" s="1">
        <f t="shared" si="6"/>
        <v>1.8457124449000009</v>
      </c>
    </row>
    <row r="364" spans="1:6" x14ac:dyDescent="0.3">
      <c r="A364" s="1">
        <f t="shared" ref="A364:A427" si="7">(B67+0.26308*A67-0.0241)^2</f>
        <v>7.7406682232474453E-6</v>
      </c>
      <c r="B364" s="1">
        <f t="shared" ref="B364:B427" si="8">(A67-2.50972)^2</f>
        <v>1.8006607207690006</v>
      </c>
      <c r="E364" s="1">
        <f t="shared" ref="E364:E427" si="9">(D67-0.0054*A67-0.2511)^2</f>
        <v>1.0376772530332021E-3</v>
      </c>
      <c r="F364" s="1">
        <f t="shared" ref="F364:F427" si="10">(A67-2.50972)^2</f>
        <v>1.8006607207690006</v>
      </c>
    </row>
    <row r="365" spans="1:6" x14ac:dyDescent="0.3">
      <c r="A365" s="1">
        <f t="shared" si="7"/>
        <v>1.1837262920207038E-5</v>
      </c>
      <c r="B365" s="1">
        <f t="shared" si="8"/>
        <v>1.7561629912090004</v>
      </c>
      <c r="E365" s="1">
        <f t="shared" si="9"/>
        <v>1.8812967626707058E-5</v>
      </c>
      <c r="F365" s="1">
        <f t="shared" si="10"/>
        <v>1.7561629912090004</v>
      </c>
    </row>
    <row r="366" spans="1:6" x14ac:dyDescent="0.3">
      <c r="A366" s="1">
        <f t="shared" si="7"/>
        <v>9.9249949568160635E-6</v>
      </c>
      <c r="B366" s="1">
        <f t="shared" si="8"/>
        <v>1.7122245904000004</v>
      </c>
      <c r="E366" s="1">
        <f t="shared" si="9"/>
        <v>2.6204980046399695E-5</v>
      </c>
      <c r="F366" s="1">
        <f t="shared" si="10"/>
        <v>1.7122245904000004</v>
      </c>
    </row>
    <row r="367" spans="1:6" x14ac:dyDescent="0.3">
      <c r="A367" s="1">
        <f t="shared" si="7"/>
        <v>1.4410068790436706E-5</v>
      </c>
      <c r="B367" s="1">
        <f t="shared" si="8"/>
        <v>1.6688428345690003</v>
      </c>
      <c r="E367" s="1">
        <f t="shared" si="9"/>
        <v>5.7171048954321024E-4</v>
      </c>
      <c r="F367" s="1">
        <f t="shared" si="10"/>
        <v>1.6688428345690003</v>
      </c>
    </row>
    <row r="368" spans="1:6" x14ac:dyDescent="0.3">
      <c r="A368" s="1">
        <f t="shared" si="7"/>
        <v>1.7057613341057735E-5</v>
      </c>
      <c r="B368" s="1">
        <f t="shared" si="8"/>
        <v>1.6260151734090005</v>
      </c>
      <c r="E368" s="1">
        <f t="shared" si="9"/>
        <v>1.7547940336725388E-3</v>
      </c>
      <c r="F368" s="1">
        <f t="shared" si="10"/>
        <v>1.6260151734090005</v>
      </c>
    </row>
    <row r="369" spans="1:6" x14ac:dyDescent="0.3">
      <c r="A369" s="1">
        <f t="shared" si="7"/>
        <v>2.9023540022499655E-5</v>
      </c>
      <c r="B369" s="1">
        <f t="shared" si="8"/>
        <v>1.5837467409000006</v>
      </c>
      <c r="E369" s="1">
        <f t="shared" si="9"/>
        <v>2.2068855062499744E-5</v>
      </c>
      <c r="F369" s="1">
        <f t="shared" si="10"/>
        <v>1.5837467409000006</v>
      </c>
    </row>
    <row r="370" spans="1:6" x14ac:dyDescent="0.3">
      <c r="A370" s="1">
        <f t="shared" si="7"/>
        <v>2.0011429594537957E-5</v>
      </c>
      <c r="B370" s="1">
        <f t="shared" si="8"/>
        <v>1.5420349533690005</v>
      </c>
      <c r="E370" s="1">
        <f t="shared" si="9"/>
        <v>2.6204736173996226E-3</v>
      </c>
      <c r="F370" s="1">
        <f t="shared" si="10"/>
        <v>1.5420349533690005</v>
      </c>
    </row>
    <row r="371" spans="1:6" x14ac:dyDescent="0.3">
      <c r="A371" s="1">
        <f t="shared" si="7"/>
        <v>1.4893736156252703E-5</v>
      </c>
      <c r="B371" s="1">
        <f t="shared" si="8"/>
        <v>1.5008773606090007</v>
      </c>
      <c r="E371" s="1">
        <f t="shared" si="9"/>
        <v>1.0520725715804941E-3</v>
      </c>
      <c r="F371" s="1">
        <f t="shared" si="10"/>
        <v>1.5008773606090007</v>
      </c>
    </row>
    <row r="372" spans="1:6" x14ac:dyDescent="0.3">
      <c r="A372" s="1">
        <f t="shared" si="7"/>
        <v>1.2738503362815604E-5</v>
      </c>
      <c r="B372" s="1">
        <f t="shared" si="8"/>
        <v>1.4602788964000006</v>
      </c>
      <c r="E372" s="1">
        <f t="shared" si="9"/>
        <v>2.253097065023998E-4</v>
      </c>
      <c r="F372" s="1">
        <f t="shared" si="10"/>
        <v>1.4602788964000006</v>
      </c>
    </row>
    <row r="373" spans="1:6" x14ac:dyDescent="0.3">
      <c r="A373" s="1">
        <f t="shared" si="7"/>
        <v>2.049162526655062E-5</v>
      </c>
      <c r="B373" s="1">
        <f t="shared" si="8"/>
        <v>1.4202370771690007</v>
      </c>
      <c r="E373" s="1">
        <f t="shared" si="9"/>
        <v>3.3059144385147023E-5</v>
      </c>
      <c r="F373" s="1">
        <f t="shared" si="10"/>
        <v>1.4202370771690007</v>
      </c>
    </row>
    <row r="374" spans="1:6" x14ac:dyDescent="0.3">
      <c r="A374" s="1">
        <f t="shared" si="7"/>
        <v>1.5405580726031806E-5</v>
      </c>
      <c r="B374" s="1">
        <f t="shared" si="8"/>
        <v>1.3807495528090004</v>
      </c>
      <c r="E374" s="1">
        <f t="shared" si="9"/>
        <v>5.6616879814948328E-4</v>
      </c>
      <c r="F374" s="1">
        <f t="shared" si="10"/>
        <v>1.3807495528090004</v>
      </c>
    </row>
    <row r="375" spans="1:6" x14ac:dyDescent="0.3">
      <c r="A375" s="1">
        <f t="shared" si="7"/>
        <v>3.045779362416367E-5</v>
      </c>
      <c r="B375" s="1">
        <f t="shared" si="8"/>
        <v>1.3418210569000002</v>
      </c>
      <c r="E375" s="1">
        <f t="shared" si="9"/>
        <v>3.197301967196101E-3</v>
      </c>
      <c r="F375" s="1">
        <f t="shared" si="10"/>
        <v>1.3418210569000002</v>
      </c>
    </row>
    <row r="376" spans="1:6" x14ac:dyDescent="0.3">
      <c r="A376" s="1">
        <f t="shared" si="7"/>
        <v>3.8229756600707835E-5</v>
      </c>
      <c r="B376" s="1">
        <f t="shared" si="8"/>
        <v>1.3034492059690004</v>
      </c>
      <c r="E376" s="1">
        <f t="shared" si="9"/>
        <v>1.4961982389689939E-3</v>
      </c>
      <c r="F376" s="1">
        <f t="shared" si="10"/>
        <v>1.3034492059690004</v>
      </c>
    </row>
    <row r="377" spans="1:6" x14ac:dyDescent="0.3">
      <c r="A377" s="1">
        <f t="shared" si="7"/>
        <v>2.1809351684738379E-5</v>
      </c>
      <c r="B377" s="1">
        <f t="shared" si="8"/>
        <v>1.2656317500090004</v>
      </c>
      <c r="E377" s="1">
        <f t="shared" si="9"/>
        <v>1.8265557152476436E-2</v>
      </c>
      <c r="F377" s="1">
        <f t="shared" si="10"/>
        <v>1.2656317500090004</v>
      </c>
    </row>
    <row r="378" spans="1:6" x14ac:dyDescent="0.3">
      <c r="A378" s="1">
        <f t="shared" si="7"/>
        <v>3.5280559693438047E-6</v>
      </c>
      <c r="B378" s="1">
        <f t="shared" si="8"/>
        <v>1.2283732224000004</v>
      </c>
      <c r="E378" s="1">
        <f t="shared" si="9"/>
        <v>9.0822691648836107E-3</v>
      </c>
      <c r="F378" s="1">
        <f t="shared" si="10"/>
        <v>1.2283732224000004</v>
      </c>
    </row>
    <row r="379" spans="1:6" x14ac:dyDescent="0.3">
      <c r="A379" s="1">
        <f t="shared" si="7"/>
        <v>3.4479871424253647E-6</v>
      </c>
      <c r="B379" s="1">
        <f t="shared" si="8"/>
        <v>1.1916713397690004</v>
      </c>
      <c r="E379" s="1">
        <f t="shared" si="9"/>
        <v>1.9295358208963133E-5</v>
      </c>
      <c r="F379" s="1">
        <f t="shared" si="10"/>
        <v>1.1916713397690004</v>
      </c>
    </row>
    <row r="380" spans="1:6" x14ac:dyDescent="0.3">
      <c r="A380" s="1">
        <f t="shared" si="7"/>
        <v>6.2335226744293021E-6</v>
      </c>
      <c r="B380" s="1">
        <f t="shared" si="8"/>
        <v>1.1555239522090006</v>
      </c>
      <c r="E380" s="1">
        <f t="shared" si="9"/>
        <v>1.1326214528695866E-3</v>
      </c>
      <c r="F380" s="1">
        <f t="shared" si="10"/>
        <v>1.1555239522090006</v>
      </c>
    </row>
    <row r="381" spans="1:6" x14ac:dyDescent="0.3">
      <c r="A381" s="1">
        <f t="shared" si="7"/>
        <v>9.8361644227557082E-6</v>
      </c>
      <c r="B381" s="1">
        <f t="shared" si="8"/>
        <v>1.1199353929000007</v>
      </c>
      <c r="E381" s="1">
        <f t="shared" si="9"/>
        <v>2.6337249512288982E-3</v>
      </c>
      <c r="F381" s="1">
        <f t="shared" si="10"/>
        <v>1.1199353929000007</v>
      </c>
    </row>
    <row r="382" spans="1:6" x14ac:dyDescent="0.3">
      <c r="A382" s="1">
        <f t="shared" si="7"/>
        <v>1.9303102697558175E-5</v>
      </c>
      <c r="B382" s="1">
        <f t="shared" si="8"/>
        <v>1.0849034785690006</v>
      </c>
      <c r="E382" s="1">
        <f t="shared" si="9"/>
        <v>2.3082780202553097E-4</v>
      </c>
      <c r="F382" s="1">
        <f t="shared" si="10"/>
        <v>1.0849034785690006</v>
      </c>
    </row>
    <row r="383" spans="1:6" x14ac:dyDescent="0.3">
      <c r="A383" s="1">
        <f t="shared" si="7"/>
        <v>1.4376657952328157E-5</v>
      </c>
      <c r="B383" s="1">
        <f t="shared" si="8"/>
        <v>1.0504261594090003</v>
      </c>
      <c r="E383" s="1">
        <f t="shared" si="9"/>
        <v>1.0308008995061789E-3</v>
      </c>
      <c r="F383" s="1">
        <f t="shared" si="10"/>
        <v>1.0504261594090003</v>
      </c>
    </row>
    <row r="384" spans="1:6" x14ac:dyDescent="0.3">
      <c r="A384" s="1">
        <f t="shared" si="7"/>
        <v>1.2391244814399791E-5</v>
      </c>
      <c r="B384" s="1">
        <f t="shared" si="8"/>
        <v>1.0165075684000002</v>
      </c>
      <c r="E384" s="1">
        <f t="shared" si="9"/>
        <v>2.5121547379600012E-3</v>
      </c>
      <c r="F384" s="1">
        <f t="shared" si="10"/>
        <v>1.0165075684000002</v>
      </c>
    </row>
    <row r="385" spans="1:6" x14ac:dyDescent="0.3">
      <c r="A385" s="1">
        <f t="shared" si="7"/>
        <v>3.2852197349043598E-5</v>
      </c>
      <c r="B385" s="1">
        <f t="shared" si="8"/>
        <v>0.98314562236900027</v>
      </c>
      <c r="E385" s="1">
        <f t="shared" si="9"/>
        <v>8.2314045332505786E-3</v>
      </c>
      <c r="F385" s="1">
        <f t="shared" si="10"/>
        <v>0.98314562236900027</v>
      </c>
    </row>
    <row r="386" spans="1:6" x14ac:dyDescent="0.3">
      <c r="A386" s="1">
        <f t="shared" si="7"/>
        <v>4.4749548856547255E-5</v>
      </c>
      <c r="B386" s="1">
        <f t="shared" si="8"/>
        <v>0.95033837160900037</v>
      </c>
      <c r="E386" s="1">
        <f t="shared" si="9"/>
        <v>3.972123120937609E-3</v>
      </c>
      <c r="F386" s="1">
        <f t="shared" si="10"/>
        <v>0.95033837160900037</v>
      </c>
    </row>
    <row r="387" spans="1:6" x14ac:dyDescent="0.3">
      <c r="A387" s="1">
        <f t="shared" si="7"/>
        <v>6.3346858937475453E-5</v>
      </c>
      <c r="B387" s="1">
        <f t="shared" si="8"/>
        <v>0.91808974890000039</v>
      </c>
      <c r="E387" s="1">
        <f t="shared" si="9"/>
        <v>6.611208285528991E-4</v>
      </c>
      <c r="F387" s="1">
        <f t="shared" si="10"/>
        <v>0.91808974890000039</v>
      </c>
    </row>
    <row r="388" spans="1:6" x14ac:dyDescent="0.3">
      <c r="A388" s="1">
        <f t="shared" si="7"/>
        <v>5.8814138323735878E-5</v>
      </c>
      <c r="B388" s="1">
        <f t="shared" si="8"/>
        <v>0.88639777116900031</v>
      </c>
      <c r="E388" s="1">
        <f t="shared" si="9"/>
        <v>3.4051241699059893E-3</v>
      </c>
      <c r="F388" s="1">
        <f t="shared" si="10"/>
        <v>0.88639777116900031</v>
      </c>
    </row>
    <row r="389" spans="1:6" x14ac:dyDescent="0.3">
      <c r="A389" s="1">
        <f t="shared" si="7"/>
        <v>3.7593628915077688E-5</v>
      </c>
      <c r="B389" s="1">
        <f t="shared" si="8"/>
        <v>0.85526058880900047</v>
      </c>
      <c r="E389" s="1">
        <f t="shared" si="9"/>
        <v>5.4118959476434736E-6</v>
      </c>
      <c r="F389" s="1">
        <f t="shared" si="10"/>
        <v>0.85526058880900047</v>
      </c>
    </row>
    <row r="390" spans="1:6" x14ac:dyDescent="0.3">
      <c r="A390" s="1">
        <f t="shared" si="7"/>
        <v>5.9393656465983243E-5</v>
      </c>
      <c r="B390" s="1">
        <f t="shared" si="8"/>
        <v>0.82468193440000048</v>
      </c>
      <c r="E390" s="1">
        <f t="shared" si="9"/>
        <v>2.8968227541795988E-3</v>
      </c>
      <c r="F390" s="1">
        <f t="shared" si="10"/>
        <v>0.82468193440000048</v>
      </c>
    </row>
    <row r="391" spans="1:6" x14ac:dyDescent="0.3">
      <c r="A391" s="1">
        <f t="shared" si="7"/>
        <v>6.4649505812908848E-5</v>
      </c>
      <c r="B391" s="1">
        <f t="shared" si="8"/>
        <v>0.79465992496900051</v>
      </c>
      <c r="E391" s="1">
        <f t="shared" si="9"/>
        <v>2.5612251705511483E-4</v>
      </c>
      <c r="F391" s="1">
        <f t="shared" si="10"/>
        <v>0.79465992496900051</v>
      </c>
    </row>
    <row r="392" spans="1:6" x14ac:dyDescent="0.3">
      <c r="A392" s="1">
        <f t="shared" si="7"/>
        <v>6.9926695900321371E-5</v>
      </c>
      <c r="B392" s="1">
        <f t="shared" si="8"/>
        <v>0.76519281100900016</v>
      </c>
      <c r="E392" s="1">
        <f t="shared" si="9"/>
        <v>1.5900617367843183E-3</v>
      </c>
      <c r="F392" s="1">
        <f t="shared" si="10"/>
        <v>0.76519281100900016</v>
      </c>
    </row>
    <row r="393" spans="1:6" x14ac:dyDescent="0.3">
      <c r="A393" s="1">
        <f t="shared" si="7"/>
        <v>4.657082481552359E-5</v>
      </c>
      <c r="B393" s="1">
        <f t="shared" si="8"/>
        <v>0.73628412490000017</v>
      </c>
      <c r="E393" s="1">
        <f t="shared" si="9"/>
        <v>1.5482407083360992E-3</v>
      </c>
      <c r="F393" s="1">
        <f t="shared" si="10"/>
        <v>0.73628412490000017</v>
      </c>
    </row>
    <row r="394" spans="1:6" x14ac:dyDescent="0.3">
      <c r="A394" s="1">
        <f t="shared" si="7"/>
        <v>5.114889605838698E-5</v>
      </c>
      <c r="B394" s="1">
        <f t="shared" si="8"/>
        <v>0.70793208376900019</v>
      </c>
      <c r="E394" s="1">
        <f t="shared" si="9"/>
        <v>4.5288864512692002E-3</v>
      </c>
      <c r="F394" s="1">
        <f t="shared" si="10"/>
        <v>0.70793208376900019</v>
      </c>
    </row>
    <row r="395" spans="1:6" x14ac:dyDescent="0.3">
      <c r="A395" s="1">
        <f t="shared" si="7"/>
        <v>2.1888103623283725E-5</v>
      </c>
      <c r="B395" s="1">
        <f t="shared" si="8"/>
        <v>0.68013503820900034</v>
      </c>
      <c r="E395" s="1">
        <f t="shared" si="9"/>
        <v>4.386054038736272E-4</v>
      </c>
      <c r="F395" s="1">
        <f t="shared" si="10"/>
        <v>0.68013503820900034</v>
      </c>
    </row>
    <row r="396" spans="1:6" x14ac:dyDescent="0.3">
      <c r="A396" s="1">
        <f t="shared" si="7"/>
        <v>4.3352163703695681E-5</v>
      </c>
      <c r="B396" s="1">
        <f t="shared" si="8"/>
        <v>0.65289632040000034</v>
      </c>
      <c r="E396" s="1">
        <f t="shared" si="9"/>
        <v>8.2704255379343946E-3</v>
      </c>
      <c r="F396" s="1">
        <f t="shared" si="10"/>
        <v>0.65289632040000034</v>
      </c>
    </row>
    <row r="397" spans="1:6" x14ac:dyDescent="0.3">
      <c r="A397" s="1">
        <f t="shared" si="7"/>
        <v>6.1682168785263296E-5</v>
      </c>
      <c r="B397" s="1">
        <f t="shared" si="8"/>
        <v>0.62621424756900024</v>
      </c>
      <c r="E397" s="1">
        <f t="shared" si="9"/>
        <v>5.3826239828579673E-3</v>
      </c>
      <c r="F397" s="1">
        <f t="shared" si="10"/>
        <v>0.62621424756900024</v>
      </c>
    </row>
    <row r="398" spans="1:6" x14ac:dyDescent="0.3">
      <c r="A398" s="1">
        <f t="shared" si="7"/>
        <v>8.3240557956885483E-5</v>
      </c>
      <c r="B398" s="1">
        <f t="shared" si="8"/>
        <v>0.60008727040900045</v>
      </c>
      <c r="E398" s="1">
        <f t="shared" si="9"/>
        <v>1.9885322420962592E-3</v>
      </c>
      <c r="F398" s="1">
        <f t="shared" si="10"/>
        <v>0.60008727040900045</v>
      </c>
    </row>
    <row r="399" spans="1:6" x14ac:dyDescent="0.3">
      <c r="A399" s="1">
        <f t="shared" si="7"/>
        <v>8.9676922644098722E-5</v>
      </c>
      <c r="B399" s="1">
        <f t="shared" si="8"/>
        <v>0.57451852090000044</v>
      </c>
      <c r="E399" s="1">
        <f t="shared" si="9"/>
        <v>2.0319077025001435E-6</v>
      </c>
      <c r="F399" s="1">
        <f t="shared" si="10"/>
        <v>0.57451852090000044</v>
      </c>
    </row>
    <row r="400" spans="1:6" x14ac:dyDescent="0.3">
      <c r="A400" s="1">
        <f t="shared" si="7"/>
        <v>8.415225168522834E-5</v>
      </c>
      <c r="B400" s="1">
        <f t="shared" si="8"/>
        <v>0.54950641636900033</v>
      </c>
      <c r="E400" s="1">
        <f t="shared" si="9"/>
        <v>5.6108162525658939E-5</v>
      </c>
      <c r="F400" s="1">
        <f t="shared" si="10"/>
        <v>0.54950641636900033</v>
      </c>
    </row>
    <row r="401" spans="1:6" x14ac:dyDescent="0.3">
      <c r="A401" s="1">
        <f t="shared" si="7"/>
        <v>9.6300471423961035E-5</v>
      </c>
      <c r="B401" s="1">
        <f t="shared" si="8"/>
        <v>0.52504950760900015</v>
      </c>
      <c r="E401" s="1">
        <f t="shared" si="9"/>
        <v>1.5506928899313349E-6</v>
      </c>
      <c r="F401" s="1">
        <f t="shared" si="10"/>
        <v>0.52504950760900015</v>
      </c>
    </row>
    <row r="402" spans="1:6" x14ac:dyDescent="0.3">
      <c r="A402" s="1">
        <f t="shared" si="7"/>
        <v>8.4847016027535306E-5</v>
      </c>
      <c r="B402" s="1">
        <f t="shared" si="8"/>
        <v>0.50115072640000013</v>
      </c>
      <c r="E402" s="1">
        <f t="shared" si="9"/>
        <v>4.4146430141284044E-3</v>
      </c>
      <c r="F402" s="1">
        <f t="shared" si="10"/>
        <v>0.50115072640000013</v>
      </c>
    </row>
    <row r="403" spans="1:6" x14ac:dyDescent="0.3">
      <c r="A403" s="1">
        <f t="shared" si="7"/>
        <v>5.8879650138081916E-5</v>
      </c>
      <c r="B403" s="1">
        <f t="shared" si="8"/>
        <v>0.47780859016900012</v>
      </c>
      <c r="E403" s="1">
        <f t="shared" si="9"/>
        <v>1.4995616875271831E-2</v>
      </c>
      <c r="F403" s="1">
        <f t="shared" si="10"/>
        <v>0.47780859016900012</v>
      </c>
    </row>
    <row r="404" spans="1:6" x14ac:dyDescent="0.3">
      <c r="A404" s="1">
        <f t="shared" si="7"/>
        <v>2.7039317348308053E-5</v>
      </c>
      <c r="B404" s="1">
        <f t="shared" si="8"/>
        <v>0.45502174980900023</v>
      </c>
      <c r="E404" s="1">
        <f t="shared" si="9"/>
        <v>1.0746473317845277E-2</v>
      </c>
      <c r="F404" s="1">
        <f t="shared" si="10"/>
        <v>0.45502174980900023</v>
      </c>
    </row>
    <row r="405" spans="1:6" x14ac:dyDescent="0.3">
      <c r="A405" s="1">
        <f t="shared" si="7"/>
        <v>1.83689216664037E-5</v>
      </c>
      <c r="B405" s="1">
        <f t="shared" si="8"/>
        <v>0.43279293690000026</v>
      </c>
      <c r="E405" s="1">
        <f t="shared" si="9"/>
        <v>7.4521610108099919E-5</v>
      </c>
      <c r="F405" s="1">
        <f t="shared" si="10"/>
        <v>0.43279293690000026</v>
      </c>
    </row>
    <row r="406" spans="1:6" x14ac:dyDescent="0.3">
      <c r="A406" s="1">
        <f t="shared" si="7"/>
        <v>3.0863154033510779E-5</v>
      </c>
      <c r="B406" s="1">
        <f t="shared" si="8"/>
        <v>0.41112076896900024</v>
      </c>
      <c r="E406" s="1">
        <f t="shared" si="9"/>
        <v>4.5216696715152409E-6</v>
      </c>
      <c r="F406" s="1">
        <f t="shared" si="10"/>
        <v>0.41112076896900024</v>
      </c>
    </row>
    <row r="407" spans="1:6" x14ac:dyDescent="0.3">
      <c r="A407" s="1">
        <f t="shared" si="7"/>
        <v>1.8587207323071088E-5</v>
      </c>
      <c r="B407" s="1">
        <f t="shared" si="8"/>
        <v>0.39000399700900029</v>
      </c>
      <c r="E407" s="1">
        <f t="shared" si="9"/>
        <v>1.5407531195961526E-3</v>
      </c>
      <c r="F407" s="1">
        <f t="shared" si="10"/>
        <v>0.39000399700900029</v>
      </c>
    </row>
    <row r="408" spans="1:6" x14ac:dyDescent="0.3">
      <c r="A408" s="1">
        <f t="shared" si="7"/>
        <v>1.8776206255103669E-5</v>
      </c>
      <c r="B408" s="1">
        <f t="shared" si="8"/>
        <v>0.36944515240000031</v>
      </c>
      <c r="E408" s="1">
        <f t="shared" si="9"/>
        <v>3.097608145945598E-3</v>
      </c>
      <c r="F408" s="1">
        <f t="shared" si="10"/>
        <v>0.36944515240000031</v>
      </c>
    </row>
    <row r="409" spans="1:6" x14ac:dyDescent="0.3">
      <c r="A409" s="1">
        <f t="shared" si="7"/>
        <v>3.8770742328291904E-5</v>
      </c>
      <c r="B409" s="1">
        <f t="shared" si="8"/>
        <v>0.34944295276900028</v>
      </c>
      <c r="E409" s="1">
        <f t="shared" si="9"/>
        <v>2.3409487314025659E-3</v>
      </c>
      <c r="F409" s="1">
        <f t="shared" si="10"/>
        <v>0.34944295276900028</v>
      </c>
    </row>
    <row r="410" spans="1:6" x14ac:dyDescent="0.3">
      <c r="A410" s="1">
        <f t="shared" si="7"/>
        <v>7.8335185561304164E-6</v>
      </c>
      <c r="B410" s="1">
        <f t="shared" si="8"/>
        <v>0.32999624920900011</v>
      </c>
      <c r="E410" s="1">
        <f t="shared" si="9"/>
        <v>5.9512365732282734E-3</v>
      </c>
      <c r="F410" s="1">
        <f t="shared" si="10"/>
        <v>0.32999624920900011</v>
      </c>
    </row>
    <row r="411" spans="1:6" x14ac:dyDescent="0.3">
      <c r="A411" s="1">
        <f t="shared" si="7"/>
        <v>1.4064795093635936E-5</v>
      </c>
      <c r="B411" s="1">
        <f t="shared" si="8"/>
        <v>0.31110737290000012</v>
      </c>
      <c r="E411" s="1">
        <f t="shared" si="9"/>
        <v>3.1040531388408965E-3</v>
      </c>
      <c r="F411" s="1">
        <f t="shared" si="10"/>
        <v>0.31110737290000012</v>
      </c>
    </row>
    <row r="412" spans="1:6" x14ac:dyDescent="0.3">
      <c r="A412" s="1">
        <f t="shared" si="7"/>
        <v>2.21649781311616E-5</v>
      </c>
      <c r="B412" s="1">
        <f t="shared" si="8"/>
        <v>0.29277514156900009</v>
      </c>
      <c r="E412" s="1">
        <f t="shared" si="9"/>
        <v>3.1378503112509284E-3</v>
      </c>
      <c r="F412" s="1">
        <f t="shared" si="10"/>
        <v>0.29277514156900009</v>
      </c>
    </row>
    <row r="413" spans="1:6" x14ac:dyDescent="0.3">
      <c r="A413" s="1">
        <f t="shared" si="7"/>
        <v>3.2102381562260485E-5</v>
      </c>
      <c r="B413" s="1">
        <f t="shared" si="8"/>
        <v>0.2749985064090002</v>
      </c>
      <c r="E413" s="1">
        <f t="shared" si="9"/>
        <v>2.51023203601459E-4</v>
      </c>
      <c r="F413" s="1">
        <f t="shared" si="10"/>
        <v>0.2749985064090002</v>
      </c>
    </row>
    <row r="414" spans="1:6" x14ac:dyDescent="0.3">
      <c r="A414" s="1">
        <f t="shared" si="7"/>
        <v>2.9163888129598837E-5</v>
      </c>
      <c r="B414" s="1">
        <f t="shared" si="8"/>
        <v>0.25777959840000042</v>
      </c>
      <c r="E414" s="1">
        <f t="shared" si="9"/>
        <v>4.5551835624099996E-3</v>
      </c>
      <c r="F414" s="1">
        <f t="shared" si="10"/>
        <v>0.25777959840000042</v>
      </c>
    </row>
    <row r="415" spans="1:6" x14ac:dyDescent="0.3">
      <c r="A415" s="1">
        <f t="shared" si="7"/>
        <v>1.2606928232925546E-5</v>
      </c>
      <c r="B415" s="1">
        <f t="shared" si="8"/>
        <v>0.24111733536900037</v>
      </c>
      <c r="E415" s="1">
        <f t="shared" si="9"/>
        <v>4.2603833069699013E-3</v>
      </c>
      <c r="F415" s="1">
        <f t="shared" si="10"/>
        <v>0.24111733536900037</v>
      </c>
    </row>
    <row r="416" spans="1:6" x14ac:dyDescent="0.3">
      <c r="A416" s="1">
        <f t="shared" si="7"/>
        <v>1.0632492910239893E-5</v>
      </c>
      <c r="B416" s="1">
        <f t="shared" si="8"/>
        <v>0.22501076860900024</v>
      </c>
      <c r="E416" s="1">
        <f t="shared" si="9"/>
        <v>8.2403152184970711E-5</v>
      </c>
      <c r="F416" s="1">
        <f t="shared" si="10"/>
        <v>0.22501076860900024</v>
      </c>
    </row>
    <row r="417" spans="1:6" x14ac:dyDescent="0.3">
      <c r="A417" s="1">
        <f t="shared" si="7"/>
        <v>1.0774898160195432E-5</v>
      </c>
      <c r="B417" s="1">
        <f t="shared" si="8"/>
        <v>0.20946182890000023</v>
      </c>
      <c r="E417" s="1">
        <f t="shared" si="9"/>
        <v>2.2199428987128987E-3</v>
      </c>
      <c r="F417" s="1">
        <f t="shared" si="10"/>
        <v>0.20946182890000023</v>
      </c>
    </row>
    <row r="418" spans="1:6" x14ac:dyDescent="0.3">
      <c r="A418" s="1">
        <f t="shared" si="7"/>
        <v>2.365925128794772E-5</v>
      </c>
      <c r="B418" s="1">
        <f t="shared" si="8"/>
        <v>0.1944695341690002</v>
      </c>
      <c r="E418" s="1">
        <f t="shared" si="9"/>
        <v>2.8285865940275478E-3</v>
      </c>
      <c r="F418" s="1">
        <f t="shared" si="10"/>
        <v>0.1944695341690002</v>
      </c>
    </row>
    <row r="419" spans="1:6" x14ac:dyDescent="0.3">
      <c r="A419" s="1">
        <f t="shared" si="7"/>
        <v>2.6764112672066199E-5</v>
      </c>
      <c r="B419" s="1">
        <f t="shared" si="8"/>
        <v>0.18003303580900007</v>
      </c>
      <c r="E419" s="1">
        <f t="shared" si="9"/>
        <v>2.6844370704580319E-4</v>
      </c>
      <c r="F419" s="1">
        <f t="shared" si="10"/>
        <v>0.18003303580900007</v>
      </c>
    </row>
    <row r="420" spans="1:6" x14ac:dyDescent="0.3">
      <c r="A420" s="1">
        <f t="shared" si="7"/>
        <v>3.0328899380223577E-5</v>
      </c>
      <c r="B420" s="1">
        <f t="shared" si="8"/>
        <v>0.16615406440000008</v>
      </c>
      <c r="E420" s="1">
        <f t="shared" si="9"/>
        <v>2.1756627359995978E-7</v>
      </c>
      <c r="F420" s="1">
        <f t="shared" si="10"/>
        <v>0.16615406440000008</v>
      </c>
    </row>
    <row r="421" spans="1:6" x14ac:dyDescent="0.3">
      <c r="A421" s="1">
        <f t="shared" si="7"/>
        <v>2.7153808556752902E-5</v>
      </c>
      <c r="B421" s="1">
        <f t="shared" si="8"/>
        <v>0.15283173796900007</v>
      </c>
      <c r="E421" s="1">
        <f t="shared" si="9"/>
        <v>9.8028379221555082E-5</v>
      </c>
      <c r="F421" s="1">
        <f t="shared" si="10"/>
        <v>0.15283173796900007</v>
      </c>
    </row>
    <row r="422" spans="1:6" x14ac:dyDescent="0.3">
      <c r="A422" s="1">
        <f t="shared" si="7"/>
        <v>3.4302789849099995E-5</v>
      </c>
      <c r="B422" s="1">
        <f t="shared" si="8"/>
        <v>0.1400653080090003</v>
      </c>
      <c r="E422" s="1">
        <f t="shared" si="9"/>
        <v>8.429403314015577E-5</v>
      </c>
      <c r="F422" s="1">
        <f t="shared" si="10"/>
        <v>0.1400653080090003</v>
      </c>
    </row>
    <row r="423" spans="1:6" x14ac:dyDescent="0.3">
      <c r="A423" s="1">
        <f t="shared" si="7"/>
        <v>2.4310047192482936E-5</v>
      </c>
      <c r="B423" s="1">
        <f t="shared" si="8"/>
        <v>0.12785630490000027</v>
      </c>
      <c r="E423" s="1">
        <f t="shared" si="9"/>
        <v>1.0580571222841E-3</v>
      </c>
      <c r="F423" s="1">
        <f t="shared" si="10"/>
        <v>0.12785630490000027</v>
      </c>
    </row>
    <row r="424" spans="1:6" x14ac:dyDescent="0.3">
      <c r="A424" s="1">
        <f t="shared" si="7"/>
        <v>2.428208576666134E-5</v>
      </c>
      <c r="B424" s="1">
        <f t="shared" si="8"/>
        <v>0.11620394676900027</v>
      </c>
      <c r="E424" s="1">
        <f t="shared" si="9"/>
        <v>2.322666892249233E-4</v>
      </c>
      <c r="F424" s="1">
        <f t="shared" si="10"/>
        <v>0.11620394676900027</v>
      </c>
    </row>
    <row r="425" spans="1:6" x14ac:dyDescent="0.3">
      <c r="A425" s="1">
        <f t="shared" si="7"/>
        <v>3.0996080386281147E-5</v>
      </c>
      <c r="B425" s="1">
        <f t="shared" si="8"/>
        <v>0.10510758520900015</v>
      </c>
      <c r="E425" s="1">
        <f t="shared" si="9"/>
        <v>8.8982794154665833E-3</v>
      </c>
      <c r="F425" s="1">
        <f t="shared" si="10"/>
        <v>0.10510758520900015</v>
      </c>
    </row>
    <row r="426" spans="1:6" x14ac:dyDescent="0.3">
      <c r="A426" s="1">
        <f t="shared" si="7"/>
        <v>6.5363602970174622E-5</v>
      </c>
      <c r="B426" s="1">
        <f t="shared" si="8"/>
        <v>9.4568550400000145E-2</v>
      </c>
      <c r="E426" s="1">
        <f t="shared" si="9"/>
        <v>8.1105230184039929E-4</v>
      </c>
      <c r="F426" s="1">
        <f t="shared" si="10"/>
        <v>9.4568550400000145E-2</v>
      </c>
    </row>
    <row r="427" spans="1:6" x14ac:dyDescent="0.3">
      <c r="A427" s="1">
        <f t="shared" si="7"/>
        <v>4.3023624654946635E-5</v>
      </c>
      <c r="B427" s="1">
        <f t="shared" si="8"/>
        <v>8.4586160569000132E-2</v>
      </c>
      <c r="E427" s="1">
        <f t="shared" si="9"/>
        <v>3.5637103181123055E-7</v>
      </c>
      <c r="F427" s="1">
        <f t="shared" si="10"/>
        <v>8.4586160569000132E-2</v>
      </c>
    </row>
    <row r="428" spans="1:6" x14ac:dyDescent="0.3">
      <c r="A428" s="1">
        <f t="shared" ref="A428:A491" si="11">(B131+0.26308*A131-0.0241)^2</f>
        <v>6.6276961477923889E-5</v>
      </c>
      <c r="B428" s="1">
        <f t="shared" ref="B428:B491" si="12">(A131-2.50972)^2</f>
        <v>7.5159867409000047E-2</v>
      </c>
      <c r="E428" s="1">
        <f t="shared" ref="E428:E491" si="13">(D131-0.0054*A131-0.2511)^2</f>
        <v>6.394462318405946E-5</v>
      </c>
      <c r="F428" s="1">
        <f t="shared" ref="F428:F491" si="14">(A131-2.50972)^2</f>
        <v>7.5159867409000047E-2</v>
      </c>
    </row>
    <row r="429" spans="1:6" x14ac:dyDescent="0.3">
      <c r="A429" s="1">
        <f t="shared" si="11"/>
        <v>3.9579574912899895E-5</v>
      </c>
      <c r="B429" s="1">
        <f t="shared" si="12"/>
        <v>6.6290800900000044E-2</v>
      </c>
      <c r="E429" s="1">
        <f t="shared" si="13"/>
        <v>6.841217045722504E-3</v>
      </c>
      <c r="F429" s="1">
        <f t="shared" si="14"/>
        <v>6.6290800900000044E-2</v>
      </c>
    </row>
    <row r="430" spans="1:6" x14ac:dyDescent="0.3">
      <c r="A430" s="1">
        <f t="shared" si="11"/>
        <v>2.8914211442055364E-5</v>
      </c>
      <c r="B430" s="1">
        <f t="shared" si="12"/>
        <v>5.7978379369000042E-2</v>
      </c>
      <c r="E430" s="1">
        <f t="shared" si="13"/>
        <v>2.9928626107890207E-3</v>
      </c>
      <c r="F430" s="1">
        <f t="shared" si="14"/>
        <v>5.7978379369000042E-2</v>
      </c>
    </row>
    <row r="431" spans="1:6" x14ac:dyDescent="0.3">
      <c r="A431" s="1">
        <f t="shared" si="11"/>
        <v>1.9977506162525466E-5</v>
      </c>
      <c r="B431" s="1">
        <f t="shared" si="12"/>
        <v>5.0222154609000175E-2</v>
      </c>
      <c r="E431" s="1">
        <f t="shared" si="13"/>
        <v>7.0640965617477312E-4</v>
      </c>
      <c r="F431" s="1">
        <f t="shared" si="14"/>
        <v>5.0222154609000175E-2</v>
      </c>
    </row>
    <row r="432" spans="1:6" x14ac:dyDescent="0.3">
      <c r="A432" s="1">
        <f t="shared" si="11"/>
        <v>2.0173428522255008E-5</v>
      </c>
      <c r="B432" s="1">
        <f t="shared" si="12"/>
        <v>4.3023056400000155E-2</v>
      </c>
      <c r="E432" s="1">
        <f t="shared" si="13"/>
        <v>6.9366285275040127E-4</v>
      </c>
      <c r="F432" s="1">
        <f t="shared" si="14"/>
        <v>4.3023056400000155E-2</v>
      </c>
    </row>
    <row r="433" spans="1:6" x14ac:dyDescent="0.3">
      <c r="A433" s="1">
        <f t="shared" si="11"/>
        <v>1.2798131616940913E-5</v>
      </c>
      <c r="B433" s="1">
        <f t="shared" si="12"/>
        <v>3.6380603169000145E-2</v>
      </c>
      <c r="E433" s="1">
        <f t="shared" si="13"/>
        <v>4.1195719665941075E-3</v>
      </c>
      <c r="F433" s="1">
        <f t="shared" si="14"/>
        <v>3.6380603169000145E-2</v>
      </c>
    </row>
    <row r="434" spans="1:6" x14ac:dyDescent="0.3">
      <c r="A434" s="1">
        <f t="shared" si="11"/>
        <v>5.4731402810971158E-6</v>
      </c>
      <c r="B434" s="1">
        <f t="shared" si="12"/>
        <v>3.0294446809000081E-2</v>
      </c>
      <c r="E434" s="1">
        <f t="shared" si="13"/>
        <v>3.1811628401935254E-3</v>
      </c>
      <c r="F434" s="1">
        <f t="shared" si="14"/>
        <v>3.0294446809000081E-2</v>
      </c>
    </row>
    <row r="435" spans="1:6" x14ac:dyDescent="0.3">
      <c r="A435" s="1">
        <f t="shared" si="11"/>
        <v>2.9757561014436943E-6</v>
      </c>
      <c r="B435" s="1">
        <f t="shared" si="12"/>
        <v>2.4765316900000073E-2</v>
      </c>
      <c r="E435" s="1">
        <f t="shared" si="13"/>
        <v>4.0964748937640993E-3</v>
      </c>
      <c r="F435" s="1">
        <f t="shared" si="14"/>
        <v>2.4765316900000073E-2</v>
      </c>
    </row>
    <row r="436" spans="1:6" x14ac:dyDescent="0.3">
      <c r="A436" s="1">
        <f t="shared" si="11"/>
        <v>3.5044454018681383E-8</v>
      </c>
      <c r="B436" s="1">
        <f t="shared" si="12"/>
        <v>1.9792831969000065E-2</v>
      </c>
      <c r="E436" s="1">
        <f t="shared" si="13"/>
        <v>5.2937582865354816E-5</v>
      </c>
      <c r="F436" s="1">
        <f t="shared" si="14"/>
        <v>1.9792831969000065E-2</v>
      </c>
    </row>
    <row r="437" spans="1:6" x14ac:dyDescent="0.3">
      <c r="A437" s="1">
        <f t="shared" si="11"/>
        <v>2.1229316418441614E-6</v>
      </c>
      <c r="B437" s="1">
        <f t="shared" si="12"/>
        <v>1.5376744009000021E-2</v>
      </c>
      <c r="E437" s="1">
        <f t="shared" si="13"/>
        <v>1.5655848246437956E-3</v>
      </c>
      <c r="F437" s="1">
        <f t="shared" si="14"/>
        <v>1.5376744009000021E-2</v>
      </c>
    </row>
    <row r="438" spans="1:6" x14ac:dyDescent="0.3">
      <c r="A438" s="1">
        <f t="shared" si="11"/>
        <v>2.1871215476638944E-6</v>
      </c>
      <c r="B438" s="1">
        <f t="shared" si="12"/>
        <v>1.1517582400000018E-2</v>
      </c>
      <c r="E438" s="1">
        <f t="shared" si="13"/>
        <v>1.3468902291359969E-4</v>
      </c>
      <c r="F438" s="1">
        <f t="shared" si="14"/>
        <v>1.1517582400000018E-2</v>
      </c>
    </row>
    <row r="439" spans="1:6" x14ac:dyDescent="0.3">
      <c r="A439" s="1">
        <f t="shared" si="11"/>
        <v>3.2857204692238248E-6</v>
      </c>
      <c r="B439" s="1">
        <f t="shared" si="12"/>
        <v>8.2150657690000135E-3</v>
      </c>
      <c r="E439" s="1">
        <f t="shared" si="13"/>
        <v>9.2397445987348298E-4</v>
      </c>
      <c r="F439" s="1">
        <f t="shared" si="14"/>
        <v>8.2150657690000135E-3</v>
      </c>
    </row>
    <row r="440" spans="1:6" x14ac:dyDescent="0.3">
      <c r="A440" s="1">
        <f t="shared" si="11"/>
        <v>6.0446272209024846E-6</v>
      </c>
      <c r="B440" s="1">
        <f t="shared" si="12"/>
        <v>5.469046209000056E-3</v>
      </c>
      <c r="E440" s="1">
        <f t="shared" si="13"/>
        <v>1.5870456717234666E-3</v>
      </c>
      <c r="F440" s="1">
        <f t="shared" si="14"/>
        <v>5.469046209000056E-3</v>
      </c>
    </row>
    <row r="441" spans="1:6" x14ac:dyDescent="0.3">
      <c r="A441" s="1">
        <f t="shared" si="11"/>
        <v>9.636343228515578E-6</v>
      </c>
      <c r="B441" s="1">
        <f t="shared" si="12"/>
        <v>3.279852900000043E-3</v>
      </c>
      <c r="E441" s="1">
        <f t="shared" si="13"/>
        <v>4.505655758408997E-4</v>
      </c>
      <c r="F441" s="1">
        <f t="shared" si="14"/>
        <v>3.279852900000043E-3</v>
      </c>
    </row>
    <row r="442" spans="1:6" x14ac:dyDescent="0.3">
      <c r="A442" s="1">
        <f t="shared" si="11"/>
        <v>9.7725614813005567E-6</v>
      </c>
      <c r="B442" s="1">
        <f t="shared" si="12"/>
        <v>1.6473045690000303E-3</v>
      </c>
      <c r="E442" s="1">
        <f t="shared" si="13"/>
        <v>1.9481526097907713E-3</v>
      </c>
      <c r="F442" s="1">
        <f t="shared" si="14"/>
        <v>1.6473045690000303E-3</v>
      </c>
    </row>
    <row r="443" spans="1:6" x14ac:dyDescent="0.3">
      <c r="A443" s="1">
        <f t="shared" si="11"/>
        <v>2.5234477670420937E-6</v>
      </c>
      <c r="B443" s="1">
        <f t="shared" si="12"/>
        <v>5.7135340900001097E-4</v>
      </c>
      <c r="E443" s="1">
        <f t="shared" si="13"/>
        <v>2.5586843930690018E-4</v>
      </c>
      <c r="F443" s="1">
        <f t="shared" si="14"/>
        <v>5.7135340900001097E-4</v>
      </c>
    </row>
    <row r="444" spans="1:6" x14ac:dyDescent="0.3">
      <c r="A444" s="1">
        <f t="shared" si="11"/>
        <v>6.4826252099994648E-6</v>
      </c>
      <c r="B444" s="1">
        <f t="shared" si="12"/>
        <v>5.2128400000003267E-5</v>
      </c>
      <c r="E444" s="1">
        <f t="shared" si="13"/>
        <v>5.8779668904100019E-3</v>
      </c>
      <c r="F444" s="1">
        <f t="shared" si="14"/>
        <v>5.2128400000003267E-5</v>
      </c>
    </row>
    <row r="445" spans="1:6" x14ac:dyDescent="0.3">
      <c r="A445" s="1">
        <f t="shared" si="11"/>
        <v>1.7139298940521395E-5</v>
      </c>
      <c r="B445" s="1">
        <f t="shared" si="12"/>
        <v>8.9548368999995778E-5</v>
      </c>
      <c r="E445" s="1">
        <f t="shared" si="13"/>
        <v>4.5497167507023749E-3</v>
      </c>
      <c r="F445" s="1">
        <f t="shared" si="14"/>
        <v>8.9548368999995778E-5</v>
      </c>
    </row>
    <row r="446" spans="1:6" x14ac:dyDescent="0.3">
      <c r="A446" s="1">
        <f t="shared" si="11"/>
        <v>2.2905703726012422E-5</v>
      </c>
      <c r="B446" s="1">
        <f t="shared" si="12"/>
        <v>6.836656089999958E-4</v>
      </c>
      <c r="E446" s="1">
        <f t="shared" si="13"/>
        <v>1.6304056411202111E-3</v>
      </c>
      <c r="F446" s="1">
        <f t="shared" si="14"/>
        <v>6.836656089999958E-4</v>
      </c>
    </row>
    <row r="447" spans="1:6" x14ac:dyDescent="0.3">
      <c r="A447" s="1">
        <f t="shared" si="11"/>
        <v>2.9502865175714992E-5</v>
      </c>
      <c r="B447" s="1">
        <f t="shared" si="12"/>
        <v>1.8344088999999934E-3</v>
      </c>
      <c r="E447" s="1">
        <f t="shared" si="13"/>
        <v>4.664585386972897E-3</v>
      </c>
      <c r="F447" s="1">
        <f t="shared" si="14"/>
        <v>1.8344088999999934E-3</v>
      </c>
    </row>
    <row r="448" spans="1:6" x14ac:dyDescent="0.3">
      <c r="A448" s="1">
        <f t="shared" si="11"/>
        <v>4.909829620727134E-5</v>
      </c>
      <c r="B448" s="1">
        <f t="shared" si="12"/>
        <v>3.5417971689999913E-3</v>
      </c>
      <c r="E448" s="1">
        <f t="shared" si="13"/>
        <v>4.6768991491833055E-3</v>
      </c>
      <c r="F448" s="1">
        <f t="shared" si="14"/>
        <v>3.5417971689999913E-3</v>
      </c>
    </row>
    <row r="449" spans="1:6" x14ac:dyDescent="0.3">
      <c r="A449" s="1">
        <f t="shared" si="11"/>
        <v>5.8567557377253798E-5</v>
      </c>
      <c r="B449" s="1">
        <f t="shared" si="12"/>
        <v>5.8059828089999429E-3</v>
      </c>
      <c r="E449" s="1">
        <f t="shared" si="13"/>
        <v>6.1533506610108517E-4</v>
      </c>
      <c r="F449" s="1">
        <f t="shared" si="14"/>
        <v>5.8059828089999429E-3</v>
      </c>
    </row>
    <row r="450" spans="1:6" x14ac:dyDescent="0.3">
      <c r="A450" s="1">
        <f t="shared" si="11"/>
        <v>3.7394545851661846E-5</v>
      </c>
      <c r="B450" s="1">
        <f t="shared" si="12"/>
        <v>8.6266943999999315E-3</v>
      </c>
      <c r="E450" s="1">
        <f t="shared" si="13"/>
        <v>1.1878506210873602E-2</v>
      </c>
      <c r="F450" s="1">
        <f t="shared" si="14"/>
        <v>8.6266943999999315E-3</v>
      </c>
    </row>
    <row r="451" spans="1:6" x14ac:dyDescent="0.3">
      <c r="A451" s="1">
        <f t="shared" si="11"/>
        <v>1.567741566796341E-5</v>
      </c>
      <c r="B451" s="1">
        <f t="shared" si="12"/>
        <v>1.2004050968999919E-2</v>
      </c>
      <c r="E451" s="1">
        <f t="shared" si="13"/>
        <v>6.5376881757224009E-3</v>
      </c>
      <c r="F451" s="1">
        <f t="shared" si="14"/>
        <v>1.2004050968999919E-2</v>
      </c>
    </row>
    <row r="452" spans="1:6" x14ac:dyDescent="0.3">
      <c r="A452" s="1">
        <f t="shared" si="11"/>
        <v>1.1274138276745976E-5</v>
      </c>
      <c r="B452" s="1">
        <f t="shared" si="12"/>
        <v>1.5938305008999943E-2</v>
      </c>
      <c r="E452" s="1">
        <f t="shared" si="13"/>
        <v>6.0199950473395632E-4</v>
      </c>
      <c r="F452" s="1">
        <f t="shared" si="14"/>
        <v>1.5938305008999943E-2</v>
      </c>
    </row>
    <row r="453" spans="1:6" x14ac:dyDescent="0.3">
      <c r="A453" s="1">
        <f t="shared" si="11"/>
        <v>9.4099366238435278E-6</v>
      </c>
      <c r="B453" s="1">
        <f t="shared" si="12"/>
        <v>2.0428984899999936E-2</v>
      </c>
      <c r="E453" s="1">
        <f t="shared" si="13"/>
        <v>2.2785872310010093E-4</v>
      </c>
      <c r="F453" s="1">
        <f t="shared" si="14"/>
        <v>2.0428984899999936E-2</v>
      </c>
    </row>
    <row r="454" spans="1:6" x14ac:dyDescent="0.3">
      <c r="A454" s="1">
        <f t="shared" si="11"/>
        <v>7.7140931857291451E-6</v>
      </c>
      <c r="B454" s="1">
        <f t="shared" si="12"/>
        <v>2.5476309768999932E-2</v>
      </c>
      <c r="E454" s="1">
        <f t="shared" si="13"/>
        <v>5.931904679298038E-4</v>
      </c>
      <c r="F454" s="1">
        <f t="shared" si="14"/>
        <v>2.5476309768999932E-2</v>
      </c>
    </row>
    <row r="455" spans="1:6" x14ac:dyDescent="0.3">
      <c r="A455" s="1">
        <f t="shared" si="11"/>
        <v>4.7334631915738662E-6</v>
      </c>
      <c r="B455" s="1">
        <f t="shared" si="12"/>
        <v>3.1080632208999974E-2</v>
      </c>
      <c r="E455" s="1">
        <f t="shared" si="13"/>
        <v>1.1300427305141068E-3</v>
      </c>
      <c r="F455" s="1">
        <f t="shared" si="14"/>
        <v>3.1080632208999974E-2</v>
      </c>
    </row>
    <row r="456" spans="1:6" x14ac:dyDescent="0.3">
      <c r="A456" s="1">
        <f t="shared" si="11"/>
        <v>2.4762673154558579E-6</v>
      </c>
      <c r="B456" s="1">
        <f t="shared" si="12"/>
        <v>3.7241280399999972E-2</v>
      </c>
      <c r="E456" s="1">
        <f t="shared" si="13"/>
        <v>8.2329164425764025E-3</v>
      </c>
      <c r="F456" s="1">
        <f t="shared" si="14"/>
        <v>3.7241280399999972E-2</v>
      </c>
    </row>
    <row r="457" spans="1:6" x14ac:dyDescent="0.3">
      <c r="A457" s="1">
        <f t="shared" si="11"/>
        <v>7.7725445916661205E-7</v>
      </c>
      <c r="B457" s="1">
        <f t="shared" si="12"/>
        <v>4.3958573568999973E-2</v>
      </c>
      <c r="E457" s="1">
        <f t="shared" si="13"/>
        <v>8.4362760480993131E-4</v>
      </c>
      <c r="F457" s="1">
        <f t="shared" si="14"/>
        <v>4.3958573568999973E-2</v>
      </c>
    </row>
    <row r="458" spans="1:6" x14ac:dyDescent="0.3">
      <c r="A458" s="1">
        <f t="shared" si="11"/>
        <v>6.6461167922001959E-6</v>
      </c>
      <c r="B458" s="1">
        <f t="shared" si="12"/>
        <v>5.1232964408999833E-2</v>
      </c>
      <c r="E458" s="1">
        <f t="shared" si="13"/>
        <v>1.7027723134683784E-3</v>
      </c>
      <c r="F458" s="1">
        <f t="shared" si="14"/>
        <v>5.1232964408999833E-2</v>
      </c>
    </row>
    <row r="459" spans="1:6" x14ac:dyDescent="0.3">
      <c r="A459" s="1">
        <f t="shared" si="11"/>
        <v>1.732807128999132E-7</v>
      </c>
      <c r="B459" s="1">
        <f t="shared" si="12"/>
        <v>5.9063580899999822E-2</v>
      </c>
      <c r="E459" s="1">
        <f t="shared" si="13"/>
        <v>2.6995350447025007E-3</v>
      </c>
      <c r="F459" s="1">
        <f t="shared" si="14"/>
        <v>5.9063580899999822E-2</v>
      </c>
    </row>
    <row r="460" spans="1:6" x14ac:dyDescent="0.3">
      <c r="A460" s="1">
        <f t="shared" si="11"/>
        <v>5.6255046113138656E-7</v>
      </c>
      <c r="B460" s="1">
        <f t="shared" si="12"/>
        <v>6.7450842368999814E-2</v>
      </c>
      <c r="E460" s="1">
        <f t="shared" si="13"/>
        <v>3.6410167546785757E-3</v>
      </c>
      <c r="F460" s="1">
        <f t="shared" si="14"/>
        <v>6.7450842368999814E-2</v>
      </c>
    </row>
    <row r="461" spans="1:6" x14ac:dyDescent="0.3">
      <c r="A461" s="1">
        <f t="shared" si="11"/>
        <v>5.4371063764670737E-6</v>
      </c>
      <c r="B461" s="1">
        <f t="shared" si="12"/>
        <v>7.6395301608999877E-2</v>
      </c>
      <c r="E461" s="1">
        <f t="shared" si="13"/>
        <v>1.1488438109719772E-2</v>
      </c>
      <c r="F461" s="1">
        <f t="shared" si="14"/>
        <v>7.6395301608999877E-2</v>
      </c>
    </row>
    <row r="462" spans="1:6" x14ac:dyDescent="0.3">
      <c r="A462" s="1">
        <f t="shared" si="11"/>
        <v>1.7852517850175381E-5</v>
      </c>
      <c r="B462" s="1">
        <f t="shared" si="12"/>
        <v>8.5895886399999871E-2</v>
      </c>
      <c r="E462" s="1">
        <f t="shared" si="13"/>
        <v>1.0880418908304009E-3</v>
      </c>
      <c r="F462" s="1">
        <f t="shared" si="14"/>
        <v>8.5895886399999871E-2</v>
      </c>
    </row>
    <row r="463" spans="1:6" x14ac:dyDescent="0.3">
      <c r="A463" s="1">
        <f t="shared" si="11"/>
        <v>1.2716794134086358E-6</v>
      </c>
      <c r="B463" s="1">
        <f t="shared" si="12"/>
        <v>9.5953116168999875E-2</v>
      </c>
      <c r="E463" s="1">
        <f t="shared" si="13"/>
        <v>7.0929116522773339E-2</v>
      </c>
      <c r="F463" s="1">
        <f t="shared" si="14"/>
        <v>9.5953116168999875E-2</v>
      </c>
    </row>
    <row r="464" spans="1:6" x14ac:dyDescent="0.3">
      <c r="A464" s="1">
        <f t="shared" si="11"/>
        <v>3.7367905540835219E-6</v>
      </c>
      <c r="B464" s="1">
        <f t="shared" si="12"/>
        <v>0.11773819689999995</v>
      </c>
      <c r="E464" s="1">
        <f t="shared" si="13"/>
        <v>7.1025122899052107E-2</v>
      </c>
      <c r="F464" s="1">
        <f t="shared" si="14"/>
        <v>0.11773819689999995</v>
      </c>
    </row>
    <row r="465" spans="1:6" x14ac:dyDescent="0.3">
      <c r="A465" s="1">
        <f t="shared" si="11"/>
        <v>4.3195039725578537E-6</v>
      </c>
      <c r="B465" s="1">
        <f t="shared" si="12"/>
        <v>0.12946539496899995</v>
      </c>
      <c r="E465" s="1">
        <f t="shared" si="13"/>
        <v>3.0767964487664339E-3</v>
      </c>
      <c r="F465" s="1">
        <f t="shared" si="14"/>
        <v>0.12946539496899995</v>
      </c>
    </row>
    <row r="466" spans="1:6" x14ac:dyDescent="0.3">
      <c r="A466" s="1">
        <f t="shared" si="11"/>
        <v>1.5517835212095625E-5</v>
      </c>
      <c r="B466" s="1">
        <f t="shared" si="12"/>
        <v>0.14174999100899974</v>
      </c>
      <c r="E466" s="1">
        <f t="shared" si="13"/>
        <v>5.2181945422383547E-3</v>
      </c>
      <c r="F466" s="1">
        <f t="shared" si="14"/>
        <v>0.14174999100899974</v>
      </c>
    </row>
    <row r="467" spans="1:6" x14ac:dyDescent="0.3">
      <c r="A467" s="1">
        <f t="shared" si="11"/>
        <v>1.9745865351423871E-5</v>
      </c>
      <c r="B467" s="1">
        <f t="shared" si="12"/>
        <v>0.15459051239999971</v>
      </c>
      <c r="E467" s="1">
        <f t="shared" si="13"/>
        <v>2.8086944390560075E-4</v>
      </c>
      <c r="F467" s="1">
        <f t="shared" si="14"/>
        <v>0.15459051239999971</v>
      </c>
    </row>
    <row r="468" spans="1:6" x14ac:dyDescent="0.3">
      <c r="A468" s="1">
        <f t="shared" si="11"/>
        <v>1.9243975987122096E-5</v>
      </c>
      <c r="B468" s="1">
        <f t="shared" si="12"/>
        <v>0.1679876787689997</v>
      </c>
      <c r="E468" s="1">
        <f t="shared" si="13"/>
        <v>2.0197368043563169E-5</v>
      </c>
      <c r="F468" s="1">
        <f t="shared" si="14"/>
        <v>0.1679876787689997</v>
      </c>
    </row>
    <row r="469" spans="1:6" x14ac:dyDescent="0.3">
      <c r="A469" s="1">
        <f t="shared" si="11"/>
        <v>1.997305466865176E-5</v>
      </c>
      <c r="B469" s="1">
        <f t="shared" si="12"/>
        <v>0.18194234320899982</v>
      </c>
      <c r="E469" s="1">
        <f t="shared" si="13"/>
        <v>2.8109680444098593E-4</v>
      </c>
      <c r="F469" s="1">
        <f t="shared" si="14"/>
        <v>0.18194234320899982</v>
      </c>
    </row>
    <row r="470" spans="1:6" x14ac:dyDescent="0.3">
      <c r="A470" s="1">
        <f t="shared" si="11"/>
        <v>2.3399335845796063E-5</v>
      </c>
      <c r="B470" s="1">
        <f t="shared" si="12"/>
        <v>0.19645283289999982</v>
      </c>
      <c r="E470" s="1">
        <f t="shared" si="13"/>
        <v>2.8412574736089884E-4</v>
      </c>
      <c r="F470" s="1">
        <f t="shared" si="14"/>
        <v>0.19645283289999982</v>
      </c>
    </row>
    <row r="471" spans="1:6" x14ac:dyDescent="0.3">
      <c r="A471" s="1">
        <f t="shared" si="11"/>
        <v>2.4200000880567831E-5</v>
      </c>
      <c r="B471" s="1">
        <f t="shared" si="12"/>
        <v>0.21151996756899982</v>
      </c>
      <c r="E471" s="1">
        <f t="shared" si="13"/>
        <v>5.9477365627713186E-4</v>
      </c>
      <c r="F471" s="1">
        <f t="shared" si="14"/>
        <v>0.21151996756899982</v>
      </c>
    </row>
    <row r="472" spans="1:6" x14ac:dyDescent="0.3">
      <c r="A472" s="1">
        <f t="shared" si="11"/>
        <v>1.5133472111902909E-5</v>
      </c>
      <c r="B472" s="1">
        <f t="shared" si="12"/>
        <v>0.22714470040899995</v>
      </c>
      <c r="E472" s="1">
        <f t="shared" si="13"/>
        <v>2.0359126003521785E-3</v>
      </c>
      <c r="F472" s="1">
        <f t="shared" si="14"/>
        <v>0.22714470040899995</v>
      </c>
    </row>
    <row r="473" spans="1:6" x14ac:dyDescent="0.3">
      <c r="A473" s="1">
        <f t="shared" si="11"/>
        <v>1.0742268451599493E-5</v>
      </c>
      <c r="B473" s="1">
        <f t="shared" si="12"/>
        <v>0.24332515839999994</v>
      </c>
      <c r="E473" s="1">
        <f t="shared" si="13"/>
        <v>2.1905114484099984E-3</v>
      </c>
      <c r="F473" s="1">
        <f t="shared" si="14"/>
        <v>0.24332515839999994</v>
      </c>
    </row>
    <row r="474" spans="1:6" x14ac:dyDescent="0.3">
      <c r="A474" s="1">
        <f t="shared" si="11"/>
        <v>5.1533705363408871E-6</v>
      </c>
      <c r="B474" s="1">
        <f t="shared" si="12"/>
        <v>0.26006226136899996</v>
      </c>
      <c r="E474" s="1">
        <f t="shared" si="13"/>
        <v>2.8485829798059444E-5</v>
      </c>
      <c r="F474" s="1">
        <f t="shared" si="14"/>
        <v>0.26006226136899996</v>
      </c>
    </row>
    <row r="475" spans="1:6" x14ac:dyDescent="0.3">
      <c r="A475" s="1">
        <f t="shared" si="11"/>
        <v>9.2850034308333525E-6</v>
      </c>
      <c r="B475" s="1">
        <f t="shared" si="12"/>
        <v>0.27735706260899962</v>
      </c>
      <c r="E475" s="1">
        <f t="shared" si="13"/>
        <v>5.9026248643924981E-4</v>
      </c>
      <c r="F475" s="1">
        <f t="shared" si="14"/>
        <v>0.27735706260899962</v>
      </c>
    </row>
    <row r="476" spans="1:6" x14ac:dyDescent="0.3">
      <c r="A476" s="1">
        <f t="shared" si="11"/>
        <v>1.7723437144356866E-6</v>
      </c>
      <c r="B476" s="1">
        <f t="shared" si="12"/>
        <v>0.29520748889999959</v>
      </c>
      <c r="E476" s="1">
        <f t="shared" si="13"/>
        <v>8.0463165796090244E-4</v>
      </c>
      <c r="F476" s="1">
        <f t="shared" si="14"/>
        <v>0.29520748889999959</v>
      </c>
    </row>
    <row r="477" spans="1:6" x14ac:dyDescent="0.3">
      <c r="A477" s="1">
        <f t="shared" si="11"/>
        <v>3.8771879896419488E-6</v>
      </c>
      <c r="B477" s="1">
        <f t="shared" si="12"/>
        <v>0.31361456016899963</v>
      </c>
      <c r="E477" s="1">
        <f t="shared" si="13"/>
        <v>2.6128309595225075E-3</v>
      </c>
      <c r="F477" s="1">
        <f t="shared" si="14"/>
        <v>0.31361456016899963</v>
      </c>
    </row>
    <row r="478" spans="1:6" x14ac:dyDescent="0.3">
      <c r="A478" s="1">
        <f t="shared" si="11"/>
        <v>8.3231347574444015E-6</v>
      </c>
      <c r="B478" s="1">
        <f t="shared" si="12"/>
        <v>0.33257942980899974</v>
      </c>
      <c r="E478" s="1">
        <f t="shared" si="13"/>
        <v>3.0613814342496026E-3</v>
      </c>
      <c r="F478" s="1">
        <f t="shared" si="14"/>
        <v>0.33257942980899974</v>
      </c>
    </row>
    <row r="479" spans="1:6" x14ac:dyDescent="0.3">
      <c r="A479" s="1">
        <f t="shared" si="11"/>
        <v>1.3428179144703165E-5</v>
      </c>
      <c r="B479" s="1">
        <f t="shared" si="12"/>
        <v>0.35209982439999976</v>
      </c>
      <c r="E479" s="1">
        <f t="shared" si="13"/>
        <v>1.6587894435999677E-6</v>
      </c>
      <c r="F479" s="1">
        <f t="shared" si="14"/>
        <v>0.35209982439999976</v>
      </c>
    </row>
    <row r="480" spans="1:6" x14ac:dyDescent="0.3">
      <c r="A480" s="1">
        <f t="shared" si="11"/>
        <v>7.6945857865273236E-6</v>
      </c>
      <c r="B480" s="1">
        <f t="shared" si="12"/>
        <v>0.37217686396899974</v>
      </c>
      <c r="E480" s="1">
        <f t="shared" si="13"/>
        <v>6.7412428152831619E-3</v>
      </c>
      <c r="F480" s="1">
        <f t="shared" si="14"/>
        <v>0.37217686396899974</v>
      </c>
    </row>
    <row r="481" spans="1:6" x14ac:dyDescent="0.3">
      <c r="A481" s="1">
        <f t="shared" si="11"/>
        <v>5.8375461555141562E-7</v>
      </c>
      <c r="B481" s="1">
        <f t="shared" si="12"/>
        <v>0.39281180200899996</v>
      </c>
      <c r="E481" s="1">
        <f t="shared" si="13"/>
        <v>1.9732499569217973E-3</v>
      </c>
      <c r="F481" s="1">
        <f t="shared" si="14"/>
        <v>0.39281180200899996</v>
      </c>
    </row>
    <row r="482" spans="1:6" x14ac:dyDescent="0.3">
      <c r="A482" s="1">
        <f t="shared" si="11"/>
        <v>1.2694573968039771E-6</v>
      </c>
      <c r="B482" s="1">
        <f t="shared" si="12"/>
        <v>0.41400216489999991</v>
      </c>
      <c r="E482" s="1">
        <f t="shared" si="13"/>
        <v>3.3176837454009959E-4</v>
      </c>
      <c r="F482" s="1">
        <f t="shared" si="14"/>
        <v>0.41400216489999991</v>
      </c>
    </row>
    <row r="483" spans="1:6" x14ac:dyDescent="0.3">
      <c r="A483" s="1">
        <f t="shared" si="11"/>
        <v>1.4611143724444957E-6</v>
      </c>
      <c r="B483" s="1">
        <f t="shared" si="12"/>
        <v>0.43574917276899994</v>
      </c>
      <c r="E483" s="1">
        <f t="shared" si="13"/>
        <v>2.6313102090233212E-3</v>
      </c>
      <c r="F483" s="1">
        <f t="shared" si="14"/>
        <v>0.43574917276899994</v>
      </c>
    </row>
    <row r="484" spans="1:6" x14ac:dyDescent="0.3">
      <c r="A484" s="1">
        <f t="shared" si="11"/>
        <v>7.2285288782502316E-6</v>
      </c>
      <c r="B484" s="1">
        <f t="shared" si="12"/>
        <v>0.45805417920899955</v>
      </c>
      <c r="E484" s="1">
        <f t="shared" si="13"/>
        <v>6.1850347352220645E-3</v>
      </c>
      <c r="F484" s="1">
        <f t="shared" si="14"/>
        <v>0.45805417920899955</v>
      </c>
    </row>
    <row r="485" spans="1:6" x14ac:dyDescent="0.3">
      <c r="A485" s="1">
        <f t="shared" si="11"/>
        <v>1.4093687272335726E-5</v>
      </c>
      <c r="B485" s="1">
        <f t="shared" si="12"/>
        <v>0.4809145103999995</v>
      </c>
      <c r="E485" s="1">
        <f t="shared" si="13"/>
        <v>1.0187855352964002E-3</v>
      </c>
      <c r="F485" s="1">
        <f t="shared" si="14"/>
        <v>0.4809145103999995</v>
      </c>
    </row>
    <row r="486" spans="1:6" x14ac:dyDescent="0.3">
      <c r="A486" s="1">
        <f t="shared" si="11"/>
        <v>2.1739132748172751E-6</v>
      </c>
      <c r="B486" s="1">
        <f t="shared" si="12"/>
        <v>0.50433148656899951</v>
      </c>
      <c r="E486" s="1">
        <f t="shared" si="13"/>
        <v>3.662468483854897E-3</v>
      </c>
      <c r="F486" s="1">
        <f t="shared" si="14"/>
        <v>0.50433148656899951</v>
      </c>
    </row>
    <row r="487" spans="1:6" x14ac:dyDescent="0.3">
      <c r="A487" s="1">
        <f t="shared" si="11"/>
        <v>2.4234592293730219E-6</v>
      </c>
      <c r="B487" s="1">
        <f t="shared" si="12"/>
        <v>0.52830656140899968</v>
      </c>
      <c r="E487" s="1">
        <f t="shared" si="13"/>
        <v>1.0477900839577933E-4</v>
      </c>
      <c r="F487" s="1">
        <f t="shared" si="14"/>
        <v>0.52830656140899968</v>
      </c>
    </row>
    <row r="488" spans="1:6" x14ac:dyDescent="0.3">
      <c r="A488" s="1">
        <f t="shared" si="11"/>
        <v>2.7034265240997838E-6</v>
      </c>
      <c r="B488" s="1">
        <f t="shared" si="12"/>
        <v>0.55283686089999973</v>
      </c>
      <c r="E488" s="1">
        <f t="shared" si="13"/>
        <v>5.2690677480250064E-4</v>
      </c>
      <c r="F488" s="1">
        <f t="shared" si="14"/>
        <v>0.55283686089999973</v>
      </c>
    </row>
    <row r="489" spans="1:6" x14ac:dyDescent="0.3">
      <c r="A489" s="1">
        <f t="shared" si="11"/>
        <v>4.5692210664224249E-6</v>
      </c>
      <c r="B489" s="1">
        <f t="shared" si="12"/>
        <v>0.57792380536899968</v>
      </c>
      <c r="E489" s="1">
        <f t="shared" si="13"/>
        <v>7.2400593330128561E-3</v>
      </c>
      <c r="F489" s="1">
        <f t="shared" si="14"/>
        <v>0.57792380536899968</v>
      </c>
    </row>
    <row r="490" spans="1:6" x14ac:dyDescent="0.3">
      <c r="A490" s="1">
        <f t="shared" si="11"/>
        <v>1.8641672868671798E-5</v>
      </c>
      <c r="B490" s="1">
        <f t="shared" si="12"/>
        <v>0.6035689486089999</v>
      </c>
      <c r="E490" s="1">
        <f t="shared" si="13"/>
        <v>7.3353936174705057E-4</v>
      </c>
      <c r="F490" s="1">
        <f t="shared" si="14"/>
        <v>0.6035689486089999</v>
      </c>
    </row>
    <row r="491" spans="1:6" x14ac:dyDescent="0.3">
      <c r="A491" s="1">
        <f t="shared" si="11"/>
        <v>9.1619056744958357E-6</v>
      </c>
      <c r="B491" s="1">
        <f t="shared" si="12"/>
        <v>0.62976921639999994</v>
      </c>
      <c r="E491" s="1">
        <f t="shared" si="13"/>
        <v>3.8048325576039917E-4</v>
      </c>
      <c r="F491" s="1">
        <f t="shared" si="14"/>
        <v>0.62976921639999994</v>
      </c>
    </row>
    <row r="492" spans="1:6" x14ac:dyDescent="0.3">
      <c r="A492" s="1">
        <f t="shared" ref="A492:A555" si="15">(B195+0.26308*A195-0.0241)^2</f>
        <v>1.2430755391460264E-5</v>
      </c>
      <c r="B492" s="1">
        <f t="shared" ref="B492:B555" si="16">(A195-2.50972)^2</f>
        <v>0.65652612916899988</v>
      </c>
      <c r="E492" s="1">
        <f t="shared" ref="E492:E555" si="17">(D195-0.0054*A195-0.2511)^2</f>
        <v>1.0013432549616666E-3</v>
      </c>
      <c r="F492" s="1">
        <f t="shared" ref="F492:F555" si="18">(A195-2.50972)^2</f>
        <v>0.65652612916899988</v>
      </c>
    </row>
    <row r="493" spans="1:6" x14ac:dyDescent="0.3">
      <c r="A493" s="1">
        <f t="shared" si="15"/>
        <v>1.5099864107130199E-5</v>
      </c>
      <c r="B493" s="1">
        <f t="shared" si="16"/>
        <v>0.68384134080899939</v>
      </c>
      <c r="E493" s="1">
        <f t="shared" si="17"/>
        <v>1.8711678932748039E-3</v>
      </c>
      <c r="F493" s="1">
        <f t="shared" si="18"/>
        <v>0.68384134080899939</v>
      </c>
    </row>
    <row r="494" spans="1:6" x14ac:dyDescent="0.3">
      <c r="A494" s="1">
        <f t="shared" si="15"/>
        <v>3.5597048115234466E-6</v>
      </c>
      <c r="B494" s="1">
        <f t="shared" si="16"/>
        <v>0.71171157689999942</v>
      </c>
      <c r="E494" s="1">
        <f t="shared" si="17"/>
        <v>2.207806685160994E-4</v>
      </c>
      <c r="F494" s="1">
        <f t="shared" si="18"/>
        <v>0.71171157689999942</v>
      </c>
    </row>
    <row r="495" spans="1:6" x14ac:dyDescent="0.3">
      <c r="A495" s="1">
        <f t="shared" si="15"/>
        <v>1.7616333719152642E-5</v>
      </c>
      <c r="B495" s="1">
        <f t="shared" si="16"/>
        <v>0.74013845796899946</v>
      </c>
      <c r="E495" s="1">
        <f t="shared" si="17"/>
        <v>1.9653577604323463E-4</v>
      </c>
      <c r="F495" s="1">
        <f t="shared" si="18"/>
        <v>0.74013845796899946</v>
      </c>
    </row>
    <row r="496" spans="1:6" x14ac:dyDescent="0.3">
      <c r="A496" s="1">
        <f t="shared" si="15"/>
        <v>1.4689642647096855E-6</v>
      </c>
      <c r="B496" s="1">
        <f t="shared" si="16"/>
        <v>0.76912373800899969</v>
      </c>
      <c r="E496" s="1">
        <f t="shared" si="17"/>
        <v>1.883805495758717E-3</v>
      </c>
      <c r="F496" s="1">
        <f t="shared" si="18"/>
        <v>0.76912373800899969</v>
      </c>
    </row>
    <row r="497" spans="1:6" x14ac:dyDescent="0.3">
      <c r="A497" s="1">
        <f t="shared" si="15"/>
        <v>6.4738288743835739E-6</v>
      </c>
      <c r="B497" s="1">
        <f t="shared" si="16"/>
        <v>0.7986639423999996</v>
      </c>
      <c r="E497" s="1">
        <f t="shared" si="17"/>
        <v>1.0207040963716007E-3</v>
      </c>
      <c r="F497" s="1">
        <f t="shared" si="18"/>
        <v>0.7986639423999996</v>
      </c>
    </row>
    <row r="498" spans="1:6" x14ac:dyDescent="0.3">
      <c r="A498" s="1">
        <f t="shared" si="15"/>
        <v>4.265198248726007E-6</v>
      </c>
      <c r="B498" s="1">
        <f t="shared" si="16"/>
        <v>0.82876079176899964</v>
      </c>
      <c r="E498" s="1">
        <f t="shared" si="17"/>
        <v>3.8227867841548335E-4</v>
      </c>
      <c r="F498" s="1">
        <f t="shared" si="18"/>
        <v>0.82876079176899964</v>
      </c>
    </row>
    <row r="499" spans="1:6" x14ac:dyDescent="0.3">
      <c r="A499" s="1">
        <f t="shared" si="15"/>
        <v>8.8873290166808991E-6</v>
      </c>
      <c r="B499" s="1">
        <f t="shared" si="16"/>
        <v>0.85941614020899992</v>
      </c>
      <c r="E499" s="1">
        <f t="shared" si="17"/>
        <v>5.3099520796587267E-5</v>
      </c>
      <c r="F499" s="1">
        <f t="shared" si="18"/>
        <v>0.85941614020899992</v>
      </c>
    </row>
    <row r="500" spans="1:6" x14ac:dyDescent="0.3">
      <c r="A500" s="1">
        <f t="shared" si="15"/>
        <v>4.3711352070757577E-6</v>
      </c>
      <c r="B500" s="1">
        <f t="shared" si="16"/>
        <v>0.89062631289999994</v>
      </c>
      <c r="E500" s="1">
        <f t="shared" si="17"/>
        <v>1.8828422758890051E-4</v>
      </c>
      <c r="F500" s="1">
        <f t="shared" si="18"/>
        <v>0.89062631289999994</v>
      </c>
    </row>
    <row r="501" spans="1:6" x14ac:dyDescent="0.3">
      <c r="A501" s="1">
        <f t="shared" si="15"/>
        <v>5.3818879417791986E-6</v>
      </c>
      <c r="B501" s="1">
        <f t="shared" si="16"/>
        <v>0.92239313056899996</v>
      </c>
      <c r="E501" s="1">
        <f t="shared" si="17"/>
        <v>1.0692365034691236E-5</v>
      </c>
      <c r="F501" s="1">
        <f t="shared" si="18"/>
        <v>0.92239313056899996</v>
      </c>
    </row>
    <row r="502" spans="1:6" x14ac:dyDescent="0.3">
      <c r="A502" s="1">
        <f t="shared" si="15"/>
        <v>3.920068792595472E-6</v>
      </c>
      <c r="B502" s="1">
        <f t="shared" si="16"/>
        <v>0.95471854740899931</v>
      </c>
      <c r="E502" s="1">
        <f t="shared" si="17"/>
        <v>2.3595997768766598E-3</v>
      </c>
      <c r="F502" s="1">
        <f t="shared" si="18"/>
        <v>0.95471854740899931</v>
      </c>
    </row>
    <row r="503" spans="1:6" x14ac:dyDescent="0.3">
      <c r="A503" s="1">
        <f t="shared" si="15"/>
        <v>1.3865792742399303E-5</v>
      </c>
      <c r="B503" s="1">
        <f t="shared" si="16"/>
        <v>0.98759868839999931</v>
      </c>
      <c r="E503" s="1">
        <f t="shared" si="17"/>
        <v>2.4259860684899973E-3</v>
      </c>
      <c r="F503" s="1">
        <f t="shared" si="18"/>
        <v>0.98759868839999931</v>
      </c>
    </row>
    <row r="504" spans="1:6" x14ac:dyDescent="0.3">
      <c r="A504" s="1">
        <f t="shared" si="15"/>
        <v>1.1503246580751748E-5</v>
      </c>
      <c r="B504" s="1">
        <f t="shared" si="16"/>
        <v>1.0210354743689993</v>
      </c>
      <c r="E504" s="1">
        <f t="shared" si="17"/>
        <v>8.8644414088765789E-4</v>
      </c>
      <c r="F504" s="1">
        <f t="shared" si="18"/>
        <v>1.0210354743689993</v>
      </c>
    </row>
    <row r="505" spans="1:6" x14ac:dyDescent="0.3">
      <c r="A505" s="1">
        <f t="shared" si="15"/>
        <v>6.2573539619582032E-6</v>
      </c>
      <c r="B505" s="1">
        <f t="shared" si="16"/>
        <v>1.0550309596089995</v>
      </c>
      <c r="E505" s="1">
        <f t="shared" si="17"/>
        <v>8.0197724063252353E-5</v>
      </c>
      <c r="F505" s="1">
        <f t="shared" si="18"/>
        <v>1.0550309596089995</v>
      </c>
    </row>
    <row r="506" spans="1:6" x14ac:dyDescent="0.3">
      <c r="A506" s="1">
        <f t="shared" si="15"/>
        <v>8.2187371835553356E-6</v>
      </c>
      <c r="B506" s="1">
        <f t="shared" si="16"/>
        <v>1.0895810688999996</v>
      </c>
      <c r="E506" s="1">
        <f t="shared" si="17"/>
        <v>2.4410190404888987E-3</v>
      </c>
      <c r="F506" s="1">
        <f t="shared" si="18"/>
        <v>1.0895810688999996</v>
      </c>
    </row>
    <row r="507" spans="1:6" x14ac:dyDescent="0.3">
      <c r="A507" s="1">
        <f t="shared" si="15"/>
        <v>1.5378143740525163E-5</v>
      </c>
      <c r="B507" s="1">
        <f t="shared" si="16"/>
        <v>1.1246878231689996</v>
      </c>
      <c r="E507" s="1">
        <f t="shared" si="17"/>
        <v>6.0667917566850692E-4</v>
      </c>
      <c r="F507" s="1">
        <f t="shared" si="18"/>
        <v>1.1246878231689996</v>
      </c>
    </row>
    <row r="508" spans="1:6" x14ac:dyDescent="0.3">
      <c r="A508" s="1">
        <f t="shared" si="15"/>
        <v>1.1908188763569435E-5</v>
      </c>
      <c r="B508" s="1">
        <f t="shared" si="16"/>
        <v>1.160353376809</v>
      </c>
      <c r="E508" s="1">
        <f t="shared" si="17"/>
        <v>2.6537881984812307E-4</v>
      </c>
      <c r="F508" s="1">
        <f t="shared" si="18"/>
        <v>1.160353376809</v>
      </c>
    </row>
    <row r="509" spans="1:6" x14ac:dyDescent="0.3">
      <c r="A509" s="1">
        <f t="shared" si="15"/>
        <v>1.7895336562943372E-5</v>
      </c>
      <c r="B509" s="1">
        <f t="shared" si="16"/>
        <v>1.1965734544</v>
      </c>
      <c r="E509" s="1">
        <f t="shared" si="17"/>
        <v>4.4076315180959955E-4</v>
      </c>
      <c r="F509" s="1">
        <f t="shared" si="18"/>
        <v>1.1965734544</v>
      </c>
    </row>
    <row r="510" spans="1:6" x14ac:dyDescent="0.3">
      <c r="A510" s="1">
        <f t="shared" si="15"/>
        <v>6.2807960426747895E-6</v>
      </c>
      <c r="B510" s="1">
        <f t="shared" si="16"/>
        <v>1.2333501769689998</v>
      </c>
      <c r="E510" s="1">
        <f t="shared" si="17"/>
        <v>6.3323034575656799E-3</v>
      </c>
      <c r="F510" s="1">
        <f t="shared" si="18"/>
        <v>1.2333501769689998</v>
      </c>
    </row>
    <row r="511" spans="1:6" x14ac:dyDescent="0.3">
      <c r="A511" s="1">
        <f t="shared" si="15"/>
        <v>1.8200124214199583E-6</v>
      </c>
      <c r="B511" s="1">
        <f t="shared" si="16"/>
        <v>1.2706857990089993</v>
      </c>
      <c r="E511" s="1">
        <f t="shared" si="17"/>
        <v>1.1500385296795311E-5</v>
      </c>
      <c r="F511" s="1">
        <f t="shared" si="18"/>
        <v>1.2706857990089993</v>
      </c>
    </row>
    <row r="512" spans="1:6" x14ac:dyDescent="0.3">
      <c r="A512" s="1">
        <f t="shared" si="15"/>
        <v>5.7909630993638246E-6</v>
      </c>
      <c r="B512" s="1">
        <f t="shared" si="16"/>
        <v>1.3085758448999993</v>
      </c>
      <c r="E512" s="1">
        <f t="shared" si="17"/>
        <v>6.2377110466810021E-4</v>
      </c>
      <c r="F512" s="1">
        <f t="shared" si="18"/>
        <v>1.3085758448999993</v>
      </c>
    </row>
    <row r="513" spans="1:6" x14ac:dyDescent="0.3">
      <c r="A513" s="1">
        <f t="shared" si="15"/>
        <v>3.7461820824714257E-6</v>
      </c>
      <c r="B513" s="1">
        <f t="shared" si="16"/>
        <v>1.3470225357689993</v>
      </c>
      <c r="E513" s="1">
        <f t="shared" si="17"/>
        <v>2.7424359570708357E-4</v>
      </c>
      <c r="F513" s="1">
        <f t="shared" si="18"/>
        <v>1.3470225357689993</v>
      </c>
    </row>
    <row r="514" spans="1:6" x14ac:dyDescent="0.3">
      <c r="A514" s="1">
        <f t="shared" si="15"/>
        <v>2.5719574825111986E-6</v>
      </c>
      <c r="B514" s="1">
        <f t="shared" si="16"/>
        <v>1.3860282262089996</v>
      </c>
      <c r="E514" s="1">
        <f t="shared" si="17"/>
        <v>2.8328228497166724E-4</v>
      </c>
      <c r="F514" s="1">
        <f t="shared" si="18"/>
        <v>1.3860282262089996</v>
      </c>
    </row>
    <row r="515" spans="1:6" x14ac:dyDescent="0.3">
      <c r="A515" s="1">
        <f t="shared" si="15"/>
        <v>5.036864535615952E-6</v>
      </c>
      <c r="B515" s="1">
        <f t="shared" si="16"/>
        <v>1.4255882403999995</v>
      </c>
      <c r="E515" s="1">
        <f t="shared" si="17"/>
        <v>1.7646283759503989E-3</v>
      </c>
      <c r="F515" s="1">
        <f t="shared" si="18"/>
        <v>1.4255882403999995</v>
      </c>
    </row>
    <row r="516" spans="1:6" x14ac:dyDescent="0.3">
      <c r="A516" s="1">
        <f t="shared" si="15"/>
        <v>7.5249248105246409E-6</v>
      </c>
      <c r="B516" s="1">
        <f t="shared" si="16"/>
        <v>1.4657048995689996</v>
      </c>
      <c r="E516" s="1">
        <f t="shared" si="17"/>
        <v>1.775397680433211E-3</v>
      </c>
      <c r="F516" s="1">
        <f t="shared" si="18"/>
        <v>1.4657048995689996</v>
      </c>
    </row>
    <row r="517" spans="1:6" x14ac:dyDescent="0.3">
      <c r="A517" s="1">
        <f t="shared" si="15"/>
        <v>1.1432421201049814E-5</v>
      </c>
      <c r="B517" s="1">
        <f t="shared" si="16"/>
        <v>1.5063806584089998</v>
      </c>
      <c r="E517" s="1">
        <f t="shared" si="17"/>
        <v>7.0227111794178898E-5</v>
      </c>
      <c r="F517" s="1">
        <f t="shared" si="18"/>
        <v>1.5063806584089998</v>
      </c>
    </row>
    <row r="518" spans="1:6" x14ac:dyDescent="0.3">
      <c r="A518" s="1">
        <f t="shared" si="15"/>
        <v>7.7258982024998579E-6</v>
      </c>
      <c r="B518" s="1">
        <f t="shared" si="16"/>
        <v>1.5476106408999999</v>
      </c>
      <c r="E518" s="1">
        <f t="shared" si="17"/>
        <v>6.1441272002250207E-4</v>
      </c>
      <c r="F518" s="1">
        <f t="shared" si="18"/>
        <v>1.5476106408999999</v>
      </c>
    </row>
    <row r="519" spans="1:6" x14ac:dyDescent="0.3">
      <c r="A519" s="1">
        <f t="shared" si="15"/>
        <v>5.3172377151375406E-6</v>
      </c>
      <c r="B519" s="1">
        <f t="shared" si="16"/>
        <v>1.5893972683689999</v>
      </c>
      <c r="E519" s="1">
        <f t="shared" si="17"/>
        <v>4.3394710672643808E-3</v>
      </c>
      <c r="F519" s="1">
        <f t="shared" si="18"/>
        <v>1.5893972683689999</v>
      </c>
    </row>
    <row r="520" spans="1:6" x14ac:dyDescent="0.3">
      <c r="A520" s="1">
        <f t="shared" si="15"/>
        <v>9.2562196652859526E-8</v>
      </c>
      <c r="B520" s="1">
        <f t="shared" si="16"/>
        <v>1.6317430956089991</v>
      </c>
      <c r="E520" s="1">
        <f t="shared" si="17"/>
        <v>5.8265599169513287E-4</v>
      </c>
      <c r="F520" s="1">
        <f t="shared" si="18"/>
        <v>1.6317430956089991</v>
      </c>
    </row>
    <row r="521" spans="1:6" x14ac:dyDescent="0.3">
      <c r="A521" s="1">
        <f t="shared" si="15"/>
        <v>1.4879217984160034E-6</v>
      </c>
      <c r="B521" s="1">
        <f t="shared" si="16"/>
        <v>1.6746430463999991</v>
      </c>
      <c r="E521" s="1">
        <f t="shared" si="17"/>
        <v>5.1463865564223988E-3</v>
      </c>
      <c r="F521" s="1">
        <f t="shared" si="18"/>
        <v>1.6746430463999991</v>
      </c>
    </row>
    <row r="522" spans="1:6" x14ac:dyDescent="0.3">
      <c r="A522" s="1">
        <f t="shared" si="15"/>
        <v>5.8243433657981337E-6</v>
      </c>
      <c r="B522" s="1">
        <f t="shared" si="16"/>
        <v>1.7180996421689991</v>
      </c>
      <c r="E522" s="1">
        <f t="shared" si="17"/>
        <v>7.7548292264586673E-3</v>
      </c>
      <c r="F522" s="1">
        <f t="shared" si="18"/>
        <v>1.7180996421689991</v>
      </c>
    </row>
    <row r="523" spans="1:6" x14ac:dyDescent="0.3">
      <c r="A523" s="1">
        <f t="shared" si="15"/>
        <v>1.5029534509726961E-5</v>
      </c>
      <c r="B523" s="1">
        <f t="shared" si="16"/>
        <v>1.7621155378089994</v>
      </c>
      <c r="E523" s="1">
        <f t="shared" si="17"/>
        <v>1.066237883338124E-3</v>
      </c>
      <c r="F523" s="1">
        <f t="shared" si="18"/>
        <v>1.7621155378089994</v>
      </c>
    </row>
    <row r="524" spans="1:6" x14ac:dyDescent="0.3">
      <c r="A524" s="1">
        <f t="shared" si="15"/>
        <v>1.0783950177640628E-6</v>
      </c>
      <c r="B524" s="1">
        <f t="shared" si="16"/>
        <v>1.8066854568999995</v>
      </c>
      <c r="E524" s="1">
        <f t="shared" si="17"/>
        <v>4.2836907190081002E-3</v>
      </c>
      <c r="F524" s="1">
        <f t="shared" si="18"/>
        <v>1.8066854568999995</v>
      </c>
    </row>
    <row r="525" spans="1:6" x14ac:dyDescent="0.3">
      <c r="A525" s="1">
        <f t="shared" si="15"/>
        <v>1.9555830832197984E-6</v>
      </c>
      <c r="B525" s="1">
        <f t="shared" si="16"/>
        <v>1.8518120209689994</v>
      </c>
      <c r="E525" s="1">
        <f t="shared" si="17"/>
        <v>2.5930682326325552E-3</v>
      </c>
      <c r="F525" s="1">
        <f t="shared" si="18"/>
        <v>1.8518120209689994</v>
      </c>
    </row>
    <row r="526" spans="1:6" x14ac:dyDescent="0.3">
      <c r="A526" s="1">
        <f t="shared" si="15"/>
        <v>6.0587280289465023E-6</v>
      </c>
      <c r="B526" s="1">
        <f t="shared" si="16"/>
        <v>1.8974979850089999</v>
      </c>
      <c r="E526" s="1">
        <f t="shared" si="17"/>
        <v>6.6635081454247504E-4</v>
      </c>
      <c r="F526" s="1">
        <f t="shared" si="18"/>
        <v>1.8974979850089999</v>
      </c>
    </row>
    <row r="527" spans="1:6" x14ac:dyDescent="0.3">
      <c r="A527" s="1">
        <f t="shared" si="15"/>
        <v>3.9641287841438771E-6</v>
      </c>
      <c r="B527" s="1">
        <f t="shared" si="16"/>
        <v>1.9437378723999998</v>
      </c>
      <c r="E527" s="1">
        <f t="shared" si="17"/>
        <v>1.2197744603560091E-4</v>
      </c>
      <c r="F527" s="1">
        <f t="shared" si="18"/>
        <v>1.9437378723999998</v>
      </c>
    </row>
    <row r="528" spans="1:6" x14ac:dyDescent="0.3">
      <c r="A528" s="1">
        <f t="shared" si="15"/>
        <v>3.2219375481925563E-6</v>
      </c>
      <c r="B528" s="1">
        <f t="shared" si="16"/>
        <v>1.9905344047689999</v>
      </c>
      <c r="E528" s="1">
        <f t="shared" si="17"/>
        <v>1.1932616864764422E-4</v>
      </c>
      <c r="F528" s="1">
        <f t="shared" si="18"/>
        <v>1.9905344047689999</v>
      </c>
    </row>
    <row r="529" spans="1:6" x14ac:dyDescent="0.3">
      <c r="A529" s="1">
        <f t="shared" si="15"/>
        <v>1.7455756760695854E-6</v>
      </c>
      <c r="B529" s="1">
        <f t="shared" si="16"/>
        <v>2.0378904372089992</v>
      </c>
      <c r="E529" s="1">
        <f t="shared" si="17"/>
        <v>3.3557996489342668E-4</v>
      </c>
      <c r="F529" s="1">
        <f t="shared" si="18"/>
        <v>2.0378904372089992</v>
      </c>
    </row>
    <row r="530" spans="1:6" x14ac:dyDescent="0.3">
      <c r="A530" s="1">
        <f t="shared" si="15"/>
        <v>4.402300563554698E-6</v>
      </c>
      <c r="B530" s="1">
        <f t="shared" si="16"/>
        <v>2.0858002928999992</v>
      </c>
      <c r="E530" s="1">
        <f t="shared" si="17"/>
        <v>7.5722216222889969E-4</v>
      </c>
      <c r="F530" s="1">
        <f t="shared" si="18"/>
        <v>2.0858002928999992</v>
      </c>
    </row>
    <row r="531" spans="1:6" x14ac:dyDescent="0.3">
      <c r="A531" s="1">
        <f t="shared" si="15"/>
        <v>1.0227204086481746E-8</v>
      </c>
      <c r="B531" s="1">
        <f t="shared" si="16"/>
        <v>2.1342667935689992</v>
      </c>
      <c r="E531" s="1">
        <f t="shared" si="17"/>
        <v>5.3616343529158481E-3</v>
      </c>
      <c r="F531" s="1">
        <f t="shared" si="18"/>
        <v>2.1342667935689992</v>
      </c>
    </row>
    <row r="532" spans="1:6" x14ac:dyDescent="0.3">
      <c r="A532" s="1">
        <f t="shared" si="15"/>
        <v>4.2203685899254783E-7</v>
      </c>
      <c r="B532" s="1">
        <f t="shared" si="16"/>
        <v>2.1832928944089995</v>
      </c>
      <c r="E532" s="1">
        <f t="shared" si="17"/>
        <v>2.7258411000135783E-3</v>
      </c>
      <c r="F532" s="1">
        <f t="shared" si="18"/>
        <v>2.1832928944089995</v>
      </c>
    </row>
    <row r="533" spans="1:6" x14ac:dyDescent="0.3">
      <c r="A533" s="1">
        <f t="shared" si="15"/>
        <v>3.828596622400566E-6</v>
      </c>
      <c r="B533" s="1">
        <f t="shared" si="16"/>
        <v>2.2328727183999981</v>
      </c>
      <c r="E533" s="1">
        <f t="shared" si="17"/>
        <v>7.9361087521000022E-4</v>
      </c>
      <c r="F533" s="1">
        <f t="shared" si="18"/>
        <v>2.2328727183999981</v>
      </c>
    </row>
    <row r="534" spans="1:6" x14ac:dyDescent="0.3">
      <c r="A534" s="1">
        <f t="shared" si="15"/>
        <v>3.4548265069320693E-6</v>
      </c>
      <c r="B534" s="1">
        <f t="shared" si="16"/>
        <v>2.2830091873689997</v>
      </c>
      <c r="E534" s="1">
        <f t="shared" si="17"/>
        <v>6.6725545007145911E-4</v>
      </c>
      <c r="F534" s="1">
        <f t="shared" si="18"/>
        <v>2.2830091873689997</v>
      </c>
    </row>
    <row r="535" spans="1:6" x14ac:dyDescent="0.3">
      <c r="A535" s="1">
        <f t="shared" si="15"/>
        <v>1.8482120812678751E-6</v>
      </c>
      <c r="B535" s="1">
        <f t="shared" si="16"/>
        <v>2.3337053566089985</v>
      </c>
      <c r="E535" s="1">
        <f t="shared" si="17"/>
        <v>2.6976927750808543E-3</v>
      </c>
      <c r="F535" s="1">
        <f t="shared" si="18"/>
        <v>2.3337053566089985</v>
      </c>
    </row>
    <row r="536" spans="1:6" x14ac:dyDescent="0.3">
      <c r="A536" s="1">
        <f t="shared" si="15"/>
        <v>1.5339175908676162E-5</v>
      </c>
      <c r="B536" s="1">
        <f t="shared" si="16"/>
        <v>2.3849551489</v>
      </c>
      <c r="E536" s="1">
        <f t="shared" si="17"/>
        <v>3.6214434372649007E-3</v>
      </c>
      <c r="F536" s="1">
        <f t="shared" si="18"/>
        <v>2.3849551489</v>
      </c>
    </row>
    <row r="537" spans="1:6" x14ac:dyDescent="0.3">
      <c r="A537" s="1">
        <f t="shared" si="15"/>
        <v>1.3657181156649626E-5</v>
      </c>
      <c r="B537" s="1">
        <f t="shared" si="16"/>
        <v>2.4367615861689984</v>
      </c>
      <c r="E537" s="1">
        <f t="shared" si="17"/>
        <v>2.7371059690271069E-3</v>
      </c>
      <c r="F537" s="1">
        <f t="shared" si="18"/>
        <v>2.4367615861689984</v>
      </c>
    </row>
    <row r="538" spans="1:6" x14ac:dyDescent="0.3">
      <c r="A538" s="1">
        <f t="shared" si="15"/>
        <v>6.2767066690541321E-6</v>
      </c>
      <c r="B538" s="1">
        <f t="shared" si="16"/>
        <v>2.4891278238090004</v>
      </c>
      <c r="E538" s="1">
        <f t="shared" si="17"/>
        <v>8.8443777232628806E-3</v>
      </c>
      <c r="F538" s="1">
        <f t="shared" si="18"/>
        <v>2.4891278238090004</v>
      </c>
    </row>
    <row r="539" spans="1:6" x14ac:dyDescent="0.3">
      <c r="A539" s="1">
        <f t="shared" si="15"/>
        <v>7.9098255438447414E-7</v>
      </c>
      <c r="B539" s="1">
        <f t="shared" si="16"/>
        <v>2.5420475843999988</v>
      </c>
      <c r="E539" s="1">
        <f t="shared" si="17"/>
        <v>1.0862141906560028E-4</v>
      </c>
      <c r="F539" s="1">
        <f t="shared" si="18"/>
        <v>2.5420475843999988</v>
      </c>
    </row>
    <row r="540" spans="1:6" x14ac:dyDescent="0.3">
      <c r="A540" s="1">
        <f t="shared" si="15"/>
        <v>1.0007152452118228E-5</v>
      </c>
      <c r="B540" s="1">
        <f t="shared" si="16"/>
        <v>2.5955239899690006</v>
      </c>
      <c r="E540" s="1">
        <f t="shared" si="17"/>
        <v>1.0237537694995558E-4</v>
      </c>
      <c r="F540" s="1">
        <f t="shared" si="18"/>
        <v>2.5955239899690006</v>
      </c>
    </row>
    <row r="541" spans="1:6" x14ac:dyDescent="0.3">
      <c r="A541" s="1">
        <f t="shared" si="15"/>
        <v>2.4030631169933434E-6</v>
      </c>
      <c r="B541" s="1">
        <f t="shared" si="16"/>
        <v>2.6495602960089997</v>
      </c>
      <c r="E541" s="1">
        <f t="shared" si="17"/>
        <v>1.0149271814149149E-3</v>
      </c>
      <c r="F541" s="1">
        <f t="shared" si="18"/>
        <v>2.6495602960089997</v>
      </c>
    </row>
    <row r="542" spans="1:6" x14ac:dyDescent="0.3">
      <c r="A542" s="1">
        <f t="shared" si="15"/>
        <v>5.9546638875252747E-6</v>
      </c>
      <c r="B542" s="1">
        <f t="shared" si="16"/>
        <v>2.7041500248999979</v>
      </c>
      <c r="E542" s="1">
        <f t="shared" si="17"/>
        <v>1.9118565246009953E-4</v>
      </c>
      <c r="F542" s="1">
        <f t="shared" si="18"/>
        <v>2.7041500248999979</v>
      </c>
    </row>
    <row r="543" spans="1:6" x14ac:dyDescent="0.3">
      <c r="A543" s="1">
        <f t="shared" si="15"/>
        <v>5.5613636264591204E-6</v>
      </c>
      <c r="B543" s="1">
        <f t="shared" si="16"/>
        <v>2.7592963987689996</v>
      </c>
      <c r="E543" s="1">
        <f t="shared" si="17"/>
        <v>9.2215722980443386E-5</v>
      </c>
      <c r="F543" s="1">
        <f t="shared" si="18"/>
        <v>2.7592963987689996</v>
      </c>
    </row>
    <row r="544" spans="1:6" x14ac:dyDescent="0.3">
      <c r="A544" s="1">
        <f t="shared" si="15"/>
        <v>9.6536207557255178E-6</v>
      </c>
      <c r="B544" s="1">
        <f t="shared" si="16"/>
        <v>2.8150027732089984</v>
      </c>
      <c r="E544" s="1">
        <f t="shared" si="17"/>
        <v>8.8785632229871769E-6</v>
      </c>
      <c r="F544" s="1">
        <f t="shared" si="18"/>
        <v>2.8150027732089984</v>
      </c>
    </row>
    <row r="545" spans="1:6" x14ac:dyDescent="0.3">
      <c r="A545" s="1">
        <f t="shared" si="15"/>
        <v>6.8019978280966342E-6</v>
      </c>
      <c r="B545" s="1">
        <f t="shared" si="16"/>
        <v>2.8712624704</v>
      </c>
      <c r="E545" s="1">
        <f t="shared" si="17"/>
        <v>6.0941567154063972E-3</v>
      </c>
      <c r="F545" s="1">
        <f t="shared" si="18"/>
        <v>2.8712624704</v>
      </c>
    </row>
    <row r="546" spans="1:6" x14ac:dyDescent="0.3">
      <c r="A546" s="1">
        <f t="shared" si="15"/>
        <v>7.3805342855216555E-7</v>
      </c>
      <c r="B546" s="1">
        <f t="shared" si="16"/>
        <v>2.9280788125689985</v>
      </c>
      <c r="E546" s="1">
        <f t="shared" si="17"/>
        <v>6.1082303163702894E-3</v>
      </c>
      <c r="F546" s="1">
        <f t="shared" si="18"/>
        <v>2.9280788125689985</v>
      </c>
    </row>
    <row r="547" spans="1:6" x14ac:dyDescent="0.3">
      <c r="A547" s="1">
        <f t="shared" si="15"/>
        <v>1.2950903676676794E-7</v>
      </c>
      <c r="B547" s="1">
        <f t="shared" si="16"/>
        <v>2.9854552554090006</v>
      </c>
      <c r="E547" s="1">
        <f t="shared" si="17"/>
        <v>2.6110503864792234E-3</v>
      </c>
      <c r="F547" s="1">
        <f t="shared" si="18"/>
        <v>2.9854552554090006</v>
      </c>
    </row>
    <row r="548" spans="1:6" x14ac:dyDescent="0.3">
      <c r="A548" s="1">
        <f t="shared" si="15"/>
        <v>8.4617573881008317E-6</v>
      </c>
      <c r="B548" s="1">
        <f t="shared" si="16"/>
        <v>3.043384920899999</v>
      </c>
      <c r="E548" s="1">
        <f t="shared" si="17"/>
        <v>7.0238515650250077E-4</v>
      </c>
      <c r="F548" s="1">
        <f t="shared" si="18"/>
        <v>3.043384920899999</v>
      </c>
    </row>
    <row r="549" spans="1:6" x14ac:dyDescent="0.3">
      <c r="A549" s="1">
        <f t="shared" si="15"/>
        <v>2.4678724659971912E-6</v>
      </c>
      <c r="B549" s="1">
        <f t="shared" si="16"/>
        <v>3.1018712313690004</v>
      </c>
      <c r="E549" s="1">
        <f t="shared" si="17"/>
        <v>7.3987244212485792E-3</v>
      </c>
      <c r="F549" s="1">
        <f t="shared" si="18"/>
        <v>3.1018712313690004</v>
      </c>
    </row>
    <row r="550" spans="1:6" x14ac:dyDescent="0.3">
      <c r="A550" s="1">
        <f t="shared" si="15"/>
        <v>1.3817549076183825E-7</v>
      </c>
      <c r="B550" s="1">
        <f t="shared" si="16"/>
        <v>3.1609177426089996</v>
      </c>
      <c r="E550" s="1">
        <f t="shared" si="17"/>
        <v>2.0292440834065715E-3</v>
      </c>
      <c r="F550" s="1">
        <f t="shared" si="18"/>
        <v>3.1609177426089996</v>
      </c>
    </row>
    <row r="551" spans="1:6" x14ac:dyDescent="0.3">
      <c r="A551" s="1">
        <f t="shared" si="15"/>
        <v>1.838317075360169E-7</v>
      </c>
      <c r="B551" s="1">
        <f t="shared" si="16"/>
        <v>3.2205173763999979</v>
      </c>
      <c r="E551" s="1">
        <f t="shared" si="17"/>
        <v>2.5500358844943996E-3</v>
      </c>
      <c r="F551" s="1">
        <f t="shared" si="18"/>
        <v>3.2205173763999979</v>
      </c>
    </row>
    <row r="552" spans="1:6" x14ac:dyDescent="0.3">
      <c r="A552" s="1">
        <f t="shared" si="15"/>
        <v>5.9087514974342668E-6</v>
      </c>
      <c r="B552" s="1">
        <f t="shared" si="16"/>
        <v>3.2806736551689992</v>
      </c>
      <c r="E552" s="1">
        <f t="shared" si="17"/>
        <v>7.0098407619533431E-3</v>
      </c>
      <c r="F552" s="1">
        <f t="shared" si="18"/>
        <v>3.2806736551689992</v>
      </c>
    </row>
    <row r="553" spans="1:6" x14ac:dyDescent="0.3">
      <c r="A553" s="1">
        <f t="shared" si="15"/>
        <v>1.2949674665389701E-5</v>
      </c>
      <c r="B553" s="1">
        <f t="shared" si="16"/>
        <v>3.3413902348089985</v>
      </c>
      <c r="E553" s="1">
        <f t="shared" si="17"/>
        <v>7.5193146742963467E-5</v>
      </c>
      <c r="F553" s="1">
        <f t="shared" si="18"/>
        <v>3.3413902348089985</v>
      </c>
    </row>
    <row r="554" spans="1:6" x14ac:dyDescent="0.3">
      <c r="A554" s="1">
        <f t="shared" si="15"/>
        <v>9.6137327624050164E-6</v>
      </c>
      <c r="B554" s="1">
        <f t="shared" si="16"/>
        <v>3.4026598368999998</v>
      </c>
      <c r="E554" s="1">
        <f t="shared" si="17"/>
        <v>1.5308360508099732E-5</v>
      </c>
      <c r="F554" s="1">
        <f t="shared" si="18"/>
        <v>3.4026598368999998</v>
      </c>
    </row>
    <row r="555" spans="1:6" x14ac:dyDescent="0.3">
      <c r="A555" s="1">
        <f t="shared" si="15"/>
        <v>1.4835118056225277E-5</v>
      </c>
      <c r="B555" s="1">
        <f t="shared" si="16"/>
        <v>3.4644860839689984</v>
      </c>
      <c r="E555" s="1">
        <f t="shared" si="17"/>
        <v>4.439847411552879E-7</v>
      </c>
      <c r="F555" s="1">
        <f t="shared" si="18"/>
        <v>3.4644860839689984</v>
      </c>
    </row>
    <row r="556" spans="1:6" x14ac:dyDescent="0.3">
      <c r="A556" s="1">
        <f t="shared" ref="A556:A589" si="19">(B259+0.26308*A259-0.0241)^2</f>
        <v>1.2113265183847514E-5</v>
      </c>
      <c r="B556" s="1">
        <f t="shared" ref="B556:B589" si="20">(A259-2.50972)^2</f>
        <v>3.5268727320090005</v>
      </c>
      <c r="E556" s="1">
        <f t="shared" ref="E556:E589" si="21">(D259-0.0054*A259-0.2511)^2</f>
        <v>1.5348662226119547E-4</v>
      </c>
      <c r="F556" s="1">
        <f t="shared" ref="F556:F589" si="22">(A259-2.50972)^2</f>
        <v>3.5268727320090005</v>
      </c>
    </row>
    <row r="557" spans="1:6" x14ac:dyDescent="0.3">
      <c r="A557" s="1">
        <f t="shared" si="19"/>
        <v>1.4664671984704446E-5</v>
      </c>
      <c r="B557" s="1">
        <f t="shared" si="20"/>
        <v>3.589812302399999</v>
      </c>
      <c r="E557" s="1">
        <f t="shared" si="21"/>
        <v>1.4035033424896E-3</v>
      </c>
      <c r="F557" s="1">
        <f t="shared" si="22"/>
        <v>3.589812302399999</v>
      </c>
    </row>
    <row r="558" spans="1:6" x14ac:dyDescent="0.3">
      <c r="A558" s="1">
        <f t="shared" si="19"/>
        <v>6.887918155884911E-6</v>
      </c>
      <c r="B558" s="1">
        <f t="shared" si="20"/>
        <v>3.6533085177690006</v>
      </c>
      <c r="E558" s="1">
        <f t="shared" si="21"/>
        <v>1.5141175020468321E-4</v>
      </c>
      <c r="F558" s="1">
        <f t="shared" si="22"/>
        <v>3.6533085177690006</v>
      </c>
    </row>
    <row r="559" spans="1:6" x14ac:dyDescent="0.3">
      <c r="A559" s="1">
        <f t="shared" si="19"/>
        <v>1.4403980553979929E-5</v>
      </c>
      <c r="B559" s="1">
        <f t="shared" si="20"/>
        <v>3.7173652342089993</v>
      </c>
      <c r="E559" s="1">
        <f t="shared" si="21"/>
        <v>3.4036207310875876E-3</v>
      </c>
      <c r="F559" s="1">
        <f t="shared" si="22"/>
        <v>3.7173652342089993</v>
      </c>
    </row>
    <row r="560" spans="1:6" x14ac:dyDescent="0.3">
      <c r="A560" s="1">
        <f t="shared" si="19"/>
        <v>2.4693882858439335E-5</v>
      </c>
      <c r="B560" s="1">
        <f t="shared" si="20"/>
        <v>3.7819747728999977</v>
      </c>
      <c r="E560" s="1">
        <f t="shared" si="21"/>
        <v>1.4019760024209015E-3</v>
      </c>
      <c r="F560" s="1">
        <f t="shared" si="22"/>
        <v>3.7819747728999977</v>
      </c>
    </row>
    <row r="561" spans="1:6" x14ac:dyDescent="0.3">
      <c r="A561" s="1">
        <f t="shared" si="19"/>
        <v>2.9477628158016843E-5</v>
      </c>
      <c r="B561" s="1">
        <f t="shared" si="20"/>
        <v>3.8471409565689996</v>
      </c>
      <c r="E561" s="1">
        <f t="shared" si="21"/>
        <v>1.4013928513731372E-5</v>
      </c>
      <c r="F561" s="1">
        <f t="shared" si="22"/>
        <v>3.8471409565689996</v>
      </c>
    </row>
    <row r="562" spans="1:6" x14ac:dyDescent="0.3">
      <c r="A562" s="1">
        <f t="shared" si="19"/>
        <v>2.7124343524983629E-5</v>
      </c>
      <c r="B562" s="1">
        <f t="shared" si="20"/>
        <v>3.9128677414089981</v>
      </c>
      <c r="E562" s="1">
        <f t="shared" si="21"/>
        <v>4.3040530405045915E-4</v>
      </c>
      <c r="F562" s="1">
        <f t="shared" si="22"/>
        <v>3.9128677414089981</v>
      </c>
    </row>
    <row r="563" spans="1:6" x14ac:dyDescent="0.3">
      <c r="A563" s="1">
        <f t="shared" si="19"/>
        <v>2.6164657219600077E-5</v>
      </c>
      <c r="B563" s="1">
        <f t="shared" si="20"/>
        <v>3.9791472483999999</v>
      </c>
      <c r="E563" s="1">
        <f t="shared" si="21"/>
        <v>1.4078771715999994E-4</v>
      </c>
      <c r="F563" s="1">
        <f t="shared" si="22"/>
        <v>3.9791472483999999</v>
      </c>
    </row>
    <row r="564" spans="1:6" x14ac:dyDescent="0.3">
      <c r="A564" s="1">
        <f t="shared" si="19"/>
        <v>2.6689378182624429E-5</v>
      </c>
      <c r="B564" s="1">
        <f t="shared" si="20"/>
        <v>4.0459834003689981</v>
      </c>
      <c r="E564" s="1">
        <f t="shared" si="21"/>
        <v>1.4317825888065925E-4</v>
      </c>
      <c r="F564" s="1">
        <f t="shared" si="22"/>
        <v>4.0459834003689981</v>
      </c>
    </row>
    <row r="565" spans="1:6" x14ac:dyDescent="0.3">
      <c r="A565" s="1">
        <f t="shared" si="19"/>
        <v>3.5022127941577686E-5</v>
      </c>
      <c r="B565" s="1">
        <f t="shared" si="20"/>
        <v>4.1133802536090007</v>
      </c>
      <c r="E565" s="1">
        <f t="shared" si="21"/>
        <v>8.223192115785108E-5</v>
      </c>
      <c r="F565" s="1">
        <f t="shared" si="22"/>
        <v>4.1133802536090007</v>
      </c>
    </row>
    <row r="566" spans="1:6" x14ac:dyDescent="0.3">
      <c r="A566" s="1">
        <f t="shared" si="19"/>
        <v>2.7878252160197213E-5</v>
      </c>
      <c r="B566" s="1">
        <f t="shared" si="20"/>
        <v>4.1813297288999989</v>
      </c>
      <c r="E566" s="1">
        <f t="shared" si="21"/>
        <v>4.5561628232889984E-4</v>
      </c>
      <c r="F566" s="1">
        <f t="shared" si="22"/>
        <v>4.1813297288999989</v>
      </c>
    </row>
    <row r="567" spans="1:6" x14ac:dyDescent="0.3">
      <c r="A567" s="1">
        <f t="shared" si="19"/>
        <v>3.1618380461059936E-5</v>
      </c>
      <c r="B567" s="1">
        <f t="shared" si="20"/>
        <v>4.2498358491690009</v>
      </c>
      <c r="E567" s="1">
        <f t="shared" si="21"/>
        <v>2.2997378449587451E-5</v>
      </c>
      <c r="F567" s="1">
        <f t="shared" si="22"/>
        <v>4.2498358491690009</v>
      </c>
    </row>
    <row r="568" spans="1:6" x14ac:dyDescent="0.3">
      <c r="A568" s="1">
        <f t="shared" si="19"/>
        <v>3.0700416324245187E-5</v>
      </c>
      <c r="B568" s="1">
        <f t="shared" si="20"/>
        <v>4.3189027708089993</v>
      </c>
      <c r="E568" s="1">
        <f t="shared" si="21"/>
        <v>9.5580304204319894E-7</v>
      </c>
      <c r="F568" s="1">
        <f t="shared" si="22"/>
        <v>4.3189027708089993</v>
      </c>
    </row>
    <row r="569" spans="1:6" x14ac:dyDescent="0.3">
      <c r="A569" s="1">
        <f t="shared" si="19"/>
        <v>3.6202267316226876E-5</v>
      </c>
      <c r="B569" s="1">
        <f t="shared" si="20"/>
        <v>4.3885222143999973</v>
      </c>
      <c r="E569" s="1">
        <f t="shared" si="21"/>
        <v>1.1400687075999653E-6</v>
      </c>
      <c r="F569" s="1">
        <f t="shared" si="22"/>
        <v>4.3885222143999973</v>
      </c>
    </row>
    <row r="570" spans="1:6" x14ac:dyDescent="0.3">
      <c r="A570" s="1">
        <f t="shared" si="19"/>
        <v>3.5222662450531743E-5</v>
      </c>
      <c r="B570" s="1">
        <f t="shared" si="20"/>
        <v>4.4586983029689993</v>
      </c>
      <c r="E570" s="1">
        <f t="shared" si="21"/>
        <v>3.854849950944765E-4</v>
      </c>
      <c r="F570" s="1">
        <f t="shared" si="22"/>
        <v>4.4586983029689993</v>
      </c>
    </row>
    <row r="571" spans="1:6" x14ac:dyDescent="0.3">
      <c r="A571" s="1">
        <f t="shared" si="19"/>
        <v>5.0447518266264363E-5</v>
      </c>
      <c r="B571" s="1">
        <f t="shared" si="20"/>
        <v>4.5294352930089978</v>
      </c>
      <c r="E571" s="1">
        <f t="shared" si="21"/>
        <v>5.6345362889855454E-4</v>
      </c>
      <c r="F571" s="1">
        <f t="shared" si="22"/>
        <v>4.5294352930089978</v>
      </c>
    </row>
    <row r="572" spans="1:6" x14ac:dyDescent="0.3">
      <c r="A572" s="1">
        <f t="shared" si="19"/>
        <v>5.1218039995685037E-5</v>
      </c>
      <c r="B572" s="1">
        <f t="shared" si="20"/>
        <v>4.6007247049000002</v>
      </c>
      <c r="E572" s="1">
        <f t="shared" si="21"/>
        <v>3.2380239014010071E-4</v>
      </c>
      <c r="F572" s="1">
        <f t="shared" si="22"/>
        <v>4.6007247049000002</v>
      </c>
    </row>
    <row r="573" spans="1:6" x14ac:dyDescent="0.3">
      <c r="A573" s="1">
        <f t="shared" si="19"/>
        <v>4.8104133683512535E-5</v>
      </c>
      <c r="B573" s="1">
        <f t="shared" si="20"/>
        <v>4.6725707617689984</v>
      </c>
      <c r="E573" s="1">
        <f t="shared" si="21"/>
        <v>1.2175360936312272E-4</v>
      </c>
      <c r="F573" s="1">
        <f t="shared" si="22"/>
        <v>4.6725707617689984</v>
      </c>
    </row>
    <row r="574" spans="1:6" x14ac:dyDescent="0.3">
      <c r="A574" s="1">
        <f t="shared" si="19"/>
        <v>6.3448993342995105E-5</v>
      </c>
      <c r="B574" s="1">
        <f t="shared" si="20"/>
        <v>4.7449778202090007</v>
      </c>
      <c r="E574" s="1">
        <f t="shared" si="21"/>
        <v>2.7657510346426268E-3</v>
      </c>
      <c r="F574" s="1">
        <f t="shared" si="22"/>
        <v>4.7449778202090007</v>
      </c>
    </row>
    <row r="575" spans="1:6" x14ac:dyDescent="0.3">
      <c r="A575" s="1">
        <f t="shared" si="19"/>
        <v>8.3421260658581972E-5</v>
      </c>
      <c r="B575" s="1">
        <f t="shared" si="20"/>
        <v>4.8179372003999985</v>
      </c>
      <c r="E575" s="1">
        <f t="shared" si="21"/>
        <v>2.800719032112401E-3</v>
      </c>
      <c r="F575" s="1">
        <f t="shared" si="22"/>
        <v>4.8179372003999985</v>
      </c>
    </row>
    <row r="576" spans="1:6" x14ac:dyDescent="0.3">
      <c r="A576" s="1">
        <f t="shared" si="19"/>
        <v>1.03501330398562E-4</v>
      </c>
      <c r="B576" s="1">
        <f t="shared" si="20"/>
        <v>4.8914532255690011</v>
      </c>
      <c r="E576" s="1">
        <f t="shared" si="21"/>
        <v>7.0644155057661255E-4</v>
      </c>
      <c r="F576" s="1">
        <f t="shared" si="22"/>
        <v>4.8914532255690011</v>
      </c>
    </row>
    <row r="577" spans="1:6" x14ac:dyDescent="0.3">
      <c r="A577" s="1">
        <f t="shared" si="19"/>
        <v>7.5626218778197365E-5</v>
      </c>
      <c r="B577" s="1">
        <f t="shared" si="20"/>
        <v>4.9655303524089991</v>
      </c>
      <c r="E577" s="1">
        <f t="shared" si="21"/>
        <v>5.2488375761154974E-3</v>
      </c>
      <c r="F577" s="1">
        <f t="shared" si="22"/>
        <v>4.9655303524089991</v>
      </c>
    </row>
    <row r="578" spans="1:6" x14ac:dyDescent="0.3">
      <c r="A578" s="1">
        <f t="shared" si="19"/>
        <v>6.721327065690182E-5</v>
      </c>
      <c r="B578" s="1">
        <f t="shared" si="20"/>
        <v>5.0401597008999977</v>
      </c>
      <c r="E578" s="1">
        <f t="shared" si="21"/>
        <v>3.6902587562499543E-5</v>
      </c>
      <c r="F578" s="1">
        <f t="shared" si="22"/>
        <v>5.0401597008999977</v>
      </c>
    </row>
    <row r="579" spans="1:6" x14ac:dyDescent="0.3">
      <c r="A579" s="1">
        <f t="shared" si="19"/>
        <v>8.009187419641166E-5</v>
      </c>
      <c r="B579" s="1">
        <f t="shared" si="20"/>
        <v>5.1153456943689992</v>
      </c>
      <c r="E579" s="1">
        <f t="shared" si="21"/>
        <v>4.0057023268219687E-5</v>
      </c>
      <c r="F579" s="1">
        <f t="shared" si="22"/>
        <v>5.1153456943689992</v>
      </c>
    </row>
    <row r="580" spans="1:6" x14ac:dyDescent="0.3">
      <c r="A580" s="1">
        <f t="shared" si="19"/>
        <v>7.8626874768033308E-5</v>
      </c>
      <c r="B580" s="1">
        <f t="shared" si="20"/>
        <v>5.1910928896089983</v>
      </c>
      <c r="E580" s="1">
        <f t="shared" si="21"/>
        <v>3.5151869386469036E-4</v>
      </c>
      <c r="F580" s="1">
        <f t="shared" si="22"/>
        <v>5.1910928896089983</v>
      </c>
    </row>
    <row r="581" spans="1:6" x14ac:dyDescent="0.3">
      <c r="A581" s="1">
        <f t="shared" si="19"/>
        <v>7.7180020166654577E-5</v>
      </c>
      <c r="B581" s="1">
        <f t="shared" si="20"/>
        <v>5.2673922064000003</v>
      </c>
      <c r="E581" s="1">
        <f t="shared" si="21"/>
        <v>1.1045211254439994E-4</v>
      </c>
      <c r="F581" s="1">
        <f t="shared" si="22"/>
        <v>5.2673922064000003</v>
      </c>
    </row>
    <row r="582" spans="1:6" x14ac:dyDescent="0.3">
      <c r="A582" s="1">
        <f t="shared" si="19"/>
        <v>8.0662893954007819E-5</v>
      </c>
      <c r="B582" s="1">
        <f t="shared" si="20"/>
        <v>5.3442481681689982</v>
      </c>
      <c r="E582" s="1">
        <f t="shared" si="21"/>
        <v>1.5802301063445048E-3</v>
      </c>
      <c r="F582" s="1">
        <f t="shared" si="22"/>
        <v>5.3442481681689982</v>
      </c>
    </row>
    <row r="583" spans="1:6" x14ac:dyDescent="0.3">
      <c r="A583" s="1">
        <f t="shared" si="19"/>
        <v>6.2821882445937259E-5</v>
      </c>
      <c r="B583" s="1">
        <f t="shared" si="20"/>
        <v>5.421665431809001</v>
      </c>
      <c r="E583" s="1">
        <f t="shared" si="21"/>
        <v>4.2029291333880005E-3</v>
      </c>
      <c r="F583" s="1">
        <f t="shared" si="22"/>
        <v>5.421665431809001</v>
      </c>
    </row>
    <row r="584" spans="1:6" x14ac:dyDescent="0.3">
      <c r="A584" s="1">
        <f t="shared" si="19"/>
        <v>5.3115847715846855E-5</v>
      </c>
      <c r="B584" s="1">
        <f t="shared" si="20"/>
        <v>5.4996347168999984</v>
      </c>
      <c r="E584" s="1">
        <f t="shared" si="21"/>
        <v>1.8801164832960963E-3</v>
      </c>
      <c r="F584" s="1">
        <f t="shared" si="22"/>
        <v>5.4996347168999984</v>
      </c>
    </row>
    <row r="585" spans="1:6" x14ac:dyDescent="0.3">
      <c r="A585" s="1">
        <f t="shared" si="19"/>
        <v>9.6945652914797763E-5</v>
      </c>
      <c r="B585" s="1">
        <f t="shared" si="20"/>
        <v>5.5781606469690006</v>
      </c>
      <c r="E585" s="1">
        <f t="shared" si="21"/>
        <v>1.6039873403839441E-2</v>
      </c>
      <c r="F585" s="1">
        <f t="shared" si="22"/>
        <v>5.5781606469690006</v>
      </c>
    </row>
    <row r="586" spans="1:6" x14ac:dyDescent="0.3">
      <c r="A586" s="1">
        <f t="shared" si="19"/>
        <v>1.4380498543023701E-4</v>
      </c>
      <c r="B586" s="1">
        <f t="shared" si="20"/>
        <v>5.6572479790089991</v>
      </c>
      <c r="E586" s="1">
        <f t="shared" si="21"/>
        <v>1.216518705113838E-3</v>
      </c>
      <c r="F586" s="1">
        <f t="shared" si="22"/>
        <v>5.6572479790089991</v>
      </c>
    </row>
    <row r="587" spans="1:6" x14ac:dyDescent="0.3">
      <c r="A587" s="1">
        <f t="shared" si="19"/>
        <v>1.3204096666446553E-4</v>
      </c>
      <c r="B587" s="1">
        <f t="shared" si="20"/>
        <v>5.7368872323999973</v>
      </c>
      <c r="E587" s="1">
        <f t="shared" si="21"/>
        <v>1.9508658667559986E-4</v>
      </c>
      <c r="F587" s="1">
        <f t="shared" si="22"/>
        <v>5.7368872323999973</v>
      </c>
    </row>
    <row r="588" spans="1:6" x14ac:dyDescent="0.3">
      <c r="A588" s="1">
        <f t="shared" si="19"/>
        <v>1.6736452937373645E-4</v>
      </c>
      <c r="B588" s="1">
        <f t="shared" si="20"/>
        <v>5.8170831307689994</v>
      </c>
      <c r="E588" s="1">
        <f t="shared" si="21"/>
        <v>5.1447093745752269E-4</v>
      </c>
      <c r="F588" s="1">
        <f t="shared" si="22"/>
        <v>5.8170831307689994</v>
      </c>
    </row>
    <row r="589" spans="1:6" x14ac:dyDescent="0.3">
      <c r="A589" s="1">
        <f t="shared" si="19"/>
        <v>1.6214756493525192E-4</v>
      </c>
      <c r="B589" s="1">
        <f t="shared" si="20"/>
        <v>5.8978405312089981</v>
      </c>
      <c r="E589" s="1">
        <f t="shared" si="21"/>
        <v>7.7154307296849509E-2</v>
      </c>
      <c r="F589" s="1">
        <f t="shared" si="22"/>
        <v>5.8978405312089981</v>
      </c>
    </row>
  </sheetData>
  <mergeCells count="2">
    <mergeCell ref="A298:B298"/>
    <mergeCell ref="E298:F29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B658-0527-4EDA-8D71-67CF08E5238E}">
  <dimension ref="A1:AH891"/>
  <sheetViews>
    <sheetView topLeftCell="B440" zoomScaleNormal="100" workbookViewId="0">
      <selection activeCell="A253" sqref="A253"/>
    </sheetView>
  </sheetViews>
  <sheetFormatPr baseColWidth="10" defaultRowHeight="14.4" x14ac:dyDescent="0.3"/>
  <cols>
    <col min="3" max="3" width="15.109375" bestFit="1" customWidth="1"/>
    <col min="4" max="4" width="12.88671875" bestFit="1" customWidth="1"/>
    <col min="7" max="7" width="15.109375" bestFit="1" customWidth="1"/>
    <col min="8" max="8" width="12.88671875" bestFit="1" customWidth="1"/>
  </cols>
  <sheetData>
    <row r="1" spans="1:34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C1" t="s">
        <v>9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</row>
    <row r="2" spans="1:34" s="1" customFormat="1" x14ac:dyDescent="0.3">
      <c r="A2" s="14">
        <v>3.3366670000000001E-2</v>
      </c>
      <c r="B2" s="14">
        <v>-6.2991640000000003E-3</v>
      </c>
      <c r="F2" s="6"/>
      <c r="H2" s="1">
        <v>3.3366670000000001E-2</v>
      </c>
      <c r="I2" s="1">
        <v>-6.2991640000000003E-3</v>
      </c>
      <c r="O2" s="1">
        <v>5.0049999999999997E-2</v>
      </c>
      <c r="P2" s="1">
        <v>-9.9576909999999994E-3</v>
      </c>
      <c r="V2" s="1">
        <v>6.6733329999999993E-2</v>
      </c>
      <c r="W2" s="1">
        <v>-1.3577540000000001E-2</v>
      </c>
      <c r="AC2" s="1">
        <v>8.3416669999999998E-2</v>
      </c>
      <c r="AD2" s="1">
        <v>-1.6640499999999999E-2</v>
      </c>
    </row>
    <row r="3" spans="1:34" s="1" customFormat="1" x14ac:dyDescent="0.3">
      <c r="A3" s="14">
        <v>5.0049999999999997E-2</v>
      </c>
      <c r="B3" s="14">
        <v>-9.9576909999999994E-3</v>
      </c>
      <c r="C3" s="1">
        <v>-0.2181333</v>
      </c>
      <c r="D3" s="1">
        <v>0.2383673</v>
      </c>
      <c r="F3" s="6"/>
      <c r="H3" s="1">
        <v>5.0049999999999997E-2</v>
      </c>
      <c r="I3" s="1">
        <v>-9.9576909999999994E-3</v>
      </c>
      <c r="J3" s="1">
        <v>-0.2181333</v>
      </c>
      <c r="K3" s="1">
        <v>0.2383673</v>
      </c>
      <c r="O3" s="1">
        <v>0.10009999999999999</v>
      </c>
      <c r="P3" s="1">
        <v>-1.8868099999999999E-2</v>
      </c>
      <c r="Q3" s="1">
        <v>-0.14464949999999999</v>
      </c>
      <c r="R3" s="1">
        <v>0.14531659999999999</v>
      </c>
      <c r="S3" s="1">
        <v>6.7929690000000001E-2</v>
      </c>
      <c r="T3" s="1">
        <v>0.38763979999999998</v>
      </c>
      <c r="V3" s="1">
        <v>0.13346669999999999</v>
      </c>
      <c r="W3" s="1">
        <v>-2.8056959999999999E-2</v>
      </c>
      <c r="X3" s="1">
        <v>-0.15647179999999999</v>
      </c>
      <c r="Y3" s="1">
        <v>0.15681909999999999</v>
      </c>
      <c r="AC3" s="1">
        <v>0.16683329999999999</v>
      </c>
      <c r="AD3" s="1">
        <v>-3.2790609999999998E-2</v>
      </c>
      <c r="AE3" s="1">
        <v>-0.17191039999999999</v>
      </c>
      <c r="AF3" s="1">
        <v>0.17211280000000001</v>
      </c>
    </row>
    <row r="4" spans="1:34" s="1" customFormat="1" x14ac:dyDescent="0.3">
      <c r="A4" s="14">
        <v>6.6733329999999993E-2</v>
      </c>
      <c r="B4" s="14">
        <v>-1.3577540000000001E-2</v>
      </c>
      <c r="C4" s="1">
        <v>-0.20028389999999999</v>
      </c>
      <c r="D4" s="1">
        <v>0.21111779999999999</v>
      </c>
      <c r="E4" s="1">
        <v>1.7547029999999999</v>
      </c>
      <c r="F4" s="6">
        <v>2.7740079999999998</v>
      </c>
      <c r="H4" s="1">
        <v>6.6733329999999993E-2</v>
      </c>
      <c r="I4" s="1">
        <v>-1.3577540000000001E-2</v>
      </c>
      <c r="J4" s="1">
        <v>-0.20028389999999999</v>
      </c>
      <c r="K4" s="1">
        <v>0.21111779999999999</v>
      </c>
      <c r="L4" s="1">
        <v>1.7547029999999999</v>
      </c>
      <c r="M4" s="1">
        <v>2.7740079999999998</v>
      </c>
      <c r="O4" s="1">
        <v>0.15015000000000001</v>
      </c>
      <c r="P4" s="1">
        <v>-3.0006109999999999E-2</v>
      </c>
      <c r="V4" s="1">
        <v>0.20019999999999999</v>
      </c>
      <c r="W4" s="1">
        <v>-3.4461310000000002E-2</v>
      </c>
      <c r="X4" s="1">
        <v>-0.15855810000000001</v>
      </c>
      <c r="Y4" s="1">
        <v>0.15905140000000001</v>
      </c>
      <c r="Z4" s="1">
        <v>1.7864629999999999E-2</v>
      </c>
      <c r="AA4" s="1">
        <v>0.1440292</v>
      </c>
      <c r="AC4" s="1">
        <v>0.25024999999999997</v>
      </c>
      <c r="AD4" s="1">
        <v>-4.5320869999999999E-2</v>
      </c>
      <c r="AE4" s="1">
        <v>-0.15855810000000001</v>
      </c>
      <c r="AF4" s="1">
        <v>0.15898789999999999</v>
      </c>
      <c r="AG4" s="1">
        <v>9.7183569999999997E-2</v>
      </c>
      <c r="AH4" s="1">
        <v>9.8685209999999995E-2</v>
      </c>
    </row>
    <row r="5" spans="1:34" s="1" customFormat="1" x14ac:dyDescent="0.3">
      <c r="A5" s="14">
        <v>8.3416669999999998E-2</v>
      </c>
      <c r="B5" s="14">
        <v>-1.6640499999999999E-2</v>
      </c>
      <c r="C5" s="1">
        <v>-0.15855810000000001</v>
      </c>
      <c r="D5" s="1">
        <v>0.16203380000000001</v>
      </c>
      <c r="E5" s="1">
        <v>-1.2862530000000001</v>
      </c>
      <c r="F5" s="6">
        <v>1.922752</v>
      </c>
      <c r="H5" s="1">
        <v>8.3416669999999998E-2</v>
      </c>
      <c r="I5" s="1">
        <v>-1.6640499999999999E-2</v>
      </c>
      <c r="J5" s="1">
        <v>-0.15855810000000001</v>
      </c>
      <c r="K5" s="1">
        <v>0.16203380000000001</v>
      </c>
      <c r="L5" s="1">
        <v>-1.2862530000000001</v>
      </c>
      <c r="M5" s="1">
        <v>1.922752</v>
      </c>
      <c r="O5" s="1">
        <v>0.20019999999999999</v>
      </c>
      <c r="P5" s="1">
        <v>-3.4461310000000002E-2</v>
      </c>
      <c r="Q5" s="1">
        <v>-8.9015070000000002E-2</v>
      </c>
      <c r="R5" s="1">
        <v>9.0566270000000004E-2</v>
      </c>
      <c r="S5" s="1">
        <v>-0.63518669999999999</v>
      </c>
      <c r="T5" s="1">
        <v>0.64776590000000001</v>
      </c>
      <c r="V5" s="1">
        <v>0.26693329999999998</v>
      </c>
      <c r="W5" s="1">
        <v>-4.9219180000000001E-2</v>
      </c>
      <c r="X5" s="1">
        <v>-0.18567990000000001</v>
      </c>
      <c r="Y5" s="1">
        <v>0.1861013</v>
      </c>
      <c r="Z5" s="1">
        <v>-9.8255449999999994E-2</v>
      </c>
      <c r="AA5" s="1">
        <v>0.1119216</v>
      </c>
      <c r="AC5" s="1">
        <v>0.33366669999999998</v>
      </c>
      <c r="AD5" s="1">
        <v>-5.924339E-2</v>
      </c>
      <c r="AE5" s="1">
        <v>-0.16189619999999999</v>
      </c>
      <c r="AF5" s="1">
        <v>0.16189619999999999</v>
      </c>
      <c r="AG5" s="1">
        <v>-0.13148370000000001</v>
      </c>
      <c r="AH5" s="1">
        <v>0.15392629999999999</v>
      </c>
    </row>
    <row r="6" spans="1:34" s="1" customFormat="1" x14ac:dyDescent="0.3">
      <c r="A6" s="14">
        <v>0.10009999999999999</v>
      </c>
      <c r="B6" s="14">
        <v>-1.8868099999999999E-2</v>
      </c>
      <c r="C6" s="1">
        <v>-0.2253194</v>
      </c>
      <c r="D6" s="1">
        <v>0.2254739</v>
      </c>
      <c r="E6" s="1">
        <v>-2.429589</v>
      </c>
      <c r="F6" s="6">
        <v>2.627497</v>
      </c>
      <c r="H6" s="1">
        <v>0.10009999999999999</v>
      </c>
      <c r="I6" s="1">
        <v>-1.8868099999999999E-2</v>
      </c>
      <c r="J6" s="1">
        <v>-0.2253194</v>
      </c>
      <c r="K6" s="1">
        <v>0.2254739</v>
      </c>
      <c r="L6" s="1">
        <v>-2.429589</v>
      </c>
      <c r="M6" s="1">
        <v>2.627497</v>
      </c>
      <c r="O6" s="1">
        <v>0.25024999999999997</v>
      </c>
      <c r="P6" s="1">
        <v>-4.5320869999999999E-2</v>
      </c>
      <c r="V6" s="1">
        <v>0.33366669999999998</v>
      </c>
      <c r="W6" s="1">
        <v>-5.924339E-2</v>
      </c>
      <c r="X6" s="1">
        <v>-0.1522992</v>
      </c>
      <c r="Y6" s="1">
        <v>0.1522992</v>
      </c>
      <c r="Z6" s="1">
        <v>0.20544319999999999</v>
      </c>
      <c r="AA6" s="1">
        <v>0.23172429999999999</v>
      </c>
      <c r="AC6" s="1">
        <v>0.41708329999999999</v>
      </c>
      <c r="AD6" s="1">
        <v>-7.2330549999999993E-2</v>
      </c>
      <c r="AE6" s="1">
        <v>-0.1752484</v>
      </c>
      <c r="AF6" s="1">
        <v>0.1752484</v>
      </c>
      <c r="AG6" s="1">
        <v>1.7150039999999998E-2</v>
      </c>
      <c r="AH6" s="1">
        <v>5.9683899999999998E-2</v>
      </c>
    </row>
    <row r="7" spans="1:34" s="1" customFormat="1" x14ac:dyDescent="0.3">
      <c r="A7" s="14">
        <v>0.11678330000000001</v>
      </c>
      <c r="B7" s="14">
        <v>-2.415865E-2</v>
      </c>
      <c r="C7" s="1">
        <v>-0.27539039999999998</v>
      </c>
      <c r="D7" s="1">
        <v>0.27551680000000001</v>
      </c>
      <c r="E7" s="1">
        <v>1.0004189999999999</v>
      </c>
      <c r="F7" s="6">
        <v>1.0105759999999999</v>
      </c>
      <c r="H7" s="1">
        <v>0.11678330000000001</v>
      </c>
      <c r="I7" s="1">
        <v>-2.415865E-2</v>
      </c>
      <c r="J7" s="1">
        <v>-0.27539039999999998</v>
      </c>
      <c r="K7" s="1">
        <v>0.27551680000000001</v>
      </c>
      <c r="L7" s="1">
        <v>1.0004189999999999</v>
      </c>
      <c r="M7" s="1">
        <v>1.0105759999999999</v>
      </c>
      <c r="O7" s="1">
        <v>0.30030000000000001</v>
      </c>
      <c r="P7" s="1">
        <v>-5.5623529999999997E-2</v>
      </c>
      <c r="Q7" s="1">
        <v>-0.10014199999999999</v>
      </c>
      <c r="R7" s="1">
        <v>0.10014199999999999</v>
      </c>
      <c r="S7" s="1">
        <v>0.47639009999999998</v>
      </c>
      <c r="T7" s="1">
        <v>0.47744750000000002</v>
      </c>
      <c r="V7" s="1">
        <v>0.40039999999999998</v>
      </c>
      <c r="W7" s="1">
        <v>-6.9546049999999998E-2</v>
      </c>
      <c r="X7" s="1">
        <v>-0.16273070000000001</v>
      </c>
      <c r="Y7" s="1">
        <v>0.16273070000000001</v>
      </c>
      <c r="Z7" s="1">
        <v>-0.23224020000000001</v>
      </c>
      <c r="AA7" s="1">
        <v>0.2383439</v>
      </c>
      <c r="AC7" s="1">
        <v>0.50049999999999994</v>
      </c>
      <c r="AD7" s="1">
        <v>-8.8480669999999997E-2</v>
      </c>
      <c r="AE7" s="1">
        <v>-0.16857230000000001</v>
      </c>
      <c r="AF7" s="1">
        <v>0.1687787</v>
      </c>
      <c r="AG7" s="1">
        <v>4.0016759999999998E-2</v>
      </c>
      <c r="AH7" s="1">
        <v>9.4627900000000001E-2</v>
      </c>
    </row>
    <row r="8" spans="1:34" s="1" customFormat="1" x14ac:dyDescent="0.3">
      <c r="A8" s="14">
        <v>0.13346669999999999</v>
      </c>
      <c r="B8" s="14">
        <v>-2.8056959999999999E-2</v>
      </c>
      <c r="C8" s="1">
        <v>-0.1752484</v>
      </c>
      <c r="D8" s="1">
        <v>0.1752484</v>
      </c>
      <c r="E8" s="1">
        <v>3.5729250000000001</v>
      </c>
      <c r="F8" s="6">
        <v>3.5729250000000001</v>
      </c>
      <c r="H8" s="1">
        <v>0.13346669999999999</v>
      </c>
      <c r="I8" s="1">
        <v>-2.8056959999999999E-2</v>
      </c>
      <c r="J8" s="1">
        <v>-0.1752484</v>
      </c>
      <c r="K8" s="1">
        <v>0.1752484</v>
      </c>
      <c r="L8" s="1">
        <v>3.5729250000000001</v>
      </c>
      <c r="M8" s="1">
        <v>3.5729250000000001</v>
      </c>
      <c r="O8" s="1">
        <v>0.35034999999999999</v>
      </c>
      <c r="P8" s="1">
        <v>-6.1470990000000003E-2</v>
      </c>
      <c r="V8" s="1">
        <v>0.46713329999999997</v>
      </c>
      <c r="W8" s="1">
        <v>-8.0962510000000001E-2</v>
      </c>
      <c r="X8" s="1">
        <v>-0.1835936</v>
      </c>
      <c r="Y8" s="1">
        <v>0.18370020000000001</v>
      </c>
      <c r="Z8" s="1">
        <v>5.3593880000000003E-2</v>
      </c>
      <c r="AA8" s="1">
        <v>8.2351859999999999E-2</v>
      </c>
      <c r="AC8" s="1">
        <v>0.58391669999999996</v>
      </c>
      <c r="AD8" s="1">
        <v>-0.100454</v>
      </c>
      <c r="AE8" s="1">
        <v>-0.1568891</v>
      </c>
      <c r="AF8" s="1">
        <v>0.15777430000000001</v>
      </c>
      <c r="AG8" s="1">
        <v>-2.286672E-2</v>
      </c>
      <c r="AH8" s="1">
        <v>2.286672E-2</v>
      </c>
    </row>
    <row r="9" spans="1:34" s="1" customFormat="1" x14ac:dyDescent="0.3">
      <c r="A9" s="14">
        <v>0.15015000000000001</v>
      </c>
      <c r="B9" s="14">
        <v>-3.0006109999999999E-2</v>
      </c>
      <c r="C9" s="1">
        <v>-0.14186779999999999</v>
      </c>
      <c r="D9" s="1">
        <v>0.14211299999999999</v>
      </c>
      <c r="E9" s="1">
        <v>0.71458509999999997</v>
      </c>
      <c r="F9" s="6">
        <v>0.72873670000000002</v>
      </c>
      <c r="H9" s="1">
        <v>0.15015000000000001</v>
      </c>
      <c r="I9" s="1">
        <v>-3.0006109999999999E-2</v>
      </c>
      <c r="J9" s="1">
        <v>-0.14186779999999999</v>
      </c>
      <c r="K9" s="1">
        <v>0.14211299999999999</v>
      </c>
      <c r="L9" s="1">
        <v>0.71458509999999997</v>
      </c>
      <c r="M9" s="1">
        <v>0.72873670000000002</v>
      </c>
      <c r="O9" s="1">
        <v>0.40039999999999998</v>
      </c>
      <c r="P9" s="1">
        <v>-6.9546049999999998E-2</v>
      </c>
      <c r="Q9" s="1">
        <v>-0.1112688</v>
      </c>
      <c r="R9" s="1">
        <v>0.1112688</v>
      </c>
      <c r="S9" s="1">
        <v>-0.12703729999999999</v>
      </c>
      <c r="T9" s="1">
        <v>0.12703729999999999</v>
      </c>
      <c r="V9" s="1">
        <v>0.53386670000000003</v>
      </c>
      <c r="W9" s="1">
        <v>-9.4049670000000002E-2</v>
      </c>
      <c r="X9" s="1">
        <v>-0.16273070000000001</v>
      </c>
      <c r="Y9" s="1">
        <v>0.16306470000000001</v>
      </c>
      <c r="Z9" s="1">
        <v>0.1071878</v>
      </c>
      <c r="AA9" s="1">
        <v>0.13398470000000001</v>
      </c>
      <c r="AC9" s="1">
        <v>0.66733330000000002</v>
      </c>
      <c r="AD9" s="1">
        <v>-0.11465500000000001</v>
      </c>
      <c r="AE9" s="1">
        <v>-0.17858650000000001</v>
      </c>
      <c r="AF9" s="1">
        <v>0.17878140000000001</v>
      </c>
      <c r="AG9" s="1">
        <v>-0.26868399999999998</v>
      </c>
      <c r="AH9" s="1">
        <v>0.27164759999999999</v>
      </c>
    </row>
    <row r="10" spans="1:34" s="1" customFormat="1" x14ac:dyDescent="0.3">
      <c r="A10" s="14">
        <v>0.16683329999999999</v>
      </c>
      <c r="B10" s="14">
        <v>-3.2790609999999998E-2</v>
      </c>
      <c r="C10" s="1">
        <v>-0.1669033</v>
      </c>
      <c r="D10" s="1">
        <v>0.1671118</v>
      </c>
      <c r="E10" s="1">
        <v>3.144174</v>
      </c>
      <c r="F10" s="6">
        <v>3.173273</v>
      </c>
      <c r="H10" s="1">
        <v>0.16683329999999999</v>
      </c>
      <c r="I10" s="1">
        <v>-3.2790609999999998E-2</v>
      </c>
      <c r="J10" s="1">
        <v>-0.1669033</v>
      </c>
      <c r="K10" s="1">
        <v>0.1671118</v>
      </c>
      <c r="L10" s="1">
        <v>3.144174</v>
      </c>
      <c r="M10" s="1">
        <v>3.173273</v>
      </c>
      <c r="O10" s="1">
        <v>0.45045000000000002</v>
      </c>
      <c r="P10" s="1">
        <v>-7.7899560000000007E-2</v>
      </c>
      <c r="V10" s="1">
        <v>0.60060000000000002</v>
      </c>
      <c r="W10" s="1">
        <v>-0.1026816</v>
      </c>
      <c r="X10" s="1">
        <v>-0.15438550000000001</v>
      </c>
      <c r="Y10" s="1">
        <v>0.15507470000000001</v>
      </c>
      <c r="Z10" s="1">
        <v>-5.3593880000000003E-2</v>
      </c>
      <c r="AA10" s="1">
        <v>5.9919779999999999E-2</v>
      </c>
      <c r="AC10" s="1">
        <v>0.75075000000000003</v>
      </c>
      <c r="AD10" s="1">
        <v>-0.13024820000000001</v>
      </c>
      <c r="AE10" s="1">
        <v>-0.20028389999999999</v>
      </c>
      <c r="AF10" s="1">
        <v>0.20039509999999999</v>
      </c>
      <c r="AG10" s="1">
        <v>-5.7166809999999998E-2</v>
      </c>
      <c r="AH10" s="1">
        <v>8.9297409999999994E-2</v>
      </c>
    </row>
    <row r="11" spans="1:34" s="1" customFormat="1" x14ac:dyDescent="0.3">
      <c r="A11" s="14">
        <v>0.1835167</v>
      </c>
      <c r="B11" s="14">
        <v>-3.5575120000000002E-2</v>
      </c>
      <c r="C11" s="1">
        <v>-5.0070980000000001E-2</v>
      </c>
      <c r="D11" s="1">
        <v>5.0761639999999997E-2</v>
      </c>
      <c r="E11" s="1">
        <v>1.4291700000000001</v>
      </c>
      <c r="F11" s="6">
        <v>1.492097</v>
      </c>
      <c r="H11" s="1">
        <v>0.1835167</v>
      </c>
      <c r="I11" s="1">
        <v>-3.5575120000000002E-2</v>
      </c>
      <c r="J11" s="1">
        <v>-5.0070980000000001E-2</v>
      </c>
      <c r="K11" s="1">
        <v>5.0761639999999997E-2</v>
      </c>
      <c r="L11" s="1">
        <v>1.4291700000000001</v>
      </c>
      <c r="M11" s="1">
        <v>1.492097</v>
      </c>
      <c r="O11" s="1">
        <v>0.50049999999999994</v>
      </c>
      <c r="P11" s="1">
        <v>-8.8480669999999997E-2</v>
      </c>
      <c r="Q11" s="1">
        <v>-0.13074089999999999</v>
      </c>
      <c r="R11" s="1">
        <v>0.13100690000000001</v>
      </c>
      <c r="S11" s="1">
        <v>0.23819499999999999</v>
      </c>
      <c r="T11" s="1">
        <v>0.26285530000000001</v>
      </c>
      <c r="V11" s="1">
        <v>0.66733330000000002</v>
      </c>
      <c r="W11" s="1">
        <v>-0.11465500000000001</v>
      </c>
      <c r="X11" s="1">
        <v>-0.18150730000000001</v>
      </c>
      <c r="Y11" s="1">
        <v>0.18180679999999999</v>
      </c>
      <c r="Z11" s="1">
        <v>-0.29476629999999998</v>
      </c>
      <c r="AA11" s="1">
        <v>0.29813060000000002</v>
      </c>
      <c r="AC11" s="1">
        <v>0.83416670000000004</v>
      </c>
      <c r="AD11" s="1">
        <v>-0.14806900000000001</v>
      </c>
      <c r="AE11" s="1">
        <v>-0.1936078</v>
      </c>
      <c r="AF11" s="1">
        <v>0.19361500000000001</v>
      </c>
      <c r="AG11" s="1">
        <v>6.8600170000000002E-2</v>
      </c>
      <c r="AH11" s="1">
        <v>0.1011384</v>
      </c>
    </row>
    <row r="12" spans="1:34" s="1" customFormat="1" x14ac:dyDescent="0.3">
      <c r="A12" s="14">
        <v>0.20019999999999999</v>
      </c>
      <c r="B12" s="14">
        <v>-3.4461310000000002E-2</v>
      </c>
      <c r="C12" s="1">
        <v>-6.6761299999999996E-2</v>
      </c>
      <c r="D12" s="1">
        <v>6.7280850000000003E-2</v>
      </c>
      <c r="E12" s="1">
        <v>-3.4300079999999999</v>
      </c>
      <c r="F12" s="6">
        <v>3.6632509999999998</v>
      </c>
      <c r="H12" s="1">
        <v>0.20019999999999999</v>
      </c>
      <c r="I12" s="1">
        <v>-3.4461310000000002E-2</v>
      </c>
      <c r="J12" s="1">
        <v>-6.6761299999999996E-2</v>
      </c>
      <c r="K12" s="1">
        <v>6.7280850000000003E-2</v>
      </c>
      <c r="L12" s="1">
        <v>-3.4300079999999999</v>
      </c>
      <c r="M12" s="1">
        <v>3.6632509999999998</v>
      </c>
      <c r="O12" s="1">
        <v>0.55054999999999998</v>
      </c>
      <c r="P12" s="1">
        <v>-9.6555719999999998E-2</v>
      </c>
      <c r="V12" s="1">
        <v>0.73406669999999996</v>
      </c>
      <c r="W12" s="1">
        <v>-0.12690679999999999</v>
      </c>
      <c r="X12" s="1">
        <v>-0.18985250000000001</v>
      </c>
      <c r="Y12" s="1">
        <v>0.18989829999999999</v>
      </c>
      <c r="Z12" s="1">
        <v>-6.2526189999999995E-2</v>
      </c>
      <c r="AA12" s="1">
        <v>7.2014610000000007E-2</v>
      </c>
      <c r="AC12" s="1">
        <v>0.91758329999999999</v>
      </c>
      <c r="AD12" s="1">
        <v>-0.16254840000000001</v>
      </c>
      <c r="AE12" s="1">
        <v>-0.18025550000000001</v>
      </c>
      <c r="AF12" s="1">
        <v>0.18053350000000001</v>
      </c>
      <c r="AG12" s="1">
        <v>8.0033530000000005E-2</v>
      </c>
      <c r="AH12" s="1">
        <v>0.1215383</v>
      </c>
    </row>
    <row r="13" spans="1:34" s="1" customFormat="1" x14ac:dyDescent="0.3">
      <c r="A13" s="14">
        <v>0.2168833</v>
      </c>
      <c r="B13" s="14">
        <v>-3.7802719999999998E-2</v>
      </c>
      <c r="C13" s="1">
        <v>-0.21697420000000001</v>
      </c>
      <c r="D13" s="1">
        <v>0.2209499</v>
      </c>
      <c r="E13" s="1">
        <v>-5.1450129999999996</v>
      </c>
      <c r="F13" s="6">
        <v>5.1943999999999999</v>
      </c>
      <c r="H13" s="1">
        <v>0.2168833</v>
      </c>
      <c r="I13" s="1">
        <v>-3.7802719999999998E-2</v>
      </c>
      <c r="J13" s="1">
        <v>-0.21697420000000001</v>
      </c>
      <c r="K13" s="1">
        <v>0.2209499</v>
      </c>
      <c r="L13" s="1">
        <v>-5.1450129999999996</v>
      </c>
      <c r="M13" s="1">
        <v>5.1943999999999999</v>
      </c>
      <c r="O13" s="1">
        <v>0.60060000000000002</v>
      </c>
      <c r="P13" s="1">
        <v>-0.1026816</v>
      </c>
      <c r="Q13" s="1">
        <v>-9.1796790000000003E-2</v>
      </c>
      <c r="R13" s="1">
        <v>9.1838929999999999E-2</v>
      </c>
      <c r="S13" s="1">
        <v>-0.30171369999999997</v>
      </c>
      <c r="T13" s="1">
        <v>0.31198599999999999</v>
      </c>
      <c r="V13" s="1">
        <v>0.80079999999999996</v>
      </c>
      <c r="W13" s="1">
        <v>-0.13999400000000001</v>
      </c>
      <c r="X13" s="1">
        <v>-0.19193869999999999</v>
      </c>
      <c r="Y13" s="1">
        <v>0.19212009999999999</v>
      </c>
      <c r="Z13" s="1">
        <v>-5.3593880000000003E-2</v>
      </c>
      <c r="AA13" s="1">
        <v>7.5793189999999996E-2</v>
      </c>
      <c r="AC13" s="1">
        <v>1.0009999999999999</v>
      </c>
      <c r="AD13" s="1">
        <v>-0.17814169999999999</v>
      </c>
      <c r="AE13" s="1">
        <v>-0.1852626</v>
      </c>
      <c r="AF13" s="1">
        <v>0.18563060000000001</v>
      </c>
      <c r="AG13" s="1">
        <v>2.8583399999999998E-2</v>
      </c>
      <c r="AH13" s="1">
        <v>4.042304E-2</v>
      </c>
    </row>
    <row r="14" spans="1:34" s="1" customFormat="1" x14ac:dyDescent="0.3">
      <c r="A14" s="14">
        <v>0.23356669999999999</v>
      </c>
      <c r="B14" s="14">
        <v>-4.1701019999999998E-2</v>
      </c>
      <c r="C14" s="1">
        <v>-0.2253194</v>
      </c>
      <c r="D14" s="1">
        <v>0.23081579999999999</v>
      </c>
      <c r="E14" s="1">
        <v>-0.42875099999999999</v>
      </c>
      <c r="F14" s="6">
        <v>0.71458509999999997</v>
      </c>
      <c r="H14" s="1">
        <v>0.23356669999999999</v>
      </c>
      <c r="I14" s="1">
        <v>-4.1701019999999998E-2</v>
      </c>
      <c r="J14" s="1">
        <v>-0.2253194</v>
      </c>
      <c r="K14" s="1">
        <v>0.23081579999999999</v>
      </c>
      <c r="L14" s="1">
        <v>-0.42875099999999999</v>
      </c>
      <c r="M14" s="1">
        <v>0.71458509999999997</v>
      </c>
      <c r="O14" s="1">
        <v>0.65064999999999995</v>
      </c>
      <c r="P14" s="1">
        <v>-0.1110351</v>
      </c>
      <c r="V14" s="1">
        <v>0.86753329999999995</v>
      </c>
      <c r="W14" s="1">
        <v>-0.1525242</v>
      </c>
      <c r="X14" s="1">
        <v>-0.194025</v>
      </c>
      <c r="Y14" s="1">
        <v>0.19403629999999999</v>
      </c>
      <c r="Z14" s="1">
        <v>2.6796940000000002E-2</v>
      </c>
      <c r="AA14" s="1">
        <v>0.13663810000000001</v>
      </c>
      <c r="AC14" s="1">
        <v>1.084417</v>
      </c>
      <c r="AD14" s="1">
        <v>-0.1934564</v>
      </c>
      <c r="AE14" s="1">
        <v>-0.1752484</v>
      </c>
      <c r="AF14" s="1">
        <v>0.17537549999999999</v>
      </c>
      <c r="AG14" s="1">
        <v>-0.16578370000000001</v>
      </c>
      <c r="AH14" s="1">
        <v>0.16617750000000001</v>
      </c>
    </row>
    <row r="15" spans="1:34" s="1" customFormat="1" x14ac:dyDescent="0.3">
      <c r="A15" s="14">
        <v>0.25024999999999997</v>
      </c>
      <c r="B15" s="14">
        <v>-4.5320869999999999E-2</v>
      </c>
      <c r="C15" s="1">
        <v>-0.2253194</v>
      </c>
      <c r="D15" s="1">
        <v>0.2254739</v>
      </c>
      <c r="E15" s="1">
        <v>-0.42875099999999999</v>
      </c>
      <c r="F15" s="6">
        <v>1.629505</v>
      </c>
      <c r="H15" s="1">
        <v>0.25024999999999997</v>
      </c>
      <c r="I15" s="1">
        <v>-4.5320869999999999E-2</v>
      </c>
      <c r="J15" s="1">
        <v>-0.2253194</v>
      </c>
      <c r="K15" s="1">
        <v>0.2254739</v>
      </c>
      <c r="L15" s="1">
        <v>-0.42875099999999999</v>
      </c>
      <c r="M15" s="1">
        <v>1.629505</v>
      </c>
      <c r="O15" s="1">
        <v>0.70069999999999999</v>
      </c>
      <c r="P15" s="1">
        <v>-0.12189469999999999</v>
      </c>
      <c r="Q15" s="1">
        <v>-0.1223957</v>
      </c>
      <c r="R15" s="1">
        <v>0.1223957</v>
      </c>
      <c r="S15" s="1">
        <v>0.28583399999999998</v>
      </c>
      <c r="T15" s="1">
        <v>0.31279319999999999</v>
      </c>
      <c r="V15" s="1">
        <v>0.93426670000000001</v>
      </c>
      <c r="W15" s="1">
        <v>-0.1658898</v>
      </c>
      <c r="X15" s="1">
        <v>-0.19193869999999999</v>
      </c>
      <c r="Y15" s="1">
        <v>0.1923465</v>
      </c>
      <c r="Z15" s="1">
        <v>0.1071878</v>
      </c>
      <c r="AA15" s="1">
        <v>0.1198396</v>
      </c>
      <c r="AC15" s="1">
        <v>1.1678329999999999</v>
      </c>
      <c r="AD15" s="1">
        <v>-0.2073789</v>
      </c>
      <c r="AE15" s="1">
        <v>-0.205291</v>
      </c>
      <c r="AF15" s="1">
        <v>0.20539950000000001</v>
      </c>
      <c r="AG15" s="1">
        <v>-0.14291699999999999</v>
      </c>
      <c r="AH15" s="1">
        <v>0.14697540000000001</v>
      </c>
    </row>
    <row r="16" spans="1:34" s="1" customFormat="1" x14ac:dyDescent="0.3">
      <c r="A16" s="14">
        <v>0.26693329999999998</v>
      </c>
      <c r="B16" s="14">
        <v>-4.9219180000000001E-2</v>
      </c>
      <c r="C16" s="1">
        <v>-0.24200969999999999</v>
      </c>
      <c r="D16" s="1">
        <v>0.24200969999999999</v>
      </c>
      <c r="E16" s="1">
        <v>1.2862530000000001</v>
      </c>
      <c r="F16" s="6">
        <v>1.3176300000000001</v>
      </c>
      <c r="H16" s="1">
        <v>0.26693329999999998</v>
      </c>
      <c r="I16" s="1">
        <v>-4.9219180000000001E-2</v>
      </c>
      <c r="J16" s="1">
        <v>-0.24200969999999999</v>
      </c>
      <c r="K16" s="1">
        <v>0.24200969999999999</v>
      </c>
      <c r="L16" s="1">
        <v>1.2862530000000001</v>
      </c>
      <c r="M16" s="1">
        <v>1.3176300000000001</v>
      </c>
      <c r="O16" s="1">
        <v>0.75075000000000003</v>
      </c>
      <c r="P16" s="1">
        <v>-0.13024820000000001</v>
      </c>
      <c r="V16" s="1">
        <v>1.0009999999999999</v>
      </c>
      <c r="W16" s="1">
        <v>-0.17814169999999999</v>
      </c>
      <c r="X16" s="1">
        <v>-0.17733470000000001</v>
      </c>
      <c r="Y16" s="1">
        <v>0.17753099999999999</v>
      </c>
      <c r="Z16" s="1">
        <v>0.1161201</v>
      </c>
      <c r="AA16" s="1">
        <v>0.1174862</v>
      </c>
      <c r="AC16" s="1">
        <v>1.25125</v>
      </c>
      <c r="AD16" s="1">
        <v>-0.22770580000000001</v>
      </c>
      <c r="AE16" s="1">
        <v>-0.2153052</v>
      </c>
      <c r="AF16" s="1">
        <v>0.21536340000000001</v>
      </c>
      <c r="AG16" s="1">
        <v>-5.7166810000000004E-3</v>
      </c>
      <c r="AH16" s="1">
        <v>2.914947E-2</v>
      </c>
    </row>
    <row r="17" spans="1:34" s="1" customFormat="1" x14ac:dyDescent="0.3">
      <c r="A17" s="14">
        <v>0.2836167</v>
      </c>
      <c r="B17" s="14">
        <v>-5.3395930000000001E-2</v>
      </c>
      <c r="C17" s="1">
        <v>-0.19193869999999999</v>
      </c>
      <c r="D17" s="1">
        <v>0.19193869999999999</v>
      </c>
      <c r="E17" s="1">
        <v>2.7154229999999999</v>
      </c>
      <c r="F17" s="6">
        <v>2.7154229999999999</v>
      </c>
      <c r="H17" s="1">
        <v>0.2836167</v>
      </c>
      <c r="I17" s="1">
        <v>-5.3395930000000001E-2</v>
      </c>
      <c r="J17" s="1">
        <v>-0.19193869999999999</v>
      </c>
      <c r="K17" s="1">
        <v>0.19193869999999999</v>
      </c>
      <c r="L17" s="1">
        <v>2.7154229999999999</v>
      </c>
      <c r="M17" s="1">
        <v>2.7154229999999999</v>
      </c>
      <c r="O17" s="1">
        <v>0.80079999999999996</v>
      </c>
      <c r="P17" s="1">
        <v>-0.13999400000000001</v>
      </c>
      <c r="Q17" s="1">
        <v>-0.15855810000000001</v>
      </c>
      <c r="R17" s="1">
        <v>0.15894800000000001</v>
      </c>
      <c r="S17" s="1">
        <v>7.9398339999999998E-2</v>
      </c>
      <c r="T17" s="1">
        <v>7.9398339999999998E-2</v>
      </c>
      <c r="V17" s="1">
        <v>1.067733</v>
      </c>
      <c r="W17" s="1">
        <v>-0.18955810000000001</v>
      </c>
      <c r="X17" s="1">
        <v>-0.1752484</v>
      </c>
      <c r="Y17" s="1">
        <v>0.17544699999999999</v>
      </c>
      <c r="Z17" s="1">
        <v>-0.19651089999999999</v>
      </c>
      <c r="AA17" s="1">
        <v>0.19973260000000001</v>
      </c>
      <c r="AC17" s="1">
        <v>1.334667</v>
      </c>
      <c r="AD17" s="1">
        <v>-0.24329899999999999</v>
      </c>
      <c r="AE17" s="1">
        <v>-0.19193869999999999</v>
      </c>
      <c r="AF17" s="1">
        <v>0.19194600000000001</v>
      </c>
      <c r="AG17" s="1">
        <v>0.14291699999999999</v>
      </c>
      <c r="AH17" s="1">
        <v>0.1610847</v>
      </c>
    </row>
    <row r="18" spans="1:34" s="1" customFormat="1" x14ac:dyDescent="0.3">
      <c r="A18" s="14">
        <v>0.30030000000000001</v>
      </c>
      <c r="B18" s="14">
        <v>-5.5623529999999997E-2</v>
      </c>
      <c r="C18" s="1">
        <v>-0.13352259999999999</v>
      </c>
      <c r="D18" s="1">
        <v>0.13352259999999999</v>
      </c>
      <c r="E18" s="1">
        <v>2.8583400000000001</v>
      </c>
      <c r="F18" s="6">
        <v>2.8583400000000001</v>
      </c>
      <c r="H18" s="1">
        <v>0.30030000000000001</v>
      </c>
      <c r="I18" s="1">
        <v>-5.5623529999999997E-2</v>
      </c>
      <c r="J18" s="1">
        <v>-0.13352259999999999</v>
      </c>
      <c r="K18" s="1">
        <v>0.13352259999999999</v>
      </c>
      <c r="L18" s="1">
        <v>2.8583400000000001</v>
      </c>
      <c r="M18" s="1">
        <v>2.8583400000000001</v>
      </c>
      <c r="O18" s="1">
        <v>0.85085</v>
      </c>
      <c r="P18" s="1">
        <v>-0.1514104</v>
      </c>
      <c r="V18" s="1">
        <v>1.1344669999999999</v>
      </c>
      <c r="W18" s="1">
        <v>-0.2015315</v>
      </c>
      <c r="X18" s="1">
        <v>-0.2023702</v>
      </c>
      <c r="Y18" s="1">
        <v>0.20289650000000001</v>
      </c>
      <c r="Z18" s="1">
        <v>-0.36622490000000002</v>
      </c>
      <c r="AA18" s="1">
        <v>0.38419330000000002</v>
      </c>
      <c r="AC18" s="1">
        <v>1.418083</v>
      </c>
      <c r="AD18" s="1">
        <v>-0.2597276</v>
      </c>
      <c r="AE18" s="1">
        <v>-0.1969458</v>
      </c>
      <c r="AF18" s="1">
        <v>0.1970095</v>
      </c>
      <c r="AG18" s="1">
        <v>0.11433359999999999</v>
      </c>
      <c r="AH18" s="1">
        <v>0.1178524</v>
      </c>
    </row>
    <row r="19" spans="1:34" s="1" customFormat="1" x14ac:dyDescent="0.3">
      <c r="A19" s="14">
        <v>0.31698330000000002</v>
      </c>
      <c r="B19" s="14">
        <v>-5.7851140000000002E-2</v>
      </c>
      <c r="C19" s="1">
        <v>-0.1084871</v>
      </c>
      <c r="D19" s="1">
        <v>0.1084871</v>
      </c>
      <c r="E19" s="1">
        <v>0.42875099999999999</v>
      </c>
      <c r="F19" s="6">
        <v>0.42875099999999999</v>
      </c>
      <c r="H19" s="1">
        <v>0.31698330000000002</v>
      </c>
      <c r="I19" s="1">
        <v>-5.7851140000000002E-2</v>
      </c>
      <c r="J19" s="1">
        <v>-0.1084871</v>
      </c>
      <c r="K19" s="1">
        <v>0.1084871</v>
      </c>
      <c r="L19" s="1">
        <v>0.42875099999999999</v>
      </c>
      <c r="M19" s="1">
        <v>0.42875099999999999</v>
      </c>
      <c r="O19" s="1">
        <v>0.90090000000000003</v>
      </c>
      <c r="P19" s="1">
        <v>-0.1583717</v>
      </c>
      <c r="Q19" s="1">
        <v>-0.13352259999999999</v>
      </c>
      <c r="R19" s="1">
        <v>0.13378309999999999</v>
      </c>
      <c r="S19" s="1">
        <v>-0.34935270000000002</v>
      </c>
      <c r="T19" s="1">
        <v>0.35258590000000001</v>
      </c>
      <c r="V19" s="1">
        <v>1.2012</v>
      </c>
      <c r="W19" s="1">
        <v>-0.2165678</v>
      </c>
      <c r="X19" s="1">
        <v>-0.229492</v>
      </c>
      <c r="Y19" s="1">
        <v>0.22952990000000001</v>
      </c>
      <c r="Z19" s="1">
        <v>3.5729249999999997E-2</v>
      </c>
      <c r="AA19" s="1">
        <v>6.4411830000000003E-2</v>
      </c>
      <c r="AC19" s="1">
        <v>1.5015000000000001</v>
      </c>
      <c r="AD19" s="1">
        <v>-0.27615610000000002</v>
      </c>
      <c r="AE19" s="1">
        <v>-0.1752484</v>
      </c>
      <c r="AF19" s="1">
        <v>0.1752484</v>
      </c>
      <c r="AG19" s="1">
        <v>9.7183569999999997E-2</v>
      </c>
      <c r="AH19" s="1">
        <v>0.10305889999999999</v>
      </c>
    </row>
    <row r="20" spans="1:34" s="1" customFormat="1" x14ac:dyDescent="0.3">
      <c r="A20" s="14">
        <v>0.33366669999999998</v>
      </c>
      <c r="B20" s="14">
        <v>-5.924339E-2</v>
      </c>
      <c r="C20" s="1">
        <v>-0.1084871</v>
      </c>
      <c r="D20" s="1">
        <v>0.1084871</v>
      </c>
      <c r="E20" s="1">
        <v>-0.71458509999999997</v>
      </c>
      <c r="F20" s="6">
        <v>0.71458509999999997</v>
      </c>
      <c r="H20" s="1">
        <v>0.33366669999999998</v>
      </c>
      <c r="I20" s="1">
        <v>-5.924339E-2</v>
      </c>
      <c r="J20" s="1">
        <v>-0.1084871</v>
      </c>
      <c r="K20" s="1">
        <v>0.1084871</v>
      </c>
      <c r="L20" s="1">
        <v>-0.71458509999999997</v>
      </c>
      <c r="M20" s="1">
        <v>0.71458509999999997</v>
      </c>
      <c r="O20" s="1">
        <v>0.95094999999999996</v>
      </c>
      <c r="P20" s="1">
        <v>-0.16895279999999999</v>
      </c>
      <c r="V20" s="1">
        <v>1.267933</v>
      </c>
      <c r="W20" s="1">
        <v>-0.23216100000000001</v>
      </c>
      <c r="X20" s="1">
        <v>-0.20028389999999999</v>
      </c>
      <c r="Y20" s="1">
        <v>0.2002948</v>
      </c>
      <c r="Z20" s="1">
        <v>0.3215633</v>
      </c>
      <c r="AA20" s="1">
        <v>0.32267790000000002</v>
      </c>
      <c r="AC20" s="1">
        <v>1.5849169999999999</v>
      </c>
      <c r="AD20" s="1">
        <v>-0.28896490000000002</v>
      </c>
      <c r="AE20" s="1">
        <v>-0.17191039999999999</v>
      </c>
      <c r="AF20" s="1">
        <v>0.17198330000000001</v>
      </c>
      <c r="AG20" s="1">
        <v>-0.1086169</v>
      </c>
      <c r="AH20" s="1">
        <v>0.1099625</v>
      </c>
    </row>
    <row r="21" spans="1:34" s="1" customFormat="1" x14ac:dyDescent="0.3">
      <c r="A21" s="14">
        <v>0.35034999999999999</v>
      </c>
      <c r="B21" s="14">
        <v>-6.1470990000000003E-2</v>
      </c>
      <c r="C21" s="1">
        <v>-0.14186779999999999</v>
      </c>
      <c r="D21" s="1">
        <v>0.14186779999999999</v>
      </c>
      <c r="E21" s="1">
        <v>-2.429589</v>
      </c>
      <c r="F21" s="6">
        <v>2.429589</v>
      </c>
      <c r="H21" s="1">
        <v>0.35034999999999999</v>
      </c>
      <c r="I21" s="1">
        <v>-6.1470990000000003E-2</v>
      </c>
      <c r="J21" s="1">
        <v>-0.14186779999999999</v>
      </c>
      <c r="K21" s="1">
        <v>0.14186779999999999</v>
      </c>
      <c r="L21" s="1">
        <v>-2.429589</v>
      </c>
      <c r="M21" s="1">
        <v>2.429589</v>
      </c>
      <c r="O21" s="1">
        <v>1.0009999999999999</v>
      </c>
      <c r="P21" s="1">
        <v>-0.17814169999999999</v>
      </c>
      <c r="Q21" s="1">
        <v>-0.10014199999999999</v>
      </c>
      <c r="R21" s="1">
        <v>0.1004891</v>
      </c>
      <c r="S21" s="1">
        <v>3.1759339999999997E-2</v>
      </c>
      <c r="T21" s="1">
        <v>5.7254960000000001E-2</v>
      </c>
      <c r="V21" s="1">
        <v>1.334667</v>
      </c>
      <c r="W21" s="1">
        <v>-0.24329899999999999</v>
      </c>
      <c r="X21" s="1">
        <v>-0.1752484</v>
      </c>
      <c r="Y21" s="1">
        <v>0.17555860000000001</v>
      </c>
      <c r="Z21" s="1">
        <v>1.7864629999999999E-2</v>
      </c>
      <c r="AA21" s="1">
        <v>8.2351859999999999E-2</v>
      </c>
      <c r="AC21" s="1">
        <v>1.6683330000000001</v>
      </c>
      <c r="AD21" s="1">
        <v>-0.30483650000000001</v>
      </c>
      <c r="AE21" s="1">
        <v>-0.20028389999999999</v>
      </c>
      <c r="AF21" s="1">
        <v>0.20028389999999999</v>
      </c>
      <c r="AG21" s="1">
        <v>-2.286672E-2</v>
      </c>
      <c r="AH21" s="1">
        <v>4.1223570000000001E-2</v>
      </c>
    </row>
    <row r="22" spans="1:34" s="1" customFormat="1" x14ac:dyDescent="0.3">
      <c r="A22" s="14">
        <v>0.36703330000000001</v>
      </c>
      <c r="B22" s="14">
        <v>-6.3977039999999999E-2</v>
      </c>
      <c r="C22" s="1">
        <v>-0.1835936</v>
      </c>
      <c r="D22" s="1">
        <v>0.1835936</v>
      </c>
      <c r="E22" s="1">
        <v>-0.28583399999999998</v>
      </c>
      <c r="F22" s="6">
        <v>0.28583399999999998</v>
      </c>
      <c r="H22" s="1">
        <v>0.36703330000000001</v>
      </c>
      <c r="I22" s="1">
        <v>-6.3977039999999999E-2</v>
      </c>
      <c r="J22" s="1">
        <v>-0.1835936</v>
      </c>
      <c r="K22" s="1">
        <v>0.1835936</v>
      </c>
      <c r="L22" s="1">
        <v>-0.28583399999999998</v>
      </c>
      <c r="M22" s="1">
        <v>0.28583399999999998</v>
      </c>
      <c r="O22" s="1">
        <v>1.05105</v>
      </c>
      <c r="P22" s="1">
        <v>-0.1848245</v>
      </c>
      <c r="V22" s="1">
        <v>1.4014</v>
      </c>
      <c r="W22" s="1">
        <v>-0.25555080000000002</v>
      </c>
      <c r="X22" s="1">
        <v>-0.2023702</v>
      </c>
      <c r="Y22" s="1">
        <v>0.20238100000000001</v>
      </c>
      <c r="Z22" s="1">
        <v>-2.6796940000000002E-2</v>
      </c>
      <c r="AA22" s="1">
        <v>0.13663810000000001</v>
      </c>
      <c r="AC22" s="1">
        <v>1.7517499999999999</v>
      </c>
      <c r="AD22" s="1">
        <v>-0.32237890000000002</v>
      </c>
      <c r="AE22" s="1">
        <v>-0.18025550000000001</v>
      </c>
      <c r="AF22" s="1">
        <v>0.18025550000000001</v>
      </c>
      <c r="AG22" s="1">
        <v>0.22866719999999999</v>
      </c>
      <c r="AH22" s="1">
        <v>0.22895289999999999</v>
      </c>
    </row>
    <row r="23" spans="1:34" s="1" customFormat="1" x14ac:dyDescent="0.3">
      <c r="A23" s="14">
        <v>0.38371670000000002</v>
      </c>
      <c r="B23" s="14">
        <v>-6.7596900000000001E-2</v>
      </c>
      <c r="C23" s="1">
        <v>-0.1669033</v>
      </c>
      <c r="D23" s="1">
        <v>0.1669033</v>
      </c>
      <c r="E23" s="1">
        <v>0.57166810000000001</v>
      </c>
      <c r="F23" s="6">
        <v>0.57166810000000001</v>
      </c>
      <c r="H23" s="1">
        <v>0.38371670000000002</v>
      </c>
      <c r="I23" s="1">
        <v>-6.7596900000000001E-2</v>
      </c>
      <c r="J23" s="1">
        <v>-0.1669033</v>
      </c>
      <c r="K23" s="1">
        <v>0.1669033</v>
      </c>
      <c r="L23" s="1">
        <v>0.57166810000000001</v>
      </c>
      <c r="M23" s="1">
        <v>0.57166810000000001</v>
      </c>
      <c r="O23" s="1">
        <v>1.1011</v>
      </c>
      <c r="P23" s="1">
        <v>-0.195684</v>
      </c>
      <c r="Q23" s="1">
        <v>-0.119614</v>
      </c>
      <c r="R23" s="1">
        <v>0.11990480000000001</v>
      </c>
      <c r="S23" s="1">
        <v>0.14291699999999999</v>
      </c>
      <c r="T23" s="1">
        <v>0.1506478</v>
      </c>
      <c r="V23" s="1">
        <v>1.4681329999999999</v>
      </c>
      <c r="W23" s="1">
        <v>-0.27030870000000001</v>
      </c>
      <c r="X23" s="1">
        <v>-0.18776619999999999</v>
      </c>
      <c r="Y23" s="1">
        <v>0.18781249999999999</v>
      </c>
      <c r="Z23" s="1">
        <v>0.1071878</v>
      </c>
      <c r="AA23" s="1">
        <v>0.1071878</v>
      </c>
      <c r="AC23" s="1">
        <v>1.835167</v>
      </c>
      <c r="AD23" s="1">
        <v>-0.33490920000000002</v>
      </c>
      <c r="AE23" s="1">
        <v>-0.15188199999999999</v>
      </c>
      <c r="AF23" s="1">
        <v>0.1518911</v>
      </c>
      <c r="AG23" s="1">
        <v>-9.7183569999999997E-2</v>
      </c>
      <c r="AH23" s="1">
        <v>0.1223423</v>
      </c>
    </row>
    <row r="24" spans="1:34" s="1" customFormat="1" x14ac:dyDescent="0.3">
      <c r="A24" s="14">
        <v>0.40039999999999998</v>
      </c>
      <c r="B24" s="14">
        <v>-6.9546049999999998E-2</v>
      </c>
      <c r="C24" s="1">
        <v>-0.14186779999999999</v>
      </c>
      <c r="D24" s="1">
        <v>0.14186779999999999</v>
      </c>
      <c r="E24" s="1">
        <v>0.42875099999999999</v>
      </c>
      <c r="F24" s="6">
        <v>0.42875099999999999</v>
      </c>
      <c r="H24" s="1">
        <v>0.40039999999999998</v>
      </c>
      <c r="I24" s="1">
        <v>-6.9546049999999998E-2</v>
      </c>
      <c r="J24" s="1">
        <v>-0.14186779999999999</v>
      </c>
      <c r="K24" s="1">
        <v>0.14186779999999999</v>
      </c>
      <c r="L24" s="1">
        <v>0.42875099999999999</v>
      </c>
      <c r="M24" s="1">
        <v>0.42875099999999999</v>
      </c>
      <c r="O24" s="1">
        <v>1.1511499999999999</v>
      </c>
      <c r="P24" s="1">
        <v>-0.20459440000000001</v>
      </c>
      <c r="V24" s="1">
        <v>1.534867</v>
      </c>
      <c r="W24" s="1">
        <v>-0.28061130000000001</v>
      </c>
      <c r="X24" s="1">
        <v>-0.17316210000000001</v>
      </c>
      <c r="Y24" s="1">
        <v>0.17317469999999999</v>
      </c>
      <c r="Z24" s="1">
        <v>0.13398470000000001</v>
      </c>
      <c r="AA24" s="1">
        <v>0.13663810000000001</v>
      </c>
      <c r="AC24" s="1">
        <v>1.9185829999999999</v>
      </c>
      <c r="AD24" s="1">
        <v>-0.34771790000000002</v>
      </c>
      <c r="AE24" s="1">
        <v>-0.1952768</v>
      </c>
      <c r="AF24" s="1">
        <v>0.1955334</v>
      </c>
      <c r="AG24" s="1">
        <v>-0.13148370000000001</v>
      </c>
      <c r="AH24" s="1">
        <v>0.13148370000000001</v>
      </c>
    </row>
    <row r="25" spans="1:34" s="1" customFormat="1" x14ac:dyDescent="0.3">
      <c r="A25" s="14">
        <v>0.41708329999999999</v>
      </c>
      <c r="B25" s="14">
        <v>-7.2330549999999993E-2</v>
      </c>
      <c r="C25" s="1">
        <v>-0.1669033</v>
      </c>
      <c r="D25" s="1">
        <v>0.1669033</v>
      </c>
      <c r="E25" s="1">
        <v>-0.85750210000000004</v>
      </c>
      <c r="F25" s="6">
        <v>0.85750210000000004</v>
      </c>
      <c r="H25" s="1">
        <v>0.41708329999999999</v>
      </c>
      <c r="I25" s="1">
        <v>-7.2330549999999993E-2</v>
      </c>
      <c r="J25" s="1">
        <v>-0.1669033</v>
      </c>
      <c r="K25" s="1">
        <v>0.1669033</v>
      </c>
      <c r="L25" s="1">
        <v>-0.85750210000000004</v>
      </c>
      <c r="M25" s="1">
        <v>0.85750210000000004</v>
      </c>
      <c r="O25" s="1">
        <v>1.2012</v>
      </c>
      <c r="P25" s="1">
        <v>-0.2165678</v>
      </c>
      <c r="Q25" s="1">
        <v>-0.18637529999999999</v>
      </c>
      <c r="R25" s="1">
        <v>0.18670719999999999</v>
      </c>
      <c r="S25" s="1">
        <v>-4.7639010000000002E-2</v>
      </c>
      <c r="T25" s="1">
        <v>0.25850230000000002</v>
      </c>
      <c r="V25" s="1">
        <v>1.6015999999999999</v>
      </c>
      <c r="W25" s="1">
        <v>-0.29342010000000002</v>
      </c>
      <c r="X25" s="1">
        <v>-0.18150730000000001</v>
      </c>
      <c r="Y25" s="1">
        <v>0.1815552</v>
      </c>
      <c r="Z25" s="1">
        <v>-0.24117250000000001</v>
      </c>
      <c r="AA25" s="1">
        <v>0.24380470000000001</v>
      </c>
      <c r="AC25" s="1">
        <v>2.0019999999999998</v>
      </c>
      <c r="AD25" s="1">
        <v>-0.36748779999999998</v>
      </c>
      <c r="AE25" s="1">
        <v>-0.19193869999999999</v>
      </c>
      <c r="AF25" s="1">
        <v>0.19200400000000001</v>
      </c>
      <c r="AG25" s="1">
        <v>0.16995560000000001</v>
      </c>
      <c r="AH25" s="1">
        <v>0.17148459999999999</v>
      </c>
    </row>
    <row r="26" spans="1:34" s="1" customFormat="1" x14ac:dyDescent="0.3">
      <c r="A26" s="14">
        <v>0.43376670000000001</v>
      </c>
      <c r="B26" s="14">
        <v>-7.5115050000000003E-2</v>
      </c>
      <c r="C26" s="1">
        <v>-0.1669033</v>
      </c>
      <c r="D26" s="1">
        <v>0.1669033</v>
      </c>
      <c r="E26" s="1">
        <v>-0.28583399999999998</v>
      </c>
      <c r="F26" s="6">
        <v>0.28583399999999998</v>
      </c>
      <c r="H26" s="1">
        <v>0.43376670000000001</v>
      </c>
      <c r="I26" s="1">
        <v>-7.5115050000000003E-2</v>
      </c>
      <c r="J26" s="1">
        <v>-0.1669033</v>
      </c>
      <c r="K26" s="1">
        <v>0.1669033</v>
      </c>
      <c r="L26" s="1">
        <v>-0.28583399999999998</v>
      </c>
      <c r="M26" s="1">
        <v>0.28583399999999998</v>
      </c>
      <c r="O26" s="1">
        <v>1.25125</v>
      </c>
      <c r="P26" s="1">
        <v>-0.22770580000000001</v>
      </c>
      <c r="V26" s="1">
        <v>1.6683330000000001</v>
      </c>
      <c r="W26" s="1">
        <v>-0.30483650000000001</v>
      </c>
      <c r="X26" s="1">
        <v>-0.19611129999999999</v>
      </c>
      <c r="Y26" s="1">
        <v>0.19611129999999999</v>
      </c>
      <c r="Z26" s="1">
        <v>8.9323139999999995E-2</v>
      </c>
      <c r="AA26" s="1">
        <v>9.6203960000000005E-2</v>
      </c>
      <c r="AC26" s="1">
        <v>2.0854170000000001</v>
      </c>
      <c r="AD26" s="1">
        <v>-0.37973960000000001</v>
      </c>
      <c r="AE26" s="1">
        <v>-0.14793490000000001</v>
      </c>
      <c r="AF26" s="1">
        <v>0.14799370000000001</v>
      </c>
      <c r="AG26" s="1">
        <v>0.20725360000000001</v>
      </c>
      <c r="AH26" s="1">
        <v>0.2176766</v>
      </c>
    </row>
    <row r="27" spans="1:34" s="1" customFormat="1" x14ac:dyDescent="0.3">
      <c r="A27" s="14">
        <v>0.45045000000000002</v>
      </c>
      <c r="B27" s="14">
        <v>-7.7899560000000007E-2</v>
      </c>
      <c r="C27" s="1">
        <v>-0.1752484</v>
      </c>
      <c r="D27" s="1">
        <v>0.1752484</v>
      </c>
      <c r="E27" s="1">
        <v>-1.2862530000000001</v>
      </c>
      <c r="F27" s="6">
        <v>1.2862530000000001</v>
      </c>
      <c r="H27" s="1">
        <v>0.45045000000000002</v>
      </c>
      <c r="I27" s="1">
        <v>-7.7899560000000007E-2</v>
      </c>
      <c r="J27" s="1">
        <v>-0.1752484</v>
      </c>
      <c r="K27" s="1">
        <v>0.1752484</v>
      </c>
      <c r="L27" s="1">
        <v>-1.2862530000000001</v>
      </c>
      <c r="M27" s="1">
        <v>1.2862530000000001</v>
      </c>
      <c r="O27" s="1">
        <v>1.3012999999999999</v>
      </c>
      <c r="P27" s="1">
        <v>-0.23745160000000001</v>
      </c>
      <c r="Q27" s="1">
        <v>-0.1112688</v>
      </c>
      <c r="R27" s="1">
        <v>0.11213480000000001</v>
      </c>
      <c r="S27" s="1">
        <v>0.15879670000000001</v>
      </c>
      <c r="T27" s="1">
        <v>0.23606820000000001</v>
      </c>
      <c r="V27" s="1">
        <v>1.7350669999999999</v>
      </c>
      <c r="W27" s="1">
        <v>-0.3195944</v>
      </c>
      <c r="X27" s="1">
        <v>-0.1835936</v>
      </c>
      <c r="Y27" s="1">
        <v>0.1835936</v>
      </c>
      <c r="Z27" s="1">
        <v>0.12505240000000001</v>
      </c>
      <c r="AA27" s="1">
        <v>0.12632199999999999</v>
      </c>
      <c r="AC27" s="1">
        <v>2.1688329999999998</v>
      </c>
      <c r="AD27" s="1">
        <v>-0.39216830000000003</v>
      </c>
      <c r="AE27" s="1">
        <v>-0.162214</v>
      </c>
      <c r="AF27" s="1">
        <v>0.163905</v>
      </c>
      <c r="AG27" s="1">
        <v>-0.20420060000000001</v>
      </c>
      <c r="AH27" s="1">
        <v>0.2094895</v>
      </c>
    </row>
    <row r="28" spans="1:34" s="1" customFormat="1" x14ac:dyDescent="0.3">
      <c r="A28" s="14">
        <v>0.46713329999999997</v>
      </c>
      <c r="B28" s="14">
        <v>-8.0962510000000001E-2</v>
      </c>
      <c r="C28" s="1">
        <v>-0.20862910000000001</v>
      </c>
      <c r="D28" s="1">
        <v>0.20862910000000001</v>
      </c>
      <c r="E28" s="1">
        <v>-1.2862530000000001</v>
      </c>
      <c r="F28" s="6">
        <v>1.2862530000000001</v>
      </c>
      <c r="H28" s="1">
        <v>0.46713329999999997</v>
      </c>
      <c r="I28" s="1">
        <v>-8.0962510000000001E-2</v>
      </c>
      <c r="J28" s="1">
        <v>-0.20862910000000001</v>
      </c>
      <c r="K28" s="1">
        <v>0.20862910000000001</v>
      </c>
      <c r="L28" s="1">
        <v>-1.2862530000000001</v>
      </c>
      <c r="M28" s="1">
        <v>1.2862530000000001</v>
      </c>
      <c r="O28" s="1">
        <v>1.3513500000000001</v>
      </c>
      <c r="P28" s="1">
        <v>-0.246362</v>
      </c>
      <c r="V28" s="1">
        <v>1.8018000000000001</v>
      </c>
      <c r="W28" s="1">
        <v>-0.32934010000000002</v>
      </c>
      <c r="X28" s="1">
        <v>-0.16273070000000001</v>
      </c>
      <c r="Y28" s="1">
        <v>0.162744</v>
      </c>
      <c r="Z28" s="1">
        <v>0.28583399999999998</v>
      </c>
      <c r="AA28" s="1">
        <v>0.29259289999999999</v>
      </c>
      <c r="AC28" s="1">
        <v>2.2522500000000001</v>
      </c>
      <c r="AD28" s="1">
        <v>-0.40680240000000001</v>
      </c>
      <c r="AE28" s="1">
        <v>-0.1843535</v>
      </c>
      <c r="AF28" s="1">
        <v>0.18473680000000001</v>
      </c>
      <c r="AG28" s="1">
        <v>-0.13129270000000001</v>
      </c>
      <c r="AH28" s="1">
        <v>0.17795749999999999</v>
      </c>
    </row>
    <row r="29" spans="1:34" s="1" customFormat="1" x14ac:dyDescent="0.3">
      <c r="A29" s="14">
        <v>0.48381669999999999</v>
      </c>
      <c r="B29" s="14">
        <v>-8.4860809999999995E-2</v>
      </c>
      <c r="C29" s="1">
        <v>-0.2253194</v>
      </c>
      <c r="D29" s="1">
        <v>0.2253194</v>
      </c>
      <c r="E29" s="1">
        <v>0.42875099999999999</v>
      </c>
      <c r="F29" s="6">
        <v>0.71458509999999997</v>
      </c>
      <c r="H29" s="1">
        <v>0.48381669999999999</v>
      </c>
      <c r="I29" s="1">
        <v>-8.4860809999999995E-2</v>
      </c>
      <c r="J29" s="1">
        <v>-0.2253194</v>
      </c>
      <c r="K29" s="1">
        <v>0.2253194</v>
      </c>
      <c r="L29" s="1">
        <v>0.42875099999999999</v>
      </c>
      <c r="M29" s="1">
        <v>0.71458509999999997</v>
      </c>
      <c r="O29" s="1">
        <v>1.4014</v>
      </c>
      <c r="P29" s="1">
        <v>-0.25555080000000002</v>
      </c>
      <c r="Q29" s="1">
        <v>-0.15577640000000001</v>
      </c>
      <c r="R29" s="1">
        <v>0.1558012</v>
      </c>
      <c r="S29" s="1">
        <v>-0.28583399999999998</v>
      </c>
      <c r="T29" s="1">
        <v>0.2862748</v>
      </c>
      <c r="V29" s="1">
        <v>1.868533</v>
      </c>
      <c r="W29" s="1">
        <v>-0.34131349999999999</v>
      </c>
      <c r="X29" s="1">
        <v>-0.15855810000000001</v>
      </c>
      <c r="Y29" s="1">
        <v>0.15868160000000001</v>
      </c>
      <c r="Z29" s="1">
        <v>-0.37515720000000002</v>
      </c>
      <c r="AA29" s="1">
        <v>0.38781060000000001</v>
      </c>
      <c r="AC29" s="1">
        <v>2.3356669999999999</v>
      </c>
      <c r="AD29" s="1">
        <v>-0.42292459999999998</v>
      </c>
      <c r="AE29" s="1">
        <v>-0.18584020000000001</v>
      </c>
      <c r="AF29" s="1">
        <v>0.1858417</v>
      </c>
      <c r="AG29" s="1">
        <v>5.0922389999999998E-2</v>
      </c>
      <c r="AH29" s="1">
        <v>8.9694270000000006E-2</v>
      </c>
    </row>
    <row r="30" spans="1:34" s="1" customFormat="1" x14ac:dyDescent="0.3">
      <c r="A30" s="14">
        <v>0.50049999999999994</v>
      </c>
      <c r="B30" s="14">
        <v>-8.8480669999999997E-2</v>
      </c>
      <c r="C30" s="1">
        <v>-0.19193869999999999</v>
      </c>
      <c r="D30" s="1">
        <v>0.192663</v>
      </c>
      <c r="E30" s="1">
        <v>1.572087</v>
      </c>
      <c r="F30" s="6">
        <v>1.672801</v>
      </c>
      <c r="H30" s="1">
        <v>0.50049999999999994</v>
      </c>
      <c r="I30" s="1">
        <v>-8.8480669999999997E-2</v>
      </c>
      <c r="J30" s="1">
        <v>-0.19193869999999999</v>
      </c>
      <c r="K30" s="1">
        <v>0.192663</v>
      </c>
      <c r="L30" s="1">
        <v>1.572087</v>
      </c>
      <c r="M30" s="1">
        <v>1.672801</v>
      </c>
      <c r="O30" s="1">
        <v>1.4514499999999999</v>
      </c>
      <c r="P30" s="1">
        <v>-0.2666888</v>
      </c>
      <c r="V30" s="1">
        <v>1.9352670000000001</v>
      </c>
      <c r="W30" s="1">
        <v>-0.35050239999999999</v>
      </c>
      <c r="X30" s="1">
        <v>-0.19611129999999999</v>
      </c>
      <c r="Y30" s="1">
        <v>0.1966543</v>
      </c>
      <c r="AC30" s="1">
        <v>2.4190830000000001</v>
      </c>
      <c r="AD30" s="1">
        <v>-0.43780669999999999</v>
      </c>
      <c r="AE30" s="1">
        <v>-0.1732031</v>
      </c>
      <c r="AF30" s="1">
        <v>0.17320949999999999</v>
      </c>
      <c r="AG30" s="1">
        <v>-5.8560750000000002E-2</v>
      </c>
      <c r="AH30" s="1">
        <v>8.8383729999999994E-2</v>
      </c>
    </row>
    <row r="31" spans="1:34" s="1" customFormat="1" x14ac:dyDescent="0.3">
      <c r="A31" s="14">
        <v>0.51718330000000001</v>
      </c>
      <c r="B31" s="14">
        <v>-9.1265170000000007E-2</v>
      </c>
      <c r="C31" s="1">
        <v>-0.1669033</v>
      </c>
      <c r="D31" s="1">
        <v>0.16877049999999999</v>
      </c>
      <c r="E31" s="1">
        <v>1.1433359999999999</v>
      </c>
      <c r="F31" s="6">
        <v>1.152234</v>
      </c>
      <c r="H31" s="1">
        <v>0.51718330000000001</v>
      </c>
      <c r="I31" s="1">
        <v>-9.1265170000000007E-2</v>
      </c>
      <c r="J31" s="1">
        <v>-0.1669033</v>
      </c>
      <c r="K31" s="1">
        <v>0.16877049999999999</v>
      </c>
      <c r="L31" s="1">
        <v>1.1433359999999999</v>
      </c>
      <c r="M31" s="1">
        <v>1.152234</v>
      </c>
      <c r="O31" s="1">
        <v>1.5015000000000001</v>
      </c>
      <c r="P31" s="1">
        <v>-0.27615610000000002</v>
      </c>
      <c r="Q31" s="1">
        <v>-0.10292370000000001</v>
      </c>
      <c r="R31" s="1">
        <v>0.1032614</v>
      </c>
      <c r="S31" s="1">
        <v>0.36523240000000001</v>
      </c>
      <c r="T31" s="1">
        <v>0.38177309999999998</v>
      </c>
      <c r="V31" s="1">
        <v>2.0019999999999998</v>
      </c>
      <c r="W31" s="1">
        <v>-0.36748779999999998</v>
      </c>
      <c r="AC31" s="1">
        <v>2.5024999999999999</v>
      </c>
      <c r="AD31" s="1">
        <v>-0.45182070000000002</v>
      </c>
      <c r="AE31" s="1">
        <v>-0.19178709999999999</v>
      </c>
      <c r="AF31" s="1">
        <v>0.19203039999999999</v>
      </c>
      <c r="AG31" s="1">
        <v>-5.6014630000000003E-2</v>
      </c>
      <c r="AH31" s="1">
        <v>7.7437210000000006E-2</v>
      </c>
    </row>
    <row r="32" spans="1:34" s="1" customFormat="1" x14ac:dyDescent="0.3">
      <c r="A32" s="14">
        <v>0.53386670000000003</v>
      </c>
      <c r="B32" s="14">
        <v>-9.4049670000000002E-2</v>
      </c>
      <c r="C32" s="1">
        <v>-0.15855810000000001</v>
      </c>
      <c r="D32" s="1">
        <v>0.1594341</v>
      </c>
      <c r="E32" s="1">
        <v>0.71458509999999997</v>
      </c>
      <c r="F32" s="6">
        <v>0.76963170000000003</v>
      </c>
      <c r="H32" s="1">
        <v>0.53386670000000003</v>
      </c>
      <c r="I32" s="1">
        <v>-9.4049670000000002E-2</v>
      </c>
      <c r="J32" s="1">
        <v>-0.15855810000000001</v>
      </c>
      <c r="K32" s="1">
        <v>0.1594341</v>
      </c>
      <c r="L32" s="1">
        <v>0.71458509999999997</v>
      </c>
      <c r="M32" s="1">
        <v>0.76963170000000003</v>
      </c>
      <c r="O32" s="1">
        <v>1.55155</v>
      </c>
      <c r="P32" s="1">
        <v>-0.28228209999999998</v>
      </c>
      <c r="V32" s="1">
        <v>2.1354669999999998</v>
      </c>
      <c r="W32" s="1">
        <v>-0.3873316</v>
      </c>
      <c r="AC32" s="1">
        <v>2.5859169999999998</v>
      </c>
      <c r="AD32" s="1">
        <v>-0.46980319999999998</v>
      </c>
      <c r="AE32" s="1">
        <v>-0.1932738</v>
      </c>
      <c r="AF32" s="1">
        <v>0.19368650000000001</v>
      </c>
      <c r="AG32" s="1">
        <v>5.0922390000000001E-3</v>
      </c>
      <c r="AH32" s="1">
        <v>9.1801650000000005E-3</v>
      </c>
    </row>
    <row r="33" spans="1:34" s="1" customFormat="1" x14ac:dyDescent="0.3">
      <c r="A33" s="14">
        <v>0.55054999999999998</v>
      </c>
      <c r="B33" s="14">
        <v>-9.6555719999999998E-2</v>
      </c>
      <c r="C33" s="1">
        <v>-0.14186779999999999</v>
      </c>
      <c r="D33" s="1">
        <v>0.14284620000000001</v>
      </c>
      <c r="E33" s="1">
        <v>1.2862530000000001</v>
      </c>
      <c r="F33" s="6">
        <v>1.3176300000000001</v>
      </c>
      <c r="H33" s="1">
        <v>0.55054999999999998</v>
      </c>
      <c r="I33" s="1">
        <v>-9.6555719999999998E-2</v>
      </c>
      <c r="J33" s="1">
        <v>-0.14186779999999999</v>
      </c>
      <c r="K33" s="1">
        <v>0.14284620000000001</v>
      </c>
      <c r="L33" s="1">
        <v>1.2862530000000001</v>
      </c>
      <c r="M33" s="1">
        <v>1.3176300000000001</v>
      </c>
      <c r="O33" s="1">
        <v>1.6015999999999999</v>
      </c>
      <c r="P33" s="1">
        <v>-0.29342010000000002</v>
      </c>
      <c r="Q33" s="1">
        <v>-0.13908599999999999</v>
      </c>
      <c r="R33" s="1">
        <v>0.13911390000000001</v>
      </c>
      <c r="S33" s="1">
        <v>0</v>
      </c>
      <c r="T33" s="1">
        <v>4.7639010000000002E-2</v>
      </c>
      <c r="V33" s="1">
        <v>2.2021999999999999</v>
      </c>
      <c r="W33" s="1">
        <v>-0.39824520000000002</v>
      </c>
      <c r="X33" s="1">
        <v>-0.166327</v>
      </c>
      <c r="Y33" s="1">
        <v>0.1674677</v>
      </c>
      <c r="AC33" s="1">
        <v>2.669333</v>
      </c>
      <c r="AD33" s="1">
        <v>-0.48406519999999997</v>
      </c>
      <c r="AE33" s="1">
        <v>-0.17989330000000001</v>
      </c>
      <c r="AF33" s="1">
        <v>0.18011440000000001</v>
      </c>
      <c r="AG33" s="1">
        <v>6.1106870000000001E-2</v>
      </c>
      <c r="AH33" s="1">
        <v>9.3896250000000001E-2</v>
      </c>
    </row>
    <row r="34" spans="1:34" s="1" customFormat="1" x14ac:dyDescent="0.3">
      <c r="A34" s="14">
        <v>0.56723330000000005</v>
      </c>
      <c r="B34" s="14">
        <v>-9.8783330000000003E-2</v>
      </c>
      <c r="C34" s="1">
        <v>-0.1168323</v>
      </c>
      <c r="D34" s="1">
        <v>0.1171299</v>
      </c>
      <c r="E34" s="1">
        <v>0.57166810000000001</v>
      </c>
      <c r="F34" s="6">
        <v>0.71458509999999997</v>
      </c>
      <c r="H34" s="1">
        <v>0.56723330000000005</v>
      </c>
      <c r="I34" s="1">
        <v>-9.8783330000000003E-2</v>
      </c>
      <c r="J34" s="1">
        <v>-0.1168323</v>
      </c>
      <c r="K34" s="1">
        <v>0.1171299</v>
      </c>
      <c r="L34" s="1">
        <v>0.57166810000000001</v>
      </c>
      <c r="M34" s="1">
        <v>0.71458509999999997</v>
      </c>
      <c r="O34" s="1">
        <v>1.6516500000000001</v>
      </c>
      <c r="P34" s="1">
        <v>-0.30177359999999998</v>
      </c>
      <c r="V34" s="1">
        <v>2.2689330000000001</v>
      </c>
      <c r="W34" s="1">
        <v>-0.40953070000000003</v>
      </c>
      <c r="X34" s="1">
        <v>-0.18491099999999999</v>
      </c>
      <c r="Y34" s="1">
        <v>0.1855077</v>
      </c>
      <c r="Z34" s="1">
        <v>-0.1392409</v>
      </c>
      <c r="AA34" s="1">
        <v>0.14719750000000001</v>
      </c>
      <c r="AC34" s="1">
        <v>2.7527499999999998</v>
      </c>
      <c r="AD34" s="1">
        <v>-0.49981540000000002</v>
      </c>
      <c r="AE34" s="1">
        <v>-0.1888137</v>
      </c>
      <c r="AF34" s="1">
        <v>0.18882679999999999</v>
      </c>
      <c r="AG34" s="1">
        <v>-2.0368959999999998E-2</v>
      </c>
      <c r="AH34" s="1">
        <v>4.3284030000000001E-2</v>
      </c>
    </row>
    <row r="35" spans="1:34" s="1" customFormat="1" x14ac:dyDescent="0.3">
      <c r="A35" s="14">
        <v>0.58391669999999996</v>
      </c>
      <c r="B35" s="14">
        <v>-0.100454</v>
      </c>
      <c r="C35" s="1">
        <v>-0.1168323</v>
      </c>
      <c r="D35" s="1">
        <v>0.1168323</v>
      </c>
      <c r="E35" s="1">
        <v>-1.715004</v>
      </c>
      <c r="F35" s="6">
        <v>1.715004</v>
      </c>
      <c r="H35" s="1">
        <v>0.58391669999999996</v>
      </c>
      <c r="I35" s="1">
        <v>-0.100454</v>
      </c>
      <c r="J35" s="1">
        <v>-0.1168323</v>
      </c>
      <c r="K35" s="1">
        <v>0.1168323</v>
      </c>
      <c r="L35" s="1">
        <v>-1.715004</v>
      </c>
      <c r="M35" s="1">
        <v>1.715004</v>
      </c>
      <c r="O35" s="1">
        <v>1.7017</v>
      </c>
      <c r="P35" s="1">
        <v>-0.31291160000000001</v>
      </c>
      <c r="Q35" s="1">
        <v>-0.14743120000000001</v>
      </c>
      <c r="R35" s="1">
        <v>0.14743120000000001</v>
      </c>
      <c r="S35" s="1">
        <v>0.2064357</v>
      </c>
      <c r="T35" s="1">
        <v>0.2064357</v>
      </c>
      <c r="V35" s="1">
        <v>2.3356669999999999</v>
      </c>
      <c r="W35" s="1">
        <v>-0.42292459999999998</v>
      </c>
      <c r="X35" s="1">
        <v>-0.19048619999999999</v>
      </c>
      <c r="Y35" s="1">
        <v>0.19049530000000001</v>
      </c>
      <c r="Z35" s="1">
        <v>1.193494E-2</v>
      </c>
      <c r="AA35" s="1">
        <v>0.1437157</v>
      </c>
      <c r="AC35" s="1">
        <v>2.8361670000000001</v>
      </c>
      <c r="AD35" s="1">
        <v>-0.51556559999999996</v>
      </c>
      <c r="AE35" s="1">
        <v>-0.1828668</v>
      </c>
      <c r="AF35" s="1">
        <v>0.1828668</v>
      </c>
      <c r="AG35" s="1">
        <v>-1.5276720000000001E-2</v>
      </c>
      <c r="AH35" s="1">
        <v>6.7938949999999998E-2</v>
      </c>
    </row>
    <row r="36" spans="1:34" s="1" customFormat="1" x14ac:dyDescent="0.3">
      <c r="A36" s="14">
        <v>0.60060000000000002</v>
      </c>
      <c r="B36" s="14">
        <v>-0.1026816</v>
      </c>
      <c r="C36" s="1">
        <v>-0.1752484</v>
      </c>
      <c r="D36" s="1">
        <v>0.17544699999999999</v>
      </c>
      <c r="E36" s="1">
        <v>-0.71458509999999997</v>
      </c>
      <c r="F36" s="6">
        <v>0.72873670000000002</v>
      </c>
      <c r="H36" s="1">
        <v>0.60060000000000002</v>
      </c>
      <c r="I36" s="1">
        <v>-0.1026816</v>
      </c>
      <c r="J36" s="1">
        <v>-0.1752484</v>
      </c>
      <c r="K36" s="1">
        <v>0.17544699999999999</v>
      </c>
      <c r="L36" s="1">
        <v>-0.71458509999999997</v>
      </c>
      <c r="M36" s="1">
        <v>0.72873670000000002</v>
      </c>
      <c r="O36" s="1">
        <v>1.7517499999999999</v>
      </c>
      <c r="P36" s="1">
        <v>-0.32237890000000002</v>
      </c>
      <c r="V36" s="1">
        <v>2.4024000000000001</v>
      </c>
      <c r="W36" s="1">
        <v>-0.43495430000000002</v>
      </c>
      <c r="X36" s="1">
        <v>-0.1784066</v>
      </c>
      <c r="Y36" s="1">
        <v>0.1784453</v>
      </c>
      <c r="Z36" s="1">
        <v>0.1113927</v>
      </c>
      <c r="AA36" s="1">
        <v>0.1125237</v>
      </c>
      <c r="AC36" s="1">
        <v>2.9195829999999998</v>
      </c>
      <c r="AD36" s="1">
        <v>-0.53032369999999995</v>
      </c>
      <c r="AE36" s="1">
        <v>-0.1880703</v>
      </c>
      <c r="AF36" s="1">
        <v>0.18814230000000001</v>
      </c>
      <c r="AG36" s="1">
        <v>7.3837470000000002E-2</v>
      </c>
      <c r="AH36" s="1">
        <v>7.4231510000000001E-2</v>
      </c>
    </row>
    <row r="37" spans="1:34" s="1" customFormat="1" x14ac:dyDescent="0.3">
      <c r="A37" s="14">
        <v>0.61728329999999998</v>
      </c>
      <c r="B37" s="14">
        <v>-0.10630149999999999</v>
      </c>
      <c r="C37" s="1">
        <v>-0.15855810000000001</v>
      </c>
      <c r="D37" s="1">
        <v>0.15877759999999999</v>
      </c>
      <c r="E37" s="1">
        <v>0.14291699999999999</v>
      </c>
      <c r="F37" s="6">
        <v>0.45194329999999999</v>
      </c>
      <c r="H37" s="1">
        <v>0.61728329999999998</v>
      </c>
      <c r="I37" s="1">
        <v>-0.10630149999999999</v>
      </c>
      <c r="J37" s="1">
        <v>-0.15855810000000001</v>
      </c>
      <c r="K37" s="1">
        <v>0.15877759999999999</v>
      </c>
      <c r="L37" s="1">
        <v>0.14291699999999999</v>
      </c>
      <c r="M37" s="1">
        <v>0.45194329999999999</v>
      </c>
      <c r="O37" s="1">
        <v>1.8018000000000001</v>
      </c>
      <c r="P37" s="1">
        <v>-0.32934010000000002</v>
      </c>
      <c r="Q37" s="1">
        <v>-0.1057054</v>
      </c>
      <c r="R37" s="1">
        <v>0.1057054</v>
      </c>
      <c r="S37" s="1">
        <v>-0.2223154</v>
      </c>
      <c r="T37" s="1">
        <v>0.22457240000000001</v>
      </c>
      <c r="V37" s="1">
        <v>2.4691329999999998</v>
      </c>
      <c r="W37" s="1">
        <v>-0.44673590000000002</v>
      </c>
      <c r="X37" s="1">
        <v>-0.17654819999999999</v>
      </c>
      <c r="Y37" s="1">
        <v>0.1766093</v>
      </c>
      <c r="Z37" s="1">
        <v>-9.547949E-2</v>
      </c>
      <c r="AA37" s="1">
        <v>0.1085868</v>
      </c>
      <c r="AC37" s="1">
        <v>3.0030000000000001</v>
      </c>
      <c r="AD37" s="1">
        <v>-0.54694200000000004</v>
      </c>
      <c r="AE37" s="1">
        <v>-0.17766319999999999</v>
      </c>
      <c r="AF37" s="1">
        <v>0.1777021</v>
      </c>
      <c r="AG37" s="1">
        <v>4.8376269999999999E-2</v>
      </c>
      <c r="AH37" s="1">
        <v>4.8975589999999999E-2</v>
      </c>
    </row>
    <row r="38" spans="1:34" s="1" customFormat="1" x14ac:dyDescent="0.3">
      <c r="A38" s="14">
        <v>0.63396669999999999</v>
      </c>
      <c r="B38" s="14">
        <v>-0.1079722</v>
      </c>
      <c r="C38" s="1">
        <v>-0.14186779999999999</v>
      </c>
      <c r="D38" s="1">
        <v>0.14284620000000001</v>
      </c>
      <c r="E38" s="1">
        <v>-0.71458509999999997</v>
      </c>
      <c r="F38" s="6">
        <v>0.91511540000000002</v>
      </c>
      <c r="H38" s="1">
        <v>0.63396669999999999</v>
      </c>
      <c r="I38" s="1">
        <v>-0.1079722</v>
      </c>
      <c r="J38" s="1">
        <v>-0.14186779999999999</v>
      </c>
      <c r="K38" s="1">
        <v>0.14284620000000001</v>
      </c>
      <c r="L38" s="1">
        <v>-0.71458509999999997</v>
      </c>
      <c r="M38" s="1">
        <v>0.91511540000000002</v>
      </c>
      <c r="O38" s="1">
        <v>1.85185</v>
      </c>
      <c r="P38" s="1">
        <v>-0.33825060000000001</v>
      </c>
      <c r="V38" s="1">
        <v>2.5358670000000001</v>
      </c>
      <c r="W38" s="1">
        <v>-0.45851760000000003</v>
      </c>
      <c r="X38" s="1">
        <v>-0.189557</v>
      </c>
      <c r="Y38" s="1">
        <v>0.18983240000000001</v>
      </c>
      <c r="Z38" s="1">
        <v>-7.1609619999999999E-2</v>
      </c>
      <c r="AA38" s="1">
        <v>0.13578809999999999</v>
      </c>
      <c r="AC38" s="1">
        <v>3.086417</v>
      </c>
      <c r="AD38" s="1">
        <v>-0.55996380000000001</v>
      </c>
      <c r="AE38" s="1">
        <v>-0.17022960000000001</v>
      </c>
      <c r="AF38" s="1">
        <v>0.1702361</v>
      </c>
      <c r="AG38" s="1">
        <v>-2.8007319999999999E-2</v>
      </c>
      <c r="AH38" s="1">
        <v>3.190279E-2</v>
      </c>
    </row>
    <row r="39" spans="1:34" s="1" customFormat="1" x14ac:dyDescent="0.3">
      <c r="A39" s="14">
        <v>0.65064999999999995</v>
      </c>
      <c r="B39" s="14">
        <v>-0.1110351</v>
      </c>
      <c r="C39" s="1">
        <v>-0.20028389999999999</v>
      </c>
      <c r="D39" s="1">
        <v>0.20304659999999999</v>
      </c>
      <c r="E39" s="1">
        <v>-2.0008379999999999</v>
      </c>
      <c r="F39" s="6">
        <v>2.0809030000000002</v>
      </c>
      <c r="H39" s="1">
        <v>0.65064999999999995</v>
      </c>
      <c r="I39" s="1">
        <v>-0.1110351</v>
      </c>
      <c r="J39" s="1">
        <v>-0.20028389999999999</v>
      </c>
      <c r="K39" s="1">
        <v>0.20304659999999999</v>
      </c>
      <c r="L39" s="1">
        <v>-2.0008379999999999</v>
      </c>
      <c r="M39" s="1">
        <v>2.0809030000000002</v>
      </c>
      <c r="O39" s="1">
        <v>1.9018999999999999</v>
      </c>
      <c r="P39" s="1">
        <v>-0.34632560000000001</v>
      </c>
      <c r="Q39" s="1">
        <v>-9.1796790000000003E-2</v>
      </c>
      <c r="R39" s="1">
        <v>9.2468690000000006E-2</v>
      </c>
      <c r="S39" s="1">
        <v>-0.36523240000000001</v>
      </c>
      <c r="T39" s="1">
        <v>0.3774554</v>
      </c>
      <c r="V39" s="1">
        <v>2.6025999999999998</v>
      </c>
      <c r="W39" s="1">
        <v>-0.4720355</v>
      </c>
      <c r="X39" s="1">
        <v>-0.19141540000000001</v>
      </c>
      <c r="Y39" s="1">
        <v>0.19206609999999999</v>
      </c>
      <c r="Z39" s="1">
        <v>-3.1826500000000001E-2</v>
      </c>
      <c r="AA39" s="1">
        <v>3.2074180000000001E-2</v>
      </c>
      <c r="AC39" s="1">
        <v>3.1698330000000001</v>
      </c>
      <c r="AD39" s="1">
        <v>-0.57534200000000002</v>
      </c>
      <c r="AE39" s="1">
        <v>-0.1888137</v>
      </c>
      <c r="AF39" s="1">
        <v>0.18886629999999999</v>
      </c>
      <c r="AG39" s="1">
        <v>-0.12221369999999999</v>
      </c>
      <c r="AH39" s="1">
        <v>0.125975</v>
      </c>
    </row>
    <row r="40" spans="1:34" s="1" customFormat="1" x14ac:dyDescent="0.3">
      <c r="A40" s="14">
        <v>0.66733330000000002</v>
      </c>
      <c r="B40" s="14">
        <v>-0.11465500000000001</v>
      </c>
      <c r="C40" s="1">
        <v>-0.20862910000000001</v>
      </c>
      <c r="D40" s="1">
        <v>0.21128259999999999</v>
      </c>
      <c r="E40" s="1">
        <v>-0.71458509999999997</v>
      </c>
      <c r="F40" s="6">
        <v>1.348276</v>
      </c>
      <c r="H40" s="1">
        <v>0.66733330000000002</v>
      </c>
      <c r="I40" s="1">
        <v>-0.11465500000000001</v>
      </c>
      <c r="J40" s="1">
        <v>-0.20862910000000001</v>
      </c>
      <c r="K40" s="1">
        <v>0.21128259999999999</v>
      </c>
      <c r="L40" s="1">
        <v>-0.71458509999999997</v>
      </c>
      <c r="M40" s="1">
        <v>1.348276</v>
      </c>
      <c r="O40" s="1">
        <v>1.9519500000000001</v>
      </c>
      <c r="P40" s="1">
        <v>-0.35579290000000002</v>
      </c>
      <c r="V40" s="1">
        <v>2.669333</v>
      </c>
      <c r="W40" s="1">
        <v>-0.48406519999999997</v>
      </c>
      <c r="X40" s="1">
        <v>-0.18769859999999999</v>
      </c>
      <c r="Y40" s="1">
        <v>0.18781129999999999</v>
      </c>
      <c r="Z40" s="1">
        <v>7.1609619999999999E-2</v>
      </c>
      <c r="AA40" s="1">
        <v>0.12909609999999999</v>
      </c>
      <c r="AC40" s="1">
        <v>3.25325</v>
      </c>
      <c r="AD40" s="1">
        <v>-0.5914642</v>
      </c>
      <c r="AE40" s="1">
        <v>-0.19030040000000001</v>
      </c>
      <c r="AF40" s="1">
        <v>0.19032360000000001</v>
      </c>
      <c r="AG40" s="1">
        <v>0.106937</v>
      </c>
      <c r="AH40" s="1">
        <v>0.1127215</v>
      </c>
    </row>
    <row r="41" spans="1:34" s="1" customFormat="1" x14ac:dyDescent="0.3">
      <c r="A41" s="14">
        <v>0.68401670000000003</v>
      </c>
      <c r="B41" s="14">
        <v>-0.1179964</v>
      </c>
      <c r="C41" s="1">
        <v>-0.21697420000000001</v>
      </c>
      <c r="D41" s="1">
        <v>0.21697420000000001</v>
      </c>
      <c r="E41" s="1">
        <v>2.0008379999999999</v>
      </c>
      <c r="F41" s="6">
        <v>2.304468</v>
      </c>
      <c r="H41" s="1">
        <v>0.68401670000000003</v>
      </c>
      <c r="I41" s="1">
        <v>-0.1179964</v>
      </c>
      <c r="J41" s="1">
        <v>-0.21697420000000001</v>
      </c>
      <c r="K41" s="1">
        <v>0.21697420000000001</v>
      </c>
      <c r="L41" s="1">
        <v>2.0008379999999999</v>
      </c>
      <c r="M41" s="1">
        <v>2.304468</v>
      </c>
      <c r="O41" s="1">
        <v>2.0019999999999998</v>
      </c>
      <c r="P41" s="1">
        <v>-0.36748779999999998</v>
      </c>
      <c r="Q41" s="1">
        <v>-0.1191106</v>
      </c>
      <c r="R41" s="1">
        <v>0.119146</v>
      </c>
      <c r="V41" s="1">
        <v>2.7360669999999998</v>
      </c>
      <c r="W41" s="1">
        <v>-0.497087</v>
      </c>
      <c r="X41" s="1">
        <v>-0.1867694</v>
      </c>
      <c r="Y41" s="1">
        <v>0.18679019999999999</v>
      </c>
      <c r="Z41" s="1">
        <v>-0.10741439999999999</v>
      </c>
      <c r="AA41" s="1">
        <v>0.12287770000000001</v>
      </c>
      <c r="AC41" s="1">
        <v>3.3366669999999998</v>
      </c>
      <c r="AD41" s="1">
        <v>-0.60709040000000003</v>
      </c>
      <c r="AE41" s="1">
        <v>-0.17171639999999999</v>
      </c>
      <c r="AF41" s="1">
        <v>0.17172280000000001</v>
      </c>
      <c r="AG41" s="1">
        <v>4.3284030000000001E-2</v>
      </c>
      <c r="AH41" s="1">
        <v>5.2981319999999998E-2</v>
      </c>
    </row>
    <row r="42" spans="1:34" s="1" customFormat="1" x14ac:dyDescent="0.3">
      <c r="A42" s="14">
        <v>0.70069999999999999</v>
      </c>
      <c r="B42" s="14">
        <v>-0.12189469999999999</v>
      </c>
      <c r="C42" s="1">
        <v>-0.15855810000000001</v>
      </c>
      <c r="D42" s="1">
        <v>0.1594341</v>
      </c>
      <c r="E42" s="1">
        <v>1.0004189999999999</v>
      </c>
      <c r="F42" s="6">
        <v>1.0404519999999999</v>
      </c>
      <c r="H42" s="1">
        <v>0.70069999999999999</v>
      </c>
      <c r="I42" s="1">
        <v>-0.12189469999999999</v>
      </c>
      <c r="J42" s="1">
        <v>-0.15855810000000001</v>
      </c>
      <c r="K42" s="1">
        <v>0.1594341</v>
      </c>
      <c r="L42" s="1">
        <v>1.0004189999999999</v>
      </c>
      <c r="M42" s="1">
        <v>1.0404519999999999</v>
      </c>
      <c r="O42" s="1">
        <v>2.0520499999999999</v>
      </c>
      <c r="P42" s="1">
        <v>-0.3766661</v>
      </c>
      <c r="V42" s="1">
        <v>2.8028</v>
      </c>
      <c r="W42" s="1">
        <v>-0.50899269999999996</v>
      </c>
      <c r="X42" s="1">
        <v>-0.1960614</v>
      </c>
      <c r="Y42" s="1">
        <v>0.1960702</v>
      </c>
      <c r="Z42" s="1">
        <v>0.1233277</v>
      </c>
      <c r="AA42" s="1">
        <v>0.1233277</v>
      </c>
      <c r="AC42" s="1">
        <v>3.420083</v>
      </c>
      <c r="AD42" s="1">
        <v>-0.6201122</v>
      </c>
      <c r="AE42" s="1">
        <v>-0.17617650000000001</v>
      </c>
      <c r="AF42" s="1">
        <v>0.17620160000000001</v>
      </c>
      <c r="AG42" s="1">
        <v>-2.8007319999999999E-2</v>
      </c>
      <c r="AH42" s="1">
        <v>2.8466479999999999E-2</v>
      </c>
    </row>
    <row r="43" spans="1:34" s="1" customFormat="1" x14ac:dyDescent="0.3">
      <c r="A43" s="14">
        <v>0.71738329999999995</v>
      </c>
      <c r="B43" s="14">
        <v>-0.1232869</v>
      </c>
      <c r="C43" s="1">
        <v>-0.15021290000000001</v>
      </c>
      <c r="D43" s="1">
        <v>0.15021290000000001</v>
      </c>
      <c r="E43" s="1">
        <v>-0.57166810000000001</v>
      </c>
      <c r="F43" s="6">
        <v>0.80846070000000003</v>
      </c>
      <c r="H43" s="1">
        <v>0.71738329999999995</v>
      </c>
      <c r="I43" s="1">
        <v>-0.1232869</v>
      </c>
      <c r="J43" s="1">
        <v>-0.15021290000000001</v>
      </c>
      <c r="K43" s="1">
        <v>0.15021290000000001</v>
      </c>
      <c r="L43" s="1">
        <v>-0.57166810000000001</v>
      </c>
      <c r="M43" s="1">
        <v>0.80846070000000003</v>
      </c>
      <c r="O43" s="1">
        <v>2.1021000000000001</v>
      </c>
      <c r="P43" s="1">
        <v>-0.38137880000000002</v>
      </c>
      <c r="V43" s="1">
        <v>2.8695330000000001</v>
      </c>
      <c r="W43" s="1">
        <v>-0.52325469999999996</v>
      </c>
      <c r="X43" s="1">
        <v>-0.1811942</v>
      </c>
      <c r="Y43" s="1">
        <v>0.1812037</v>
      </c>
      <c r="Z43" s="1">
        <v>1.9891559999999999E-2</v>
      </c>
      <c r="AA43" s="1">
        <v>5.1718060000000003E-2</v>
      </c>
      <c r="AC43" s="1">
        <v>3.5034999999999998</v>
      </c>
      <c r="AD43" s="1">
        <v>-0.63648249999999995</v>
      </c>
      <c r="AE43" s="1">
        <v>-0.18584020000000001</v>
      </c>
      <c r="AF43" s="1">
        <v>0.18584020000000001</v>
      </c>
      <c r="AG43" s="1">
        <v>-1.5276720000000001E-2</v>
      </c>
      <c r="AH43" s="1">
        <v>3.4159780000000001E-2</v>
      </c>
    </row>
    <row r="44" spans="1:34" s="1" customFormat="1" x14ac:dyDescent="0.3">
      <c r="A44" s="14">
        <v>0.73406669999999996</v>
      </c>
      <c r="B44" s="14">
        <v>-0.12690679999999999</v>
      </c>
      <c r="C44" s="1">
        <v>-0.20862910000000001</v>
      </c>
      <c r="D44" s="1">
        <v>0.20862910000000001</v>
      </c>
      <c r="E44" s="1">
        <v>-0.42875099999999999</v>
      </c>
      <c r="F44" s="6">
        <v>0.42875099999999999</v>
      </c>
      <c r="H44" s="1">
        <v>0.73406669999999996</v>
      </c>
      <c r="I44" s="1">
        <v>-0.12690679999999999</v>
      </c>
      <c r="J44" s="1">
        <v>-0.20862910000000001</v>
      </c>
      <c r="K44" s="1">
        <v>0.20862910000000001</v>
      </c>
      <c r="L44" s="1">
        <v>-0.42875099999999999</v>
      </c>
      <c r="M44" s="1">
        <v>0.42875099999999999</v>
      </c>
      <c r="O44" s="1">
        <v>2.1521499999999998</v>
      </c>
      <c r="P44" s="1">
        <v>-0.39006000000000002</v>
      </c>
      <c r="V44" s="1">
        <v>2.936267</v>
      </c>
      <c r="W44" s="1">
        <v>-0.53317610000000004</v>
      </c>
      <c r="X44" s="1">
        <v>-0.17747740000000001</v>
      </c>
      <c r="Y44" s="1">
        <v>0.17753820000000001</v>
      </c>
      <c r="Z44" s="1">
        <v>0.1392409</v>
      </c>
      <c r="AA44" s="1">
        <v>0.1392977</v>
      </c>
      <c r="AC44" s="1">
        <v>3.5869170000000001</v>
      </c>
      <c r="AD44" s="1">
        <v>-0.65111660000000005</v>
      </c>
      <c r="AE44" s="1">
        <v>-0.1732031</v>
      </c>
      <c r="AF44" s="1">
        <v>0.17321739999999999</v>
      </c>
      <c r="AG44" s="1">
        <v>9.9298670000000006E-2</v>
      </c>
      <c r="AH44" s="1">
        <v>0.1001114</v>
      </c>
    </row>
    <row r="45" spans="1:34" s="1" customFormat="1" x14ac:dyDescent="0.3">
      <c r="A45" s="14">
        <v>0.75075000000000003</v>
      </c>
      <c r="B45" s="14">
        <v>-0.13024820000000001</v>
      </c>
      <c r="C45" s="1">
        <v>-0.15855810000000001</v>
      </c>
      <c r="D45" s="1">
        <v>0.15855810000000001</v>
      </c>
      <c r="E45" s="1">
        <v>1.0004189999999999</v>
      </c>
      <c r="F45" s="6">
        <v>1.0404519999999999</v>
      </c>
      <c r="H45" s="1">
        <v>0.75075000000000003</v>
      </c>
      <c r="I45" s="1">
        <v>-0.13024820000000001</v>
      </c>
      <c r="J45" s="1">
        <v>-0.15855810000000001</v>
      </c>
      <c r="K45" s="1">
        <v>0.15855810000000001</v>
      </c>
      <c r="L45" s="1">
        <v>1.0004189999999999</v>
      </c>
      <c r="M45" s="1">
        <v>1.0404519999999999</v>
      </c>
      <c r="O45" s="1">
        <v>2.2021999999999999</v>
      </c>
      <c r="P45" s="1">
        <v>-0.39824520000000002</v>
      </c>
      <c r="Q45" s="1">
        <v>-0.1226545</v>
      </c>
      <c r="R45" s="1">
        <v>0.12538360000000001</v>
      </c>
      <c r="S45" s="1">
        <v>-3.5362770000000002E-2</v>
      </c>
      <c r="T45" s="1">
        <v>0.15267549999999999</v>
      </c>
      <c r="V45" s="1">
        <v>3.0030000000000001</v>
      </c>
      <c r="W45" s="1">
        <v>-0.54694200000000004</v>
      </c>
      <c r="X45" s="1">
        <v>-0.17933579999999999</v>
      </c>
      <c r="Y45" s="1">
        <v>0.179396</v>
      </c>
      <c r="Z45" s="1">
        <v>-3.9783120000000003E-3</v>
      </c>
      <c r="AA45" s="1">
        <v>1.2580529999999999E-2</v>
      </c>
      <c r="AC45" s="1">
        <v>3.6703329999999998</v>
      </c>
      <c r="AD45" s="1">
        <v>-0.66537860000000004</v>
      </c>
      <c r="AE45" s="1">
        <v>-0.17022960000000001</v>
      </c>
      <c r="AF45" s="1">
        <v>0.1702361</v>
      </c>
      <c r="AG45" s="1">
        <v>-8.4021949999999998E-2</v>
      </c>
      <c r="AH45" s="1">
        <v>8.9404700000000004E-2</v>
      </c>
    </row>
    <row r="46" spans="1:34" s="1" customFormat="1" x14ac:dyDescent="0.3">
      <c r="A46" s="14">
        <v>0.76743329999999998</v>
      </c>
      <c r="B46" s="14">
        <v>-0.13219739999999999</v>
      </c>
      <c r="C46" s="1">
        <v>-0.15855810000000001</v>
      </c>
      <c r="D46" s="1">
        <v>0.15877759999999999</v>
      </c>
      <c r="E46" s="1">
        <v>-1.8579209999999999</v>
      </c>
      <c r="F46" s="6">
        <v>1.9067510000000001</v>
      </c>
      <c r="H46" s="1">
        <v>0.76743329999999998</v>
      </c>
      <c r="I46" s="1">
        <v>-0.13219739999999999</v>
      </c>
      <c r="J46" s="1">
        <v>-0.15855810000000001</v>
      </c>
      <c r="K46" s="1">
        <v>0.15877759999999999</v>
      </c>
      <c r="L46" s="1">
        <v>-1.8579209999999999</v>
      </c>
      <c r="M46" s="1">
        <v>1.9067510000000001</v>
      </c>
      <c r="O46" s="1">
        <v>2.2522500000000001</v>
      </c>
      <c r="P46" s="1">
        <v>-0.40680240000000001</v>
      </c>
      <c r="V46" s="1">
        <v>3.0697329999999998</v>
      </c>
      <c r="W46" s="1">
        <v>-0.55711140000000003</v>
      </c>
      <c r="X46" s="1">
        <v>-0.16446859999999999</v>
      </c>
      <c r="Y46" s="1">
        <v>0.16449220000000001</v>
      </c>
      <c r="Z46" s="1">
        <v>1.193494E-2</v>
      </c>
      <c r="AA46" s="1">
        <v>3.7741579999999997E-2</v>
      </c>
      <c r="AC46" s="1">
        <v>3.7537500000000001</v>
      </c>
      <c r="AD46" s="1">
        <v>-0.67951660000000003</v>
      </c>
      <c r="AE46" s="1">
        <v>-0.18509690000000001</v>
      </c>
      <c r="AF46" s="1">
        <v>0.1851506</v>
      </c>
      <c r="AG46" s="1">
        <v>-7.6383589999999999E-3</v>
      </c>
      <c r="AH46" s="1">
        <v>1.707989E-2</v>
      </c>
    </row>
    <row r="47" spans="1:34" s="1" customFormat="1" x14ac:dyDescent="0.3">
      <c r="A47" s="14">
        <v>0.7841167</v>
      </c>
      <c r="B47" s="14">
        <v>-0.13553879999999999</v>
      </c>
      <c r="C47" s="1">
        <v>-0.2336646</v>
      </c>
      <c r="D47" s="1">
        <v>0.23425989999999999</v>
      </c>
      <c r="E47" s="1">
        <v>-3.144174</v>
      </c>
      <c r="F47" s="6">
        <v>3.144174</v>
      </c>
      <c r="H47" s="1">
        <v>0.7841167</v>
      </c>
      <c r="I47" s="1">
        <v>-0.13553879999999999</v>
      </c>
      <c r="J47" s="1">
        <v>-0.2336646</v>
      </c>
      <c r="K47" s="1">
        <v>0.23425989999999999</v>
      </c>
      <c r="L47" s="1">
        <v>-3.144174</v>
      </c>
      <c r="M47" s="1">
        <v>3.144174</v>
      </c>
      <c r="O47" s="1">
        <v>2.3022999999999998</v>
      </c>
      <c r="P47" s="1">
        <v>-0.4159796</v>
      </c>
      <c r="Q47" s="1">
        <v>-0.13380500000000001</v>
      </c>
      <c r="R47" s="1">
        <v>0.13394829999999999</v>
      </c>
      <c r="S47" s="1">
        <v>-0.1980315</v>
      </c>
      <c r="T47" s="1">
        <v>0.20412620000000001</v>
      </c>
      <c r="V47" s="1">
        <v>3.1364670000000001</v>
      </c>
      <c r="W47" s="1">
        <v>-0.56889310000000004</v>
      </c>
      <c r="X47" s="1">
        <v>-0.1839818</v>
      </c>
      <c r="Y47" s="1">
        <v>0.1840029</v>
      </c>
      <c r="Z47" s="1">
        <v>-0.3023517</v>
      </c>
      <c r="AA47" s="1">
        <v>0.30674309999999999</v>
      </c>
      <c r="AC47" s="1">
        <v>3.837167</v>
      </c>
      <c r="AD47" s="1">
        <v>-0.69625890000000001</v>
      </c>
      <c r="AE47" s="1">
        <v>-0.17915</v>
      </c>
      <c r="AF47" s="1">
        <v>0.17917459999999999</v>
      </c>
      <c r="AG47" s="1">
        <v>9.9298670000000006E-2</v>
      </c>
      <c r="AH47" s="1">
        <v>0.10136630000000001</v>
      </c>
    </row>
    <row r="48" spans="1:34" s="1" customFormat="1" x14ac:dyDescent="0.3">
      <c r="A48" s="14">
        <v>0.80079999999999996</v>
      </c>
      <c r="B48" s="14">
        <v>-0.13999400000000001</v>
      </c>
      <c r="C48" s="1">
        <v>-0.26704519999999998</v>
      </c>
      <c r="D48" s="1">
        <v>0.26717560000000001</v>
      </c>
      <c r="E48" s="1">
        <v>-0.28583399999999998</v>
      </c>
      <c r="F48" s="6">
        <v>0.31957219999999997</v>
      </c>
      <c r="H48" s="1">
        <v>0.80079999999999996</v>
      </c>
      <c r="I48" s="1">
        <v>-0.13999400000000001</v>
      </c>
      <c r="J48" s="1">
        <v>-0.26704519999999998</v>
      </c>
      <c r="K48" s="1">
        <v>0.26717560000000001</v>
      </c>
      <c r="L48" s="1">
        <v>-0.28583399999999998</v>
      </c>
      <c r="M48" s="1">
        <v>0.31957219999999997</v>
      </c>
      <c r="O48" s="1">
        <v>2.3523499999999999</v>
      </c>
      <c r="P48" s="1">
        <v>-0.42602499999999999</v>
      </c>
      <c r="V48" s="1">
        <v>3.2031999999999998</v>
      </c>
      <c r="W48" s="1">
        <v>-0.58166680000000004</v>
      </c>
      <c r="X48" s="1">
        <v>-0.20349500000000001</v>
      </c>
      <c r="Y48" s="1">
        <v>0.20352899999999999</v>
      </c>
      <c r="Z48" s="1">
        <v>-3.9783120000000003E-3</v>
      </c>
      <c r="AA48" s="1">
        <v>3.9783120000000003E-3</v>
      </c>
      <c r="AC48" s="1">
        <v>3.9205830000000002</v>
      </c>
      <c r="AD48" s="1">
        <v>-0.7094047</v>
      </c>
      <c r="AE48" s="1">
        <v>-0.15982260000000001</v>
      </c>
      <c r="AF48" s="1">
        <v>0.15982950000000001</v>
      </c>
      <c r="AG48" s="1">
        <v>0.1451288</v>
      </c>
      <c r="AH48" s="1">
        <v>0.1483101</v>
      </c>
    </row>
    <row r="49" spans="1:34" s="1" customFormat="1" x14ac:dyDescent="0.3">
      <c r="A49" s="14">
        <v>0.81748330000000002</v>
      </c>
      <c r="B49" s="14">
        <v>-0.1444492</v>
      </c>
      <c r="C49" s="1">
        <v>-0.24200969999999999</v>
      </c>
      <c r="D49" s="1">
        <v>0.24258460000000001</v>
      </c>
      <c r="E49" s="1">
        <v>1.572087</v>
      </c>
      <c r="F49" s="6">
        <v>1.572087</v>
      </c>
      <c r="H49" s="1">
        <v>0.81748330000000002</v>
      </c>
      <c r="I49" s="1">
        <v>-0.1444492</v>
      </c>
      <c r="J49" s="1">
        <v>-0.24200969999999999</v>
      </c>
      <c r="K49" s="1">
        <v>0.24258460000000001</v>
      </c>
      <c r="L49" s="1">
        <v>1.572087</v>
      </c>
      <c r="M49" s="1">
        <v>1.572087</v>
      </c>
      <c r="O49" s="1">
        <v>2.4024000000000001</v>
      </c>
      <c r="P49" s="1">
        <v>-0.43495430000000002</v>
      </c>
      <c r="Q49" s="1">
        <v>-0.113982</v>
      </c>
      <c r="R49" s="1">
        <v>0.113982</v>
      </c>
      <c r="S49" s="1">
        <v>5.6580440000000003E-2</v>
      </c>
      <c r="T49" s="1">
        <v>8.0016820000000002E-2</v>
      </c>
      <c r="V49" s="1">
        <v>3.269933</v>
      </c>
      <c r="W49" s="1">
        <v>-0.5960529</v>
      </c>
      <c r="X49" s="1">
        <v>-0.19048619999999999</v>
      </c>
      <c r="Y49" s="1">
        <v>0.1905066</v>
      </c>
      <c r="Z49" s="1">
        <v>0.2585903</v>
      </c>
      <c r="AA49" s="1">
        <v>0.26226699999999997</v>
      </c>
      <c r="AC49" s="1">
        <v>4.0039999999999996</v>
      </c>
      <c r="AD49" s="1">
        <v>-0.72292259999999997</v>
      </c>
      <c r="AE49" s="1">
        <v>-0.1590792</v>
      </c>
      <c r="AF49" s="1">
        <v>0.15921979999999999</v>
      </c>
      <c r="AG49" s="1">
        <v>-7.6383590000000001E-2</v>
      </c>
      <c r="AH49" s="1">
        <v>9.9429149999999994E-2</v>
      </c>
    </row>
    <row r="50" spans="1:34" s="1" customFormat="1" x14ac:dyDescent="0.3">
      <c r="A50" s="14">
        <v>0.83416670000000004</v>
      </c>
      <c r="B50" s="14">
        <v>-0.14806900000000001</v>
      </c>
      <c r="C50" s="1">
        <v>-0.20862910000000001</v>
      </c>
      <c r="D50" s="1">
        <v>0.2092956</v>
      </c>
      <c r="E50" s="1">
        <v>3.5729250000000001</v>
      </c>
      <c r="F50" s="6">
        <v>3.5843410000000002</v>
      </c>
      <c r="H50" s="1">
        <v>0.83416670000000004</v>
      </c>
      <c r="I50" s="1">
        <v>-0.14806900000000001</v>
      </c>
      <c r="J50" s="1">
        <v>-0.20862910000000001</v>
      </c>
      <c r="K50" s="1">
        <v>0.2092956</v>
      </c>
      <c r="L50" s="1">
        <v>3.5729250000000001</v>
      </c>
      <c r="M50" s="1">
        <v>3.5843410000000002</v>
      </c>
      <c r="O50" s="1">
        <v>2.4524499999999998</v>
      </c>
      <c r="P50" s="1">
        <v>-0.44338749999999999</v>
      </c>
      <c r="V50" s="1">
        <v>3.3366669999999998</v>
      </c>
      <c r="W50" s="1">
        <v>-0.60709040000000003</v>
      </c>
      <c r="X50" s="1">
        <v>-0.1607518</v>
      </c>
      <c r="Y50" s="1">
        <v>0.1607625</v>
      </c>
      <c r="Z50" s="1">
        <v>0.1869807</v>
      </c>
      <c r="AA50" s="1">
        <v>0.19116610000000001</v>
      </c>
      <c r="AC50" s="1">
        <v>4.0874170000000003</v>
      </c>
      <c r="AD50" s="1">
        <v>-0.7359445</v>
      </c>
      <c r="AE50" s="1">
        <v>-0.16948630000000001</v>
      </c>
      <c r="AF50" s="1">
        <v>0.1700738</v>
      </c>
      <c r="AG50" s="1">
        <v>-0.13749049999999999</v>
      </c>
      <c r="AH50" s="1">
        <v>0.13770250000000001</v>
      </c>
    </row>
    <row r="51" spans="1:34" s="1" customFormat="1" x14ac:dyDescent="0.3">
      <c r="A51" s="14">
        <v>0.85085</v>
      </c>
      <c r="B51" s="14">
        <v>-0.1514104</v>
      </c>
      <c r="C51" s="1">
        <v>-0.13352259999999999</v>
      </c>
      <c r="D51" s="1">
        <v>0.13352259999999999</v>
      </c>
      <c r="E51" s="1">
        <v>2.5725060000000002</v>
      </c>
      <c r="F51" s="6">
        <v>2.6352600000000002</v>
      </c>
      <c r="H51" s="1">
        <v>0.85085</v>
      </c>
      <c r="I51" s="1">
        <v>-0.1514104</v>
      </c>
      <c r="J51" s="1">
        <v>-0.13352259999999999</v>
      </c>
      <c r="K51" s="1">
        <v>0.13352259999999999</v>
      </c>
      <c r="L51" s="1">
        <v>2.5725060000000002</v>
      </c>
      <c r="M51" s="1">
        <v>2.6352600000000002</v>
      </c>
      <c r="O51" s="1">
        <v>2.5024999999999999</v>
      </c>
      <c r="P51" s="1">
        <v>-0.45182070000000002</v>
      </c>
      <c r="Q51" s="1">
        <v>-0.11769880000000001</v>
      </c>
      <c r="R51" s="1">
        <v>0.11772489999999999</v>
      </c>
      <c r="S51" s="1">
        <v>-0.45971610000000002</v>
      </c>
      <c r="T51" s="1">
        <v>0.47701749999999998</v>
      </c>
      <c r="V51" s="1">
        <v>3.4034</v>
      </c>
      <c r="W51" s="1">
        <v>-0.6175079</v>
      </c>
      <c r="X51" s="1">
        <v>-0.166327</v>
      </c>
      <c r="Y51" s="1">
        <v>0.1663685</v>
      </c>
      <c r="Z51" s="1">
        <v>-0.17106740000000001</v>
      </c>
      <c r="AA51" s="1">
        <v>0.17106740000000001</v>
      </c>
      <c r="AC51" s="1">
        <v>4.170833</v>
      </c>
      <c r="AD51" s="1">
        <v>-0.75119860000000005</v>
      </c>
      <c r="AE51" s="1">
        <v>-0.18584020000000001</v>
      </c>
      <c r="AF51" s="1">
        <v>0.18601999999999999</v>
      </c>
      <c r="AG51" s="1">
        <v>7.6383590000000001E-2</v>
      </c>
      <c r="AH51" s="1">
        <v>9.9429149999999994E-2</v>
      </c>
    </row>
    <row r="52" spans="1:34" s="1" customFormat="1" x14ac:dyDescent="0.3">
      <c r="A52" s="14">
        <v>0.86753329999999995</v>
      </c>
      <c r="B52" s="14">
        <v>-0.1525242</v>
      </c>
      <c r="C52" s="1">
        <v>-0.10014199999999999</v>
      </c>
      <c r="D52" s="1">
        <v>0.10014199999999999</v>
      </c>
      <c r="E52" s="1">
        <v>-0.85750210000000004</v>
      </c>
      <c r="F52" s="6">
        <v>0.90388659999999998</v>
      </c>
      <c r="H52" s="1">
        <v>0.86753329999999995</v>
      </c>
      <c r="I52" s="1">
        <v>-0.1525242</v>
      </c>
      <c r="J52" s="1">
        <v>-0.10014199999999999</v>
      </c>
      <c r="K52" s="1">
        <v>0.10014199999999999</v>
      </c>
      <c r="L52" s="1">
        <v>-0.85750210000000004</v>
      </c>
      <c r="M52" s="1">
        <v>0.90388659999999998</v>
      </c>
      <c r="O52" s="1">
        <v>2.5525500000000001</v>
      </c>
      <c r="P52" s="1">
        <v>-0.46137</v>
      </c>
      <c r="V52" s="1">
        <v>3.4701330000000001</v>
      </c>
      <c r="W52" s="1">
        <v>-0.62928949999999995</v>
      </c>
      <c r="X52" s="1">
        <v>-0.18584020000000001</v>
      </c>
      <c r="Y52" s="1">
        <v>0.18584249999999999</v>
      </c>
      <c r="Z52" s="1">
        <v>-9.547949E-2</v>
      </c>
      <c r="AA52" s="1">
        <v>0.1019721</v>
      </c>
      <c r="AC52" s="1">
        <v>4.2542499999999999</v>
      </c>
      <c r="AD52" s="1">
        <v>-0.76694879999999999</v>
      </c>
      <c r="AE52" s="1">
        <v>-0.15982260000000001</v>
      </c>
      <c r="AF52" s="1">
        <v>0.15982950000000001</v>
      </c>
      <c r="AG52" s="1">
        <v>0.1451288</v>
      </c>
      <c r="AH52" s="1">
        <v>0.15556349999999999</v>
      </c>
    </row>
    <row r="53" spans="1:34" s="1" customFormat="1" x14ac:dyDescent="0.3">
      <c r="A53" s="14">
        <v>0.88421669999999997</v>
      </c>
      <c r="B53" s="14">
        <v>-0.15475179999999999</v>
      </c>
      <c r="C53" s="1">
        <v>-0.1752484</v>
      </c>
      <c r="D53" s="1">
        <v>0.17544699999999999</v>
      </c>
      <c r="E53" s="1">
        <v>-3.8587590000000001</v>
      </c>
      <c r="F53" s="6">
        <v>3.9243670000000002</v>
      </c>
      <c r="H53" s="1">
        <v>0.88421669999999997</v>
      </c>
      <c r="I53" s="1">
        <v>-0.15475179999999999</v>
      </c>
      <c r="J53" s="1">
        <v>-0.1752484</v>
      </c>
      <c r="K53" s="1">
        <v>0.17544699999999999</v>
      </c>
      <c r="L53" s="1">
        <v>-3.8587590000000001</v>
      </c>
      <c r="M53" s="1">
        <v>3.9243670000000002</v>
      </c>
      <c r="O53" s="1">
        <v>2.6025999999999998</v>
      </c>
      <c r="P53" s="1">
        <v>-0.4720355</v>
      </c>
      <c r="Q53" s="1">
        <v>-9.4159039999999999E-2</v>
      </c>
      <c r="R53" s="1">
        <v>9.4232369999999996E-2</v>
      </c>
      <c r="S53" s="1">
        <v>0.1980315</v>
      </c>
      <c r="T53" s="1">
        <v>0.2316734</v>
      </c>
      <c r="V53" s="1">
        <v>3.536867</v>
      </c>
      <c r="W53" s="1">
        <v>-0.64231130000000003</v>
      </c>
      <c r="X53" s="1">
        <v>-0.18212339999999999</v>
      </c>
      <c r="Y53" s="1">
        <v>0.1821258</v>
      </c>
      <c r="Z53" s="1">
        <v>5.5696370000000002E-2</v>
      </c>
      <c r="AA53" s="1">
        <v>6.2270430000000002E-2</v>
      </c>
      <c r="AC53" s="1">
        <v>4.3376669999999997</v>
      </c>
      <c r="AD53" s="1">
        <v>-0.77786230000000001</v>
      </c>
      <c r="AE53" s="1">
        <v>-0.15015890000000001</v>
      </c>
      <c r="AF53" s="1">
        <v>0.15015890000000001</v>
      </c>
      <c r="AG53" s="1">
        <v>8.6568069999999997E-2</v>
      </c>
      <c r="AH53" s="1">
        <v>8.8932140000000007E-2</v>
      </c>
    </row>
    <row r="54" spans="1:34" s="1" customFormat="1" x14ac:dyDescent="0.3">
      <c r="A54" s="14">
        <v>0.90090000000000003</v>
      </c>
      <c r="B54" s="14">
        <v>-0.1583717</v>
      </c>
      <c r="C54" s="1">
        <v>-0.2336646</v>
      </c>
      <c r="D54" s="1">
        <v>0.23500190000000001</v>
      </c>
      <c r="E54" s="1">
        <v>-1.4291700000000001</v>
      </c>
      <c r="F54" s="6">
        <v>1.4362980000000001</v>
      </c>
      <c r="H54" s="1">
        <v>0.90090000000000003</v>
      </c>
      <c r="I54" s="1">
        <v>-0.1583717</v>
      </c>
      <c r="J54" s="1">
        <v>-0.2336646</v>
      </c>
      <c r="K54" s="1">
        <v>0.23500190000000001</v>
      </c>
      <c r="L54" s="1">
        <v>-1.4291700000000001</v>
      </c>
      <c r="M54" s="1">
        <v>1.4362980000000001</v>
      </c>
      <c r="O54" s="1">
        <v>2.65265</v>
      </c>
      <c r="P54" s="1">
        <v>-0.48046870000000003</v>
      </c>
      <c r="V54" s="1">
        <v>3.6036000000000001</v>
      </c>
      <c r="W54" s="1">
        <v>-0.65359690000000004</v>
      </c>
      <c r="X54" s="1">
        <v>-0.1728314</v>
      </c>
      <c r="Y54" s="1">
        <v>0.1728539</v>
      </c>
      <c r="Z54" s="1">
        <v>0.1113927</v>
      </c>
      <c r="AA54" s="1">
        <v>0.1131548</v>
      </c>
      <c r="AC54" s="1">
        <v>4.4210830000000003</v>
      </c>
      <c r="AD54" s="1">
        <v>-0.79200029999999999</v>
      </c>
      <c r="AE54" s="1">
        <v>-0.15684909999999999</v>
      </c>
      <c r="AF54" s="1">
        <v>0.156865</v>
      </c>
      <c r="AG54" s="1">
        <v>-0.19605120000000001</v>
      </c>
      <c r="AH54" s="1">
        <v>0.1973859</v>
      </c>
    </row>
    <row r="55" spans="1:34" s="1" customFormat="1" x14ac:dyDescent="0.3">
      <c r="A55" s="14">
        <v>0.91758329999999999</v>
      </c>
      <c r="B55" s="14">
        <v>-0.16254840000000001</v>
      </c>
      <c r="C55" s="1">
        <v>-0.2253194</v>
      </c>
      <c r="D55" s="1">
        <v>0.22593669999999999</v>
      </c>
      <c r="E55" s="1">
        <v>1.0004189999999999</v>
      </c>
      <c r="F55" s="6">
        <v>1.152234</v>
      </c>
      <c r="H55" s="1">
        <v>0.91758329999999999</v>
      </c>
      <c r="I55" s="1">
        <v>-0.16254840000000001</v>
      </c>
      <c r="J55" s="1">
        <v>-0.2253194</v>
      </c>
      <c r="K55" s="1">
        <v>0.22593669999999999</v>
      </c>
      <c r="L55" s="1">
        <v>1.0004189999999999</v>
      </c>
      <c r="M55" s="1">
        <v>1.152234</v>
      </c>
      <c r="O55" s="1">
        <v>2.7027000000000001</v>
      </c>
      <c r="P55" s="1">
        <v>-0.4910101</v>
      </c>
      <c r="Q55" s="1">
        <v>-0.13008819999999999</v>
      </c>
      <c r="R55" s="1">
        <v>0.13014120000000001</v>
      </c>
      <c r="S55" s="1">
        <v>0.20510410000000001</v>
      </c>
      <c r="T55" s="1">
        <v>0.20522599999999999</v>
      </c>
      <c r="V55" s="1">
        <v>3.6703329999999998</v>
      </c>
      <c r="W55" s="1">
        <v>-0.66537860000000004</v>
      </c>
      <c r="X55" s="1">
        <v>-0.17097300000000001</v>
      </c>
      <c r="Y55" s="1">
        <v>0.1709755</v>
      </c>
      <c r="Z55" s="1">
        <v>-0.11934939999999999</v>
      </c>
      <c r="AA55" s="1">
        <v>0.1246044</v>
      </c>
      <c r="AC55" s="1">
        <v>4.5045000000000002</v>
      </c>
      <c r="AD55" s="1">
        <v>-0.80403000000000002</v>
      </c>
      <c r="AE55" s="1">
        <v>-0.17245969999999999</v>
      </c>
      <c r="AF55" s="1">
        <v>0.17248540000000001</v>
      </c>
      <c r="AG55" s="1">
        <v>-7.1291350000000003E-2</v>
      </c>
      <c r="AH55" s="1">
        <v>7.5701580000000004E-2</v>
      </c>
    </row>
    <row r="56" spans="1:34" s="1" customFormat="1" x14ac:dyDescent="0.3">
      <c r="A56" s="14">
        <v>0.93426670000000001</v>
      </c>
      <c r="B56" s="14">
        <v>-0.1658898</v>
      </c>
      <c r="C56" s="1">
        <v>-0.19193869999999999</v>
      </c>
      <c r="D56" s="1">
        <v>0.19193869999999999</v>
      </c>
      <c r="E56" s="1">
        <v>0.71458509999999997</v>
      </c>
      <c r="F56" s="6">
        <v>0.76963170000000003</v>
      </c>
      <c r="H56" s="1">
        <v>0.93426670000000001</v>
      </c>
      <c r="I56" s="1">
        <v>-0.1658898</v>
      </c>
      <c r="J56" s="1">
        <v>-0.19193869999999999</v>
      </c>
      <c r="K56" s="1">
        <v>0.19193869999999999</v>
      </c>
      <c r="L56" s="1">
        <v>0.71458509999999997</v>
      </c>
      <c r="M56" s="1">
        <v>0.76963170000000003</v>
      </c>
      <c r="O56" s="1">
        <v>2.7527499999999998</v>
      </c>
      <c r="P56" s="1">
        <v>-0.49981540000000002</v>
      </c>
      <c r="V56" s="1">
        <v>3.7370670000000001</v>
      </c>
      <c r="W56" s="1">
        <v>-0.67641609999999996</v>
      </c>
      <c r="X56" s="1">
        <v>-0.1839818</v>
      </c>
      <c r="Y56" s="1">
        <v>0.1840194</v>
      </c>
      <c r="Z56" s="1">
        <v>-7.1609619999999999E-2</v>
      </c>
      <c r="AA56" s="1">
        <v>7.5483159999999994E-2</v>
      </c>
      <c r="AC56" s="1">
        <v>4.587917</v>
      </c>
      <c r="AD56" s="1">
        <v>-0.82077230000000001</v>
      </c>
      <c r="AE56" s="1">
        <v>-0.18138009999999999</v>
      </c>
      <c r="AF56" s="1">
        <v>0.18143490000000001</v>
      </c>
      <c r="AG56" s="1">
        <v>-1.0184479999999999E-2</v>
      </c>
      <c r="AH56" s="1">
        <v>1.0184479999999999E-2</v>
      </c>
    </row>
    <row r="57" spans="1:34" s="1" customFormat="1" x14ac:dyDescent="0.3">
      <c r="A57" s="14">
        <v>0.95094999999999996</v>
      </c>
      <c r="B57" s="14">
        <v>-0.16895279999999999</v>
      </c>
      <c r="C57" s="1">
        <v>-0.20028389999999999</v>
      </c>
      <c r="D57" s="1">
        <v>0.20045769999999999</v>
      </c>
      <c r="E57" s="1">
        <v>-0.28583399999999998</v>
      </c>
      <c r="F57" s="6">
        <v>0.31957219999999997</v>
      </c>
      <c r="H57" s="1">
        <v>0.95094999999999996</v>
      </c>
      <c r="I57" s="1">
        <v>-0.16895279999999999</v>
      </c>
      <c r="J57" s="1">
        <v>-0.20028389999999999</v>
      </c>
      <c r="K57" s="1">
        <v>0.20045769999999999</v>
      </c>
      <c r="L57" s="1">
        <v>-0.28583399999999998</v>
      </c>
      <c r="M57" s="1">
        <v>0.31957219999999997</v>
      </c>
      <c r="O57" s="1">
        <v>2.8028</v>
      </c>
      <c r="P57" s="1">
        <v>-0.50899269999999996</v>
      </c>
      <c r="Q57" s="1">
        <v>-0.12761030000000001</v>
      </c>
      <c r="R57" s="1">
        <v>0.12766440000000001</v>
      </c>
      <c r="S57" s="1">
        <v>-0.24753939999999999</v>
      </c>
      <c r="T57" s="1">
        <v>0.25244169999999999</v>
      </c>
      <c r="V57" s="1">
        <v>3.8037999999999998</v>
      </c>
      <c r="W57" s="1">
        <v>-0.68993400000000005</v>
      </c>
      <c r="X57" s="1">
        <v>-0.18862780000000001</v>
      </c>
      <c r="Y57" s="1">
        <v>0.18864839999999999</v>
      </c>
      <c r="Z57" s="1">
        <v>0.13128429999999999</v>
      </c>
      <c r="AA57" s="1">
        <v>0.13134460000000001</v>
      </c>
      <c r="AC57" s="1">
        <v>4.6713329999999997</v>
      </c>
      <c r="AD57" s="1">
        <v>-0.83429019999999998</v>
      </c>
      <c r="AE57" s="1">
        <v>-0.16428280000000001</v>
      </c>
      <c r="AF57" s="1">
        <v>0.1642844</v>
      </c>
      <c r="AG57" s="1">
        <v>5.8560750000000002E-2</v>
      </c>
      <c r="AH57" s="1">
        <v>6.7267690000000005E-2</v>
      </c>
    </row>
    <row r="58" spans="1:34" s="1" customFormat="1" x14ac:dyDescent="0.3">
      <c r="A58" s="14">
        <v>0.96763330000000003</v>
      </c>
      <c r="B58" s="14">
        <v>-0.17257259999999999</v>
      </c>
      <c r="C58" s="1">
        <v>-0.20862910000000001</v>
      </c>
      <c r="D58" s="1">
        <v>0.20879590000000001</v>
      </c>
      <c r="E58" s="1">
        <v>1.0004189999999999</v>
      </c>
      <c r="F58" s="6">
        <v>1.0884240000000001</v>
      </c>
      <c r="H58" s="1">
        <v>0.96763330000000003</v>
      </c>
      <c r="I58" s="1">
        <v>-0.17257259999999999</v>
      </c>
      <c r="J58" s="1">
        <v>-0.20862910000000001</v>
      </c>
      <c r="K58" s="1">
        <v>0.20879590000000001</v>
      </c>
      <c r="L58" s="1">
        <v>1.0004189999999999</v>
      </c>
      <c r="M58" s="1">
        <v>1.0884240000000001</v>
      </c>
      <c r="O58" s="1">
        <v>2.8528500000000001</v>
      </c>
      <c r="P58" s="1">
        <v>-0.51990619999999999</v>
      </c>
      <c r="V58" s="1">
        <v>3.870533</v>
      </c>
      <c r="W58" s="1">
        <v>-0.70159159999999998</v>
      </c>
      <c r="X58" s="1">
        <v>-0.16168099999999999</v>
      </c>
      <c r="Y58" s="1">
        <v>0.1617237</v>
      </c>
      <c r="Z58" s="1">
        <v>0.19095899999999999</v>
      </c>
      <c r="AA58" s="1">
        <v>0.19112470000000001</v>
      </c>
      <c r="AC58" s="1">
        <v>4.7547499999999996</v>
      </c>
      <c r="AD58" s="1">
        <v>-0.84818020000000005</v>
      </c>
      <c r="AE58" s="1">
        <v>-0.1739464</v>
      </c>
      <c r="AF58" s="1">
        <v>0.1739464</v>
      </c>
      <c r="AG58" s="1">
        <v>-4.583015E-2</v>
      </c>
      <c r="AH58" s="1">
        <v>4.6112189999999997E-2</v>
      </c>
    </row>
    <row r="59" spans="1:34" s="1" customFormat="1" x14ac:dyDescent="0.3">
      <c r="A59" s="14">
        <v>0.98431670000000004</v>
      </c>
      <c r="B59" s="14">
        <v>-0.17591399999999999</v>
      </c>
      <c r="C59" s="1">
        <v>-0.1669033</v>
      </c>
      <c r="D59" s="1">
        <v>0.16773569999999999</v>
      </c>
      <c r="E59" s="1">
        <v>1.715004</v>
      </c>
      <c r="F59" s="6">
        <v>1.738661</v>
      </c>
      <c r="H59" s="1">
        <v>0.98431670000000004</v>
      </c>
      <c r="I59" s="1">
        <v>-0.17591399999999999</v>
      </c>
      <c r="J59" s="1">
        <v>-0.1669033</v>
      </c>
      <c r="K59" s="1">
        <v>0.16773569999999999</v>
      </c>
      <c r="L59" s="1">
        <v>1.715004</v>
      </c>
      <c r="M59" s="1">
        <v>1.738661</v>
      </c>
      <c r="O59" s="1">
        <v>2.9028999999999998</v>
      </c>
      <c r="P59" s="1">
        <v>-0.52784330000000002</v>
      </c>
      <c r="Q59" s="1">
        <v>-9.911478E-2</v>
      </c>
      <c r="R59" s="1">
        <v>9.9238599999999996E-2</v>
      </c>
      <c r="S59" s="1">
        <v>-5.6580440000000003E-2</v>
      </c>
      <c r="T59" s="1">
        <v>0.1020018</v>
      </c>
      <c r="V59" s="1">
        <v>3.9372669999999999</v>
      </c>
      <c r="W59" s="1">
        <v>-0.71151299999999995</v>
      </c>
      <c r="X59" s="1">
        <v>-0.15982260000000001</v>
      </c>
      <c r="Y59" s="1">
        <v>0.15983339999999999</v>
      </c>
      <c r="Z59" s="1">
        <v>6.3652990000000007E-2</v>
      </c>
      <c r="AA59" s="1">
        <v>6.7981429999999995E-2</v>
      </c>
      <c r="AC59" s="1">
        <v>4.8381670000000003</v>
      </c>
      <c r="AD59" s="1">
        <v>-0.86331029999999997</v>
      </c>
      <c r="AE59" s="1">
        <v>-0.17468980000000001</v>
      </c>
      <c r="AF59" s="1">
        <v>0.1746914</v>
      </c>
      <c r="AG59" s="1">
        <v>-3.8191799999999998E-2</v>
      </c>
      <c r="AH59" s="1">
        <v>5.0539029999999999E-2</v>
      </c>
    </row>
    <row r="60" spans="1:34" s="1" customFormat="1" x14ac:dyDescent="0.3">
      <c r="A60" s="14">
        <v>1.0009999999999999</v>
      </c>
      <c r="B60" s="14">
        <v>-0.17814169999999999</v>
      </c>
      <c r="C60" s="1">
        <v>-0.14186779999999999</v>
      </c>
      <c r="D60" s="1">
        <v>0.14405979999999999</v>
      </c>
      <c r="E60" s="1">
        <v>1.2862530000000001</v>
      </c>
      <c r="F60" s="6">
        <v>1.2941689999999999</v>
      </c>
      <c r="H60" s="1">
        <v>1.0009999999999999</v>
      </c>
      <c r="I60" s="1">
        <v>-0.17814169999999999</v>
      </c>
      <c r="J60" s="1">
        <v>-0.14186779999999999</v>
      </c>
      <c r="K60" s="1">
        <v>0.14405979999999999</v>
      </c>
      <c r="L60" s="1">
        <v>1.2862530000000001</v>
      </c>
      <c r="M60" s="1">
        <v>1.2941689999999999</v>
      </c>
      <c r="O60" s="1">
        <v>2.95295</v>
      </c>
      <c r="P60" s="1">
        <v>-0.53702059999999996</v>
      </c>
      <c r="V60" s="1">
        <v>4.0039999999999996</v>
      </c>
      <c r="W60" s="1">
        <v>-0.72292259999999997</v>
      </c>
      <c r="X60" s="1">
        <v>-0.15982260000000001</v>
      </c>
      <c r="Y60" s="1">
        <v>0.1599198</v>
      </c>
      <c r="Z60" s="1">
        <v>-7.9566239999999996E-2</v>
      </c>
      <c r="AA60" s="1">
        <v>9.7122970000000003E-2</v>
      </c>
      <c r="AC60" s="1">
        <v>4.921583</v>
      </c>
      <c r="AD60" s="1">
        <v>-0.87732429999999995</v>
      </c>
      <c r="AE60" s="1">
        <v>-0.17617650000000001</v>
      </c>
      <c r="AF60" s="1">
        <v>0.176233</v>
      </c>
      <c r="AG60" s="1">
        <v>-5.8560750000000002E-2</v>
      </c>
      <c r="AH60" s="1">
        <v>5.8560750000000002E-2</v>
      </c>
    </row>
    <row r="61" spans="1:34" s="1" customFormat="1" x14ac:dyDescent="0.3">
      <c r="A61" s="14">
        <v>1.0176829999999999</v>
      </c>
      <c r="B61" s="14">
        <v>-0.18064769999999999</v>
      </c>
      <c r="C61" s="1">
        <v>-0.13352259999999999</v>
      </c>
      <c r="D61" s="1">
        <v>0.13378309999999999</v>
      </c>
      <c r="E61" s="1">
        <v>0.28583399999999998</v>
      </c>
      <c r="F61" s="6">
        <v>0.76963170000000003</v>
      </c>
      <c r="H61" s="1">
        <v>1.0176829999999999</v>
      </c>
      <c r="I61" s="1">
        <v>-0.18064769999999999</v>
      </c>
      <c r="J61" s="1">
        <v>-0.13352259999999999</v>
      </c>
      <c r="K61" s="1">
        <v>0.13378309999999999</v>
      </c>
      <c r="L61" s="1">
        <v>0.28583399999999998</v>
      </c>
      <c r="M61" s="1">
        <v>0.76963170000000003</v>
      </c>
      <c r="O61" s="1">
        <v>3.0030000000000001</v>
      </c>
      <c r="P61" s="1">
        <v>-0.54694200000000004</v>
      </c>
      <c r="Q61" s="1">
        <v>-0.10902630000000001</v>
      </c>
      <c r="R61" s="1">
        <v>0.1090333</v>
      </c>
      <c r="S61" s="1">
        <v>0.35362769999999999</v>
      </c>
      <c r="T61" s="1">
        <v>0.39536779999999999</v>
      </c>
      <c r="V61" s="1">
        <v>4.0707329999999997</v>
      </c>
      <c r="W61" s="1">
        <v>-0.73284400000000005</v>
      </c>
      <c r="X61" s="1">
        <v>-0.1635394</v>
      </c>
      <c r="Y61" s="1">
        <v>0.16391910000000001</v>
      </c>
      <c r="Z61" s="1">
        <v>2.3869870000000001E-2</v>
      </c>
      <c r="AA61" s="1">
        <v>6.7981429999999995E-2</v>
      </c>
      <c r="AC61" s="1">
        <v>5.0049999999999999</v>
      </c>
      <c r="AD61" s="1">
        <v>-0.89270240000000001</v>
      </c>
      <c r="AE61" s="1">
        <v>-0.18732689999999999</v>
      </c>
      <c r="AF61" s="1">
        <v>0.1873505</v>
      </c>
      <c r="AG61" s="1">
        <v>-3.0553440000000001E-2</v>
      </c>
      <c r="AH61" s="1">
        <v>3.2206150000000003E-2</v>
      </c>
    </row>
    <row r="62" spans="1:34" s="1" customFormat="1" x14ac:dyDescent="0.3">
      <c r="A62" s="14">
        <v>1.034367</v>
      </c>
      <c r="B62" s="14">
        <v>-0.18259690000000001</v>
      </c>
      <c r="C62" s="1">
        <v>-0.12517739999999999</v>
      </c>
      <c r="D62" s="1">
        <v>0.12517739999999999</v>
      </c>
      <c r="E62" s="1">
        <v>-2.429589</v>
      </c>
      <c r="F62" s="6">
        <v>2.446345</v>
      </c>
      <c r="H62" s="1">
        <v>1.034367</v>
      </c>
      <c r="I62" s="1">
        <v>-0.18259690000000001</v>
      </c>
      <c r="J62" s="1">
        <v>-0.12517739999999999</v>
      </c>
      <c r="K62" s="1">
        <v>0.12517739999999999</v>
      </c>
      <c r="L62" s="1">
        <v>-2.429589</v>
      </c>
      <c r="M62" s="1">
        <v>2.446345</v>
      </c>
      <c r="O62" s="1">
        <v>3.0530499999999998</v>
      </c>
      <c r="P62" s="1">
        <v>-0.55438299999999996</v>
      </c>
      <c r="V62" s="1">
        <v>4.137467</v>
      </c>
      <c r="W62" s="1">
        <v>-0.74474969999999996</v>
      </c>
      <c r="X62" s="1">
        <v>-0.16446859999999999</v>
      </c>
      <c r="Y62" s="1">
        <v>0.1649823</v>
      </c>
      <c r="Z62" s="1">
        <v>-0.25063370000000001</v>
      </c>
      <c r="AA62" s="1">
        <v>0.26547599999999999</v>
      </c>
      <c r="AC62" s="1">
        <v>5.0884169999999997</v>
      </c>
      <c r="AD62" s="1">
        <v>-0.90857659999999996</v>
      </c>
      <c r="AE62" s="1">
        <v>-0.18212339999999999</v>
      </c>
      <c r="AF62" s="1">
        <v>0.1821477</v>
      </c>
      <c r="AG62" s="1">
        <v>0.1858667</v>
      </c>
      <c r="AH62" s="1">
        <v>0.18614559999999999</v>
      </c>
    </row>
    <row r="63" spans="1:34" s="1" customFormat="1" x14ac:dyDescent="0.3">
      <c r="A63" s="14">
        <v>1.05105</v>
      </c>
      <c r="B63" s="14">
        <v>-0.1848245</v>
      </c>
      <c r="C63" s="1">
        <v>-0.20862910000000001</v>
      </c>
      <c r="D63" s="1">
        <v>0.20862910000000001</v>
      </c>
      <c r="E63" s="1">
        <v>-3.2870910000000002</v>
      </c>
      <c r="F63" s="6">
        <v>3.3970989999999999</v>
      </c>
      <c r="H63" s="1">
        <v>1.05105</v>
      </c>
      <c r="I63" s="1">
        <v>-0.1848245</v>
      </c>
      <c r="J63" s="1">
        <v>-0.20862910000000001</v>
      </c>
      <c r="K63" s="1">
        <v>0.20862910000000001</v>
      </c>
      <c r="L63" s="1">
        <v>-3.2870910000000002</v>
      </c>
      <c r="M63" s="1">
        <v>3.3970989999999999</v>
      </c>
      <c r="O63" s="1">
        <v>3.1031</v>
      </c>
      <c r="P63" s="1">
        <v>-0.5639324</v>
      </c>
      <c r="Q63" s="1">
        <v>-0.11769880000000001</v>
      </c>
      <c r="R63" s="1">
        <v>0.1177053</v>
      </c>
      <c r="S63" s="1">
        <v>-3.5362770000000002E-2</v>
      </c>
      <c r="T63" s="1">
        <v>0.12532599999999999</v>
      </c>
      <c r="V63" s="1">
        <v>4.2042000000000002</v>
      </c>
      <c r="W63" s="1">
        <v>-0.75479510000000005</v>
      </c>
      <c r="X63" s="1">
        <v>-0.18584020000000001</v>
      </c>
      <c r="Y63" s="1">
        <v>0.1858495</v>
      </c>
      <c r="Z63" s="1">
        <v>7.9566239999999996E-2</v>
      </c>
      <c r="AA63" s="1">
        <v>9.2789380000000005E-2</v>
      </c>
      <c r="AC63" s="1">
        <v>5.1718330000000003</v>
      </c>
      <c r="AD63" s="1">
        <v>-0.92308670000000004</v>
      </c>
      <c r="AE63" s="1">
        <v>-0.15610579999999999</v>
      </c>
      <c r="AF63" s="1">
        <v>0.1562827</v>
      </c>
      <c r="AG63" s="1">
        <v>8.1475829999999999E-2</v>
      </c>
      <c r="AH63" s="1">
        <v>8.8932140000000007E-2</v>
      </c>
    </row>
    <row r="64" spans="1:34" s="1" customFormat="1" x14ac:dyDescent="0.3">
      <c r="A64" s="14">
        <v>1.067733</v>
      </c>
      <c r="B64" s="14">
        <v>-0.18955810000000001</v>
      </c>
      <c r="C64" s="1">
        <v>-0.25869999999999999</v>
      </c>
      <c r="D64" s="1">
        <v>0.25990859999999999</v>
      </c>
      <c r="E64" s="1">
        <v>0.42875099999999999</v>
      </c>
      <c r="F64" s="6">
        <v>0.60634549999999998</v>
      </c>
      <c r="H64" s="1">
        <v>1.067733</v>
      </c>
      <c r="I64" s="1">
        <v>-0.18955810000000001</v>
      </c>
      <c r="J64" s="1">
        <v>-0.25869999999999999</v>
      </c>
      <c r="K64" s="1">
        <v>0.25990859999999999</v>
      </c>
      <c r="L64" s="1">
        <v>0.42875099999999999</v>
      </c>
      <c r="M64" s="1">
        <v>0.60634549999999998</v>
      </c>
      <c r="O64" s="1">
        <v>3.1531500000000001</v>
      </c>
      <c r="P64" s="1">
        <v>-0.57224149999999996</v>
      </c>
      <c r="V64" s="1">
        <v>4.2709330000000003</v>
      </c>
      <c r="W64" s="1">
        <v>-0.76955320000000005</v>
      </c>
      <c r="X64" s="1">
        <v>-0.1728314</v>
      </c>
      <c r="Y64" s="1">
        <v>0.17283390000000001</v>
      </c>
      <c r="Z64" s="1">
        <v>9.547949E-2</v>
      </c>
      <c r="AA64" s="1">
        <v>9.7529519999999995E-2</v>
      </c>
      <c r="AC64" s="1">
        <v>5.2552500000000002</v>
      </c>
      <c r="AD64" s="1">
        <v>-0.93462029999999996</v>
      </c>
      <c r="AE64" s="1">
        <v>-0.16130929999999999</v>
      </c>
      <c r="AF64" s="1">
        <v>0.1614805</v>
      </c>
      <c r="AG64" s="1">
        <v>-8.4021949999999998E-2</v>
      </c>
      <c r="AH64" s="1">
        <v>8.7794990000000003E-2</v>
      </c>
    </row>
    <row r="65" spans="1:34" s="1" customFormat="1" x14ac:dyDescent="0.3">
      <c r="A65" s="14">
        <v>1.084417</v>
      </c>
      <c r="B65" s="14">
        <v>-0.1934564</v>
      </c>
      <c r="C65" s="1">
        <v>-0.1835936</v>
      </c>
      <c r="D65" s="1">
        <v>0.1852927</v>
      </c>
      <c r="E65" s="1">
        <v>2.5725060000000002</v>
      </c>
      <c r="F65" s="6">
        <v>2.6079910000000002</v>
      </c>
      <c r="H65" s="1">
        <v>1.084417</v>
      </c>
      <c r="I65" s="1">
        <v>-0.1934564</v>
      </c>
      <c r="J65" s="1">
        <v>-0.1835936</v>
      </c>
      <c r="K65" s="1">
        <v>0.1852927</v>
      </c>
      <c r="L65" s="1">
        <v>2.5725060000000002</v>
      </c>
      <c r="M65" s="1">
        <v>2.6079910000000002</v>
      </c>
      <c r="O65" s="1">
        <v>3.2031999999999998</v>
      </c>
      <c r="P65" s="1">
        <v>-0.58166680000000004</v>
      </c>
      <c r="Q65" s="1">
        <v>-0.1214156</v>
      </c>
      <c r="R65" s="1">
        <v>0.1214219</v>
      </c>
      <c r="S65" s="1">
        <v>-0.21217659999999999</v>
      </c>
      <c r="T65" s="1">
        <v>0.2122945</v>
      </c>
      <c r="V65" s="1">
        <v>4.3376669999999997</v>
      </c>
      <c r="W65" s="1">
        <v>-0.77786230000000001</v>
      </c>
      <c r="X65" s="1">
        <v>-0.15053059999999999</v>
      </c>
      <c r="Y65" s="1">
        <v>0.15063380000000001</v>
      </c>
      <c r="Z65" s="1">
        <v>0.20687220000000001</v>
      </c>
      <c r="AA65" s="1">
        <v>0.20824480000000001</v>
      </c>
      <c r="AC65" s="1">
        <v>5.3386670000000001</v>
      </c>
      <c r="AD65" s="1">
        <v>-0.94999840000000002</v>
      </c>
      <c r="AE65" s="1">
        <v>-0.17989330000000001</v>
      </c>
      <c r="AF65" s="1">
        <v>0.17994859999999999</v>
      </c>
      <c r="AG65" s="1">
        <v>-0.18841289999999999</v>
      </c>
      <c r="AH65" s="1">
        <v>0.19175510000000001</v>
      </c>
    </row>
    <row r="66" spans="1:34" s="1" customFormat="1" x14ac:dyDescent="0.3">
      <c r="A66" s="14">
        <v>1.1011</v>
      </c>
      <c r="B66" s="14">
        <v>-0.195684</v>
      </c>
      <c r="C66" s="1">
        <v>-0.15855810000000001</v>
      </c>
      <c r="D66" s="1">
        <v>0.15855810000000001</v>
      </c>
      <c r="E66" s="1">
        <v>0.71458509999999997</v>
      </c>
      <c r="F66" s="6">
        <v>1.1162179999999999</v>
      </c>
      <c r="H66" s="1">
        <v>1.1011</v>
      </c>
      <c r="I66" s="1">
        <v>-0.195684</v>
      </c>
      <c r="J66" s="1">
        <v>-0.15855810000000001</v>
      </c>
      <c r="K66" s="1">
        <v>0.15855810000000001</v>
      </c>
      <c r="L66" s="1">
        <v>0.71458509999999997</v>
      </c>
      <c r="M66" s="1">
        <v>1.1162179999999999</v>
      </c>
      <c r="O66" s="1">
        <v>3.25325</v>
      </c>
      <c r="P66" s="1">
        <v>-0.5914642</v>
      </c>
      <c r="V66" s="1">
        <v>4.4043999999999999</v>
      </c>
      <c r="W66" s="1">
        <v>-0.78964400000000001</v>
      </c>
      <c r="X66" s="1">
        <v>-0.16168099999999999</v>
      </c>
      <c r="Y66" s="1">
        <v>0.16168099999999999</v>
      </c>
      <c r="Z66" s="1">
        <v>-8.7522859999999994E-2</v>
      </c>
      <c r="AA66" s="1">
        <v>0.10374170000000001</v>
      </c>
      <c r="AC66" s="1">
        <v>5.4220829999999998</v>
      </c>
      <c r="AD66" s="1">
        <v>-0.9646325</v>
      </c>
      <c r="AE66" s="1">
        <v>-0.18658359999999999</v>
      </c>
      <c r="AF66" s="1">
        <v>0.18658359999999999</v>
      </c>
      <c r="AG66" s="1">
        <v>9.4206429999999994E-2</v>
      </c>
      <c r="AH66" s="1">
        <v>9.9037180000000002E-2</v>
      </c>
    </row>
    <row r="67" spans="1:34" s="1" customFormat="1" x14ac:dyDescent="0.3">
      <c r="A67" s="14">
        <v>1.117783</v>
      </c>
      <c r="B67" s="14">
        <v>-0.19874700000000001</v>
      </c>
      <c r="C67" s="1">
        <v>-0.1752484</v>
      </c>
      <c r="D67" s="1">
        <v>0.1752484</v>
      </c>
      <c r="E67" s="1">
        <v>-0.71458509999999997</v>
      </c>
      <c r="F67" s="6">
        <v>0.71458509999999997</v>
      </c>
      <c r="H67" s="1">
        <v>1.117783</v>
      </c>
      <c r="I67" s="1">
        <v>-0.19874700000000001</v>
      </c>
      <c r="J67" s="1">
        <v>-0.1752484</v>
      </c>
      <c r="K67" s="1">
        <v>0.1752484</v>
      </c>
      <c r="L67" s="1">
        <v>-0.71458509999999997</v>
      </c>
      <c r="M67" s="1">
        <v>0.71458509999999997</v>
      </c>
      <c r="O67" s="1">
        <v>3.3033000000000001</v>
      </c>
      <c r="P67" s="1">
        <v>-0.60237770000000002</v>
      </c>
      <c r="Q67" s="1">
        <v>-0.11026519999999999</v>
      </c>
      <c r="R67" s="1">
        <v>0.1102722</v>
      </c>
      <c r="S67" s="1">
        <v>0.4880063</v>
      </c>
      <c r="T67" s="1">
        <v>0.48805749999999998</v>
      </c>
      <c r="V67" s="1">
        <v>4.471133</v>
      </c>
      <c r="W67" s="1">
        <v>-0.79944130000000002</v>
      </c>
      <c r="X67" s="1">
        <v>-0.15331819999999999</v>
      </c>
      <c r="Y67" s="1">
        <v>0.15331819999999999</v>
      </c>
      <c r="Z67" s="1">
        <v>-0.1392409</v>
      </c>
      <c r="AA67" s="1">
        <v>0.13946810000000001</v>
      </c>
      <c r="AC67" s="1">
        <v>5.5054999999999996</v>
      </c>
      <c r="AD67" s="1">
        <v>-0.98112679999999997</v>
      </c>
      <c r="AE67" s="1">
        <v>-0.17171639999999999</v>
      </c>
      <c r="AF67" s="1">
        <v>0.17171639999999999</v>
      </c>
      <c r="AG67" s="1">
        <v>0.12475990000000001</v>
      </c>
      <c r="AH67" s="1">
        <v>0.12475990000000001</v>
      </c>
    </row>
    <row r="68" spans="1:34" s="1" customFormat="1" x14ac:dyDescent="0.3">
      <c r="A68" s="14">
        <v>1.1344669999999999</v>
      </c>
      <c r="B68" s="14">
        <v>-0.2015315</v>
      </c>
      <c r="C68" s="1">
        <v>-0.1752484</v>
      </c>
      <c r="D68" s="1">
        <v>0.1752484</v>
      </c>
      <c r="E68" s="1">
        <v>0.14291699999999999</v>
      </c>
      <c r="F68" s="6">
        <v>0.14291699999999999</v>
      </c>
      <c r="H68" s="1">
        <v>1.1344669999999999</v>
      </c>
      <c r="I68" s="1">
        <v>-0.2015315</v>
      </c>
      <c r="J68" s="1">
        <v>-0.1752484</v>
      </c>
      <c r="K68" s="1">
        <v>0.1752484</v>
      </c>
      <c r="L68" s="1">
        <v>0.14291699999999999</v>
      </c>
      <c r="M68" s="1">
        <v>0.14291699999999999</v>
      </c>
      <c r="O68" s="1">
        <v>3.3533499999999998</v>
      </c>
      <c r="P68" s="1">
        <v>-0.61006680000000002</v>
      </c>
      <c r="V68" s="1">
        <v>4.5378670000000003</v>
      </c>
      <c r="W68" s="1">
        <v>-0.81010680000000002</v>
      </c>
      <c r="X68" s="1">
        <v>-0.1811942</v>
      </c>
      <c r="Y68" s="1">
        <v>0.1811942</v>
      </c>
      <c r="Z68" s="1">
        <v>-0.14719750000000001</v>
      </c>
      <c r="AA68" s="1">
        <v>0.14912039999999999</v>
      </c>
      <c r="AC68" s="1">
        <v>5.5889170000000004</v>
      </c>
      <c r="AD68" s="1">
        <v>-0.99328050000000001</v>
      </c>
      <c r="AE68" s="1">
        <v>-0.15536240000000001</v>
      </c>
      <c r="AF68" s="1">
        <v>0.15536240000000001</v>
      </c>
      <c r="AG68" s="1">
        <v>7.3837470000000002E-2</v>
      </c>
      <c r="AH68" s="1">
        <v>7.4536539999999998E-2</v>
      </c>
    </row>
    <row r="69" spans="1:34" s="1" customFormat="1" x14ac:dyDescent="0.3">
      <c r="A69" s="14">
        <v>1.1511499999999999</v>
      </c>
      <c r="B69" s="14">
        <v>-0.20459440000000001</v>
      </c>
      <c r="C69" s="1">
        <v>-0.1752484</v>
      </c>
      <c r="D69" s="1">
        <v>0.1752484</v>
      </c>
      <c r="E69" s="1">
        <v>-1.2862530000000001</v>
      </c>
      <c r="F69" s="6">
        <v>3.1344150000000002</v>
      </c>
      <c r="H69" s="1">
        <v>1.1511499999999999</v>
      </c>
      <c r="I69" s="1">
        <v>-0.20459440000000001</v>
      </c>
      <c r="J69" s="1">
        <v>-0.1752484</v>
      </c>
      <c r="K69" s="1">
        <v>0.1752484</v>
      </c>
      <c r="L69" s="1">
        <v>-1.2862530000000001</v>
      </c>
      <c r="M69" s="1">
        <v>3.1344150000000002</v>
      </c>
      <c r="O69" s="1">
        <v>3.4034</v>
      </c>
      <c r="P69" s="1">
        <v>-0.6175079</v>
      </c>
      <c r="Q69" s="1">
        <v>-0.13256599999999999</v>
      </c>
      <c r="R69" s="1">
        <v>0.13257179999999999</v>
      </c>
      <c r="S69" s="1">
        <v>-7.0725550000000003E-3</v>
      </c>
      <c r="T69" s="1">
        <v>3.6063089999999999E-2</v>
      </c>
      <c r="V69" s="1">
        <v>4.6045999999999996</v>
      </c>
      <c r="W69" s="1">
        <v>-0.82362469999999999</v>
      </c>
      <c r="X69" s="1">
        <v>-0.1811942</v>
      </c>
      <c r="Y69" s="1">
        <v>0.18123230000000001</v>
      </c>
      <c r="Z69" s="1">
        <v>6.7631300000000005E-2</v>
      </c>
      <c r="AA69" s="1">
        <v>7.1720039999999999E-2</v>
      </c>
      <c r="AC69" s="1">
        <v>5.6723330000000001</v>
      </c>
      <c r="AD69" s="1">
        <v>-1.0070460000000001</v>
      </c>
      <c r="AE69" s="1">
        <v>-0.16576949999999999</v>
      </c>
      <c r="AF69" s="1">
        <v>0.16577610000000001</v>
      </c>
      <c r="AG69" s="1">
        <v>-0.1451288</v>
      </c>
      <c r="AH69" s="1">
        <v>0.14593059999999999</v>
      </c>
    </row>
    <row r="70" spans="1:34" s="1" customFormat="1" x14ac:dyDescent="0.3">
      <c r="A70" s="14">
        <v>1.1678329999999999</v>
      </c>
      <c r="B70" s="14">
        <v>-0.2073789</v>
      </c>
      <c r="C70" s="1">
        <v>-0.20862910000000001</v>
      </c>
      <c r="D70" s="1">
        <v>0.22470039999999999</v>
      </c>
      <c r="E70" s="1">
        <v>-2.7154229999999999</v>
      </c>
      <c r="F70" s="6">
        <v>2.730426</v>
      </c>
      <c r="H70" s="1">
        <v>1.1678329999999999</v>
      </c>
      <c r="I70" s="1">
        <v>-0.2073789</v>
      </c>
      <c r="J70" s="1">
        <v>-0.20862910000000001</v>
      </c>
      <c r="K70" s="1">
        <v>0.22470039999999999</v>
      </c>
      <c r="L70" s="1">
        <v>-2.7154229999999999</v>
      </c>
      <c r="M70" s="1">
        <v>2.730426</v>
      </c>
      <c r="O70" s="1">
        <v>3.5034999999999998</v>
      </c>
      <c r="P70" s="1">
        <v>-0.63648249999999995</v>
      </c>
      <c r="Q70" s="1">
        <v>-0.13008819999999999</v>
      </c>
      <c r="R70" s="1">
        <v>0.13008819999999999</v>
      </c>
      <c r="S70" s="1">
        <v>-0.1060883</v>
      </c>
      <c r="T70" s="1">
        <v>0.1202334</v>
      </c>
      <c r="V70" s="1">
        <v>4.6713329999999997</v>
      </c>
      <c r="W70" s="1">
        <v>-0.83429019999999998</v>
      </c>
      <c r="X70" s="1">
        <v>-0.16261020000000001</v>
      </c>
      <c r="Y70" s="1">
        <v>0.16265270000000001</v>
      </c>
      <c r="Z70" s="1">
        <v>5.9674680000000001E-2</v>
      </c>
      <c r="AA70" s="1">
        <v>6.4271599999999998E-2</v>
      </c>
      <c r="AC70" s="1">
        <v>5.7557499999999999</v>
      </c>
      <c r="AD70" s="1">
        <v>-1.0209360000000001</v>
      </c>
      <c r="AE70" s="1">
        <v>-0.17691989999999999</v>
      </c>
      <c r="AF70" s="1">
        <v>0.1769261</v>
      </c>
      <c r="AG70" s="1">
        <v>-3.5645679999999999E-2</v>
      </c>
      <c r="AH70" s="1">
        <v>3.8781339999999997E-2</v>
      </c>
    </row>
    <row r="71" spans="1:34" s="1" customFormat="1" x14ac:dyDescent="0.3">
      <c r="A71" s="14">
        <v>1.184517</v>
      </c>
      <c r="B71" s="14">
        <v>-0.21155570000000001</v>
      </c>
      <c r="C71" s="1">
        <v>-0.27539039999999998</v>
      </c>
      <c r="D71" s="1">
        <v>0.27740609999999999</v>
      </c>
      <c r="E71" s="1">
        <v>-3.5729250000000001</v>
      </c>
      <c r="F71" s="6">
        <v>4.2420119999999999</v>
      </c>
      <c r="H71" s="1">
        <v>1.184517</v>
      </c>
      <c r="I71" s="1">
        <v>-0.21155570000000001</v>
      </c>
      <c r="J71" s="1">
        <v>-0.27539039999999998</v>
      </c>
      <c r="K71" s="1">
        <v>0.27740609999999999</v>
      </c>
      <c r="L71" s="1">
        <v>-3.5729250000000001</v>
      </c>
      <c r="M71" s="1">
        <v>4.2420119999999999</v>
      </c>
      <c r="O71" s="1">
        <v>3.55355</v>
      </c>
      <c r="P71" s="1">
        <v>-0.64466769999999995</v>
      </c>
      <c r="V71" s="1">
        <v>4.738067</v>
      </c>
      <c r="W71" s="1">
        <v>-0.84532779999999996</v>
      </c>
      <c r="X71" s="1">
        <v>-0.175619</v>
      </c>
      <c r="Y71" s="1">
        <v>0.175619</v>
      </c>
      <c r="Z71" s="1">
        <v>-0.17106740000000001</v>
      </c>
      <c r="AA71" s="1">
        <v>0.1712524</v>
      </c>
      <c r="AC71" s="1">
        <v>5.8391669999999998</v>
      </c>
      <c r="AD71" s="1">
        <v>-1.0365629999999999</v>
      </c>
      <c r="AE71" s="1">
        <v>-0.17617650000000001</v>
      </c>
      <c r="AF71" s="1">
        <v>0.17620160000000001</v>
      </c>
      <c r="AG71" s="1">
        <v>5.8560750000000002E-2</v>
      </c>
      <c r="AH71" s="1">
        <v>6.8556370000000005E-2</v>
      </c>
    </row>
    <row r="72" spans="1:34" s="1" customFormat="1" x14ac:dyDescent="0.3">
      <c r="A72" s="14">
        <v>1.2012</v>
      </c>
      <c r="B72" s="14">
        <v>-0.2165678</v>
      </c>
      <c r="C72" s="1">
        <v>-0.32546130000000001</v>
      </c>
      <c r="D72" s="1">
        <v>0.32929039999999998</v>
      </c>
      <c r="E72" s="1">
        <v>0.14291699999999999</v>
      </c>
      <c r="F72" s="6">
        <v>2.0059360000000002</v>
      </c>
      <c r="H72" s="1">
        <v>1.2012</v>
      </c>
      <c r="I72" s="1">
        <v>-0.2165678</v>
      </c>
      <c r="J72" s="1">
        <v>-0.32546130000000001</v>
      </c>
      <c r="K72" s="1">
        <v>0.32929039999999998</v>
      </c>
      <c r="L72" s="1">
        <v>0.14291699999999999</v>
      </c>
      <c r="M72" s="1">
        <v>2.0059360000000002</v>
      </c>
      <c r="O72" s="1">
        <v>3.6036000000000001</v>
      </c>
      <c r="P72" s="1">
        <v>-0.65359690000000004</v>
      </c>
      <c r="Q72" s="1">
        <v>-0.11150409999999999</v>
      </c>
      <c r="R72" s="1">
        <v>0.11184089999999999</v>
      </c>
      <c r="S72" s="1">
        <v>-8.4870660000000001E-2</v>
      </c>
      <c r="T72" s="1">
        <v>9.1943209999999997E-2</v>
      </c>
      <c r="V72" s="1">
        <v>4.8048000000000002</v>
      </c>
      <c r="W72" s="1">
        <v>-0.85772950000000003</v>
      </c>
      <c r="X72" s="1">
        <v>-0.18769859999999999</v>
      </c>
      <c r="Y72" s="1">
        <v>0.18770780000000001</v>
      </c>
      <c r="Z72" s="1">
        <v>7.1609619999999999E-2</v>
      </c>
      <c r="AA72" s="1">
        <v>7.3356450000000004E-2</v>
      </c>
      <c r="AC72" s="1">
        <v>5.9225830000000004</v>
      </c>
      <c r="AD72" s="1">
        <v>-1.0503279999999999</v>
      </c>
      <c r="AE72" s="1">
        <v>-0.162796</v>
      </c>
      <c r="AF72" s="1">
        <v>0.1628792</v>
      </c>
      <c r="AG72" s="1">
        <v>0.1298521</v>
      </c>
      <c r="AH72" s="1">
        <v>0.154665</v>
      </c>
    </row>
    <row r="73" spans="1:34" s="1" customFormat="1" x14ac:dyDescent="0.3">
      <c r="A73" s="14">
        <v>1.217883</v>
      </c>
      <c r="B73" s="14">
        <v>-0.22241520000000001</v>
      </c>
      <c r="C73" s="1">
        <v>-0.28373549999999997</v>
      </c>
      <c r="D73" s="1">
        <v>0.28373549999999997</v>
      </c>
      <c r="E73" s="1">
        <v>4.5733449999999998</v>
      </c>
      <c r="F73" s="6">
        <v>4.884334</v>
      </c>
      <c r="H73" s="1">
        <v>1.217883</v>
      </c>
      <c r="I73" s="1">
        <v>-0.22241520000000001</v>
      </c>
      <c r="J73" s="1">
        <v>-0.28373549999999997</v>
      </c>
      <c r="K73" s="1">
        <v>0.28373549999999997</v>
      </c>
      <c r="L73" s="1">
        <v>4.5733449999999998</v>
      </c>
      <c r="M73" s="1">
        <v>4.884334</v>
      </c>
      <c r="O73" s="1">
        <v>3.6536499999999998</v>
      </c>
      <c r="P73" s="1">
        <v>-0.66190610000000005</v>
      </c>
      <c r="V73" s="1">
        <v>4.8715330000000003</v>
      </c>
      <c r="W73" s="1">
        <v>-0.87037929999999997</v>
      </c>
      <c r="X73" s="1">
        <v>-0.16818540000000001</v>
      </c>
      <c r="Y73" s="1">
        <v>0.16818540000000001</v>
      </c>
      <c r="Z73" s="1">
        <v>8.3544549999999995E-2</v>
      </c>
      <c r="AA73" s="1">
        <v>0.1050305</v>
      </c>
      <c r="AC73" s="1">
        <v>6.0060000000000002</v>
      </c>
      <c r="AD73" s="1">
        <v>-1.0637220000000001</v>
      </c>
      <c r="AE73" s="1">
        <v>-0.15610579999999999</v>
      </c>
      <c r="AF73" s="1">
        <v>0.15655820000000001</v>
      </c>
      <c r="AG73" s="1">
        <v>8.6568069999999997E-2</v>
      </c>
      <c r="AH73" s="1">
        <v>9.1801649999999999E-2</v>
      </c>
    </row>
    <row r="74" spans="1:34" s="1" customFormat="1" x14ac:dyDescent="0.3">
      <c r="A74" s="14">
        <v>1.234567</v>
      </c>
      <c r="B74" s="14">
        <v>-0.22603509999999999</v>
      </c>
      <c r="C74" s="1">
        <v>-0.15855810000000001</v>
      </c>
      <c r="D74" s="1">
        <v>0.15855810000000001</v>
      </c>
      <c r="E74" s="1">
        <v>2.429589</v>
      </c>
      <c r="F74" s="6">
        <v>2.9739100000000001</v>
      </c>
      <c r="H74" s="1">
        <v>1.234567</v>
      </c>
      <c r="I74" s="1">
        <v>-0.22603509999999999</v>
      </c>
      <c r="J74" s="1">
        <v>-0.15855810000000001</v>
      </c>
      <c r="K74" s="1">
        <v>0.15855810000000001</v>
      </c>
      <c r="L74" s="1">
        <v>2.429589</v>
      </c>
      <c r="M74" s="1">
        <v>2.9739100000000001</v>
      </c>
      <c r="O74" s="1">
        <v>3.7037</v>
      </c>
      <c r="P74" s="1">
        <v>-0.67145540000000004</v>
      </c>
      <c r="Q74" s="1">
        <v>-0.11026519999999999</v>
      </c>
      <c r="R74" s="1">
        <v>0.1103278</v>
      </c>
      <c r="S74" s="1">
        <v>9.1943209999999997E-2</v>
      </c>
      <c r="T74" s="1">
        <v>9.8509289999999999E-2</v>
      </c>
      <c r="V74" s="1">
        <v>4.9382669999999997</v>
      </c>
      <c r="W74" s="1">
        <v>-0.88017670000000003</v>
      </c>
      <c r="X74" s="1">
        <v>-0.16725619999999999</v>
      </c>
      <c r="Y74" s="1">
        <v>0.16746510000000001</v>
      </c>
      <c r="Z74" s="1">
        <v>-0.11934939999999999</v>
      </c>
      <c r="AA74" s="1">
        <v>0.12099559999999999</v>
      </c>
      <c r="AC74" s="1">
        <v>6.0894170000000001</v>
      </c>
      <c r="AD74" s="1">
        <v>-1.0763720000000001</v>
      </c>
      <c r="AE74" s="1">
        <v>-0.1479288</v>
      </c>
      <c r="AF74" s="1">
        <v>0.14829439999999999</v>
      </c>
      <c r="AG74" s="1">
        <v>3.309956E-2</v>
      </c>
      <c r="AH74" s="1">
        <v>3.309956E-2</v>
      </c>
    </row>
    <row r="75" spans="1:34" s="1" customFormat="1" x14ac:dyDescent="0.3">
      <c r="A75" s="14">
        <v>1.25125</v>
      </c>
      <c r="B75" s="14">
        <v>-0.22770580000000001</v>
      </c>
      <c r="C75" s="1">
        <v>-0.1835936</v>
      </c>
      <c r="D75" s="1">
        <v>0.190299</v>
      </c>
      <c r="E75" s="1">
        <v>-0.28583399999999998</v>
      </c>
      <c r="F75" s="6">
        <v>0.90388659999999998</v>
      </c>
      <c r="H75" s="1">
        <v>1.25125</v>
      </c>
      <c r="I75" s="1">
        <v>-0.22770580000000001</v>
      </c>
      <c r="J75" s="1">
        <v>-0.1835936</v>
      </c>
      <c r="K75" s="1">
        <v>0.190299</v>
      </c>
      <c r="L75" s="1">
        <v>-0.28583399999999998</v>
      </c>
      <c r="M75" s="1">
        <v>0.90388659999999998</v>
      </c>
      <c r="O75" s="1">
        <v>3.7537500000000001</v>
      </c>
      <c r="P75" s="1">
        <v>-0.67951660000000003</v>
      </c>
      <c r="V75" s="1">
        <v>5.0049999999999999</v>
      </c>
      <c r="W75" s="1">
        <v>-0.89270240000000001</v>
      </c>
      <c r="X75" s="1">
        <v>-0.1923446</v>
      </c>
      <c r="Y75" s="1">
        <v>0.19238050000000001</v>
      </c>
      <c r="Z75" s="1">
        <v>-9.9457799999999999E-2</v>
      </c>
      <c r="AA75" s="1">
        <v>0.1022821</v>
      </c>
      <c r="AC75" s="1">
        <v>6.1728329999999998</v>
      </c>
      <c r="AD75" s="1">
        <v>-1.0884020000000001</v>
      </c>
      <c r="AE75" s="1">
        <v>-0.14941550000000001</v>
      </c>
      <c r="AF75" s="1">
        <v>0.14977750000000001</v>
      </c>
      <c r="AG75" s="1">
        <v>-5.8560750000000002E-2</v>
      </c>
      <c r="AH75" s="1">
        <v>9.2259519999999998E-2</v>
      </c>
    </row>
    <row r="76" spans="1:34" s="1" customFormat="1" x14ac:dyDescent="0.3">
      <c r="A76" s="14">
        <v>1.267933</v>
      </c>
      <c r="B76" s="14">
        <v>-0.23216100000000001</v>
      </c>
      <c r="C76" s="1">
        <v>-0.20862910000000001</v>
      </c>
      <c r="D76" s="1">
        <v>0.21455350000000001</v>
      </c>
      <c r="E76" s="1">
        <v>-0.14291699999999999</v>
      </c>
      <c r="F76" s="6">
        <v>1.7209490000000001</v>
      </c>
      <c r="H76" s="1">
        <v>1.267933</v>
      </c>
      <c r="I76" s="1">
        <v>-0.23216100000000001</v>
      </c>
      <c r="J76" s="1">
        <v>-0.20862910000000001</v>
      </c>
      <c r="K76" s="1">
        <v>0.21455350000000001</v>
      </c>
      <c r="L76" s="1">
        <v>-0.14291699999999999</v>
      </c>
      <c r="M76" s="1">
        <v>1.7209490000000001</v>
      </c>
      <c r="O76" s="1">
        <v>3.8037999999999998</v>
      </c>
      <c r="P76" s="1">
        <v>-0.68993400000000005</v>
      </c>
      <c r="Q76" s="1">
        <v>-0.13628280000000001</v>
      </c>
      <c r="R76" s="1">
        <v>0.13630529999999999</v>
      </c>
      <c r="S76" s="1">
        <v>0.15559619999999999</v>
      </c>
      <c r="T76" s="1">
        <v>0.15559619999999999</v>
      </c>
      <c r="V76" s="1">
        <v>5.071733</v>
      </c>
      <c r="W76" s="1">
        <v>-0.90584830000000005</v>
      </c>
      <c r="X76" s="1">
        <v>-0.1811942</v>
      </c>
      <c r="Y76" s="1">
        <v>0.1812037</v>
      </c>
      <c r="Z76" s="1">
        <v>0.2585903</v>
      </c>
      <c r="AA76" s="1">
        <v>0.25968960000000002</v>
      </c>
      <c r="AC76" s="1">
        <v>6.2562499999999996</v>
      </c>
      <c r="AD76" s="1">
        <v>-1.1012999999999999</v>
      </c>
      <c r="AE76" s="1">
        <v>-0.1590792</v>
      </c>
      <c r="AF76" s="1">
        <v>0.15908620000000001</v>
      </c>
      <c r="AG76" s="1">
        <v>-7.1291350000000003E-2</v>
      </c>
      <c r="AH76" s="1">
        <v>7.4144119999999994E-2</v>
      </c>
    </row>
    <row r="77" spans="1:34" s="1" customFormat="1" x14ac:dyDescent="0.3">
      <c r="A77" s="14">
        <v>1.2846169999999999</v>
      </c>
      <c r="B77" s="14">
        <v>-0.23466709999999999</v>
      </c>
      <c r="C77" s="1">
        <v>-0.15855810000000001</v>
      </c>
      <c r="D77" s="1">
        <v>0.16052240000000001</v>
      </c>
      <c r="E77" s="1">
        <v>1.2862530000000001</v>
      </c>
      <c r="F77" s="6">
        <v>2.5000270000000002</v>
      </c>
      <c r="H77" s="1">
        <v>1.2846169999999999</v>
      </c>
      <c r="I77" s="1">
        <v>-0.23466709999999999</v>
      </c>
      <c r="J77" s="1">
        <v>-0.15855810000000001</v>
      </c>
      <c r="K77" s="1">
        <v>0.16052240000000001</v>
      </c>
      <c r="L77" s="1">
        <v>1.2862530000000001</v>
      </c>
      <c r="M77" s="1">
        <v>2.5000270000000002</v>
      </c>
      <c r="O77" s="1">
        <v>3.85385</v>
      </c>
      <c r="P77" s="1">
        <v>-0.6992353</v>
      </c>
      <c r="V77" s="1">
        <v>5.1384670000000003</v>
      </c>
      <c r="W77" s="1">
        <v>-0.91688579999999997</v>
      </c>
      <c r="X77" s="1">
        <v>-0.15424740000000001</v>
      </c>
      <c r="Y77" s="1">
        <v>0.154527</v>
      </c>
      <c r="Z77" s="1">
        <v>3.9783119999999998E-2</v>
      </c>
      <c r="AA77" s="1">
        <v>7.506264E-2</v>
      </c>
      <c r="AC77" s="1">
        <v>6.3396670000000004</v>
      </c>
      <c r="AD77" s="1">
        <v>-1.1149420000000001</v>
      </c>
      <c r="AE77" s="1">
        <v>-0.16205269999999999</v>
      </c>
      <c r="AF77" s="1">
        <v>0.1620595</v>
      </c>
      <c r="AG77" s="1">
        <v>5.6014630000000003E-2</v>
      </c>
      <c r="AH77" s="1">
        <v>5.8060460000000001E-2</v>
      </c>
    </row>
    <row r="78" spans="1:34" s="1" customFormat="1" x14ac:dyDescent="0.3">
      <c r="A78" s="14">
        <v>1.3012999999999999</v>
      </c>
      <c r="B78" s="14">
        <v>-0.23745160000000001</v>
      </c>
      <c r="C78" s="1">
        <v>-0.1752484</v>
      </c>
      <c r="D78" s="1">
        <v>0.17702760000000001</v>
      </c>
      <c r="E78" s="1">
        <v>-0.42875099999999999</v>
      </c>
      <c r="F78" s="6">
        <v>0.45194329999999999</v>
      </c>
      <c r="H78" s="1">
        <v>1.3012999999999999</v>
      </c>
      <c r="I78" s="1">
        <v>-0.23745160000000001</v>
      </c>
      <c r="J78" s="1">
        <v>-0.1752484</v>
      </c>
      <c r="K78" s="1">
        <v>0.17702760000000001</v>
      </c>
      <c r="L78" s="1">
        <v>-0.42875099999999999</v>
      </c>
      <c r="M78" s="1">
        <v>0.45194329999999999</v>
      </c>
      <c r="O78" s="1">
        <v>3.9039000000000001</v>
      </c>
      <c r="P78" s="1">
        <v>-0.70605629999999997</v>
      </c>
      <c r="Q78" s="1">
        <v>-9.911478E-2</v>
      </c>
      <c r="R78" s="1">
        <v>9.9145750000000005E-2</v>
      </c>
      <c r="S78" s="1">
        <v>-0.18388640000000001</v>
      </c>
      <c r="T78" s="1">
        <v>0.18388640000000001</v>
      </c>
      <c r="V78" s="1">
        <v>5.2051999999999996</v>
      </c>
      <c r="W78" s="1">
        <v>-0.92643509999999996</v>
      </c>
      <c r="X78" s="1">
        <v>-0.17097300000000001</v>
      </c>
      <c r="Y78" s="1">
        <v>0.17127829999999999</v>
      </c>
      <c r="Z78" s="1">
        <v>-7.1609619999999999E-2</v>
      </c>
      <c r="AA78" s="1">
        <v>7.6833970000000001E-2</v>
      </c>
      <c r="AC78" s="1">
        <v>6.4230830000000001</v>
      </c>
      <c r="AD78" s="1">
        <v>-1.1283350000000001</v>
      </c>
      <c r="AE78" s="1">
        <v>-0.15015890000000001</v>
      </c>
      <c r="AF78" s="1">
        <v>0.15024899999999999</v>
      </c>
      <c r="AG78" s="1">
        <v>-5.0922389999999998E-2</v>
      </c>
      <c r="AH78" s="1">
        <v>5.8116260000000003E-2</v>
      </c>
    </row>
    <row r="79" spans="1:34" s="1" customFormat="1" x14ac:dyDescent="0.3">
      <c r="A79" s="14">
        <v>1.3179829999999999</v>
      </c>
      <c r="B79" s="14">
        <v>-0.24051449999999999</v>
      </c>
      <c r="C79" s="1">
        <v>-0.1752484</v>
      </c>
      <c r="D79" s="1">
        <v>0.17604139999999999</v>
      </c>
      <c r="E79" s="1">
        <v>-0.14291699999999999</v>
      </c>
      <c r="F79" s="6">
        <v>0.58926199999999995</v>
      </c>
      <c r="H79" s="1">
        <v>1.3179829999999999</v>
      </c>
      <c r="I79" s="1">
        <v>-0.24051449999999999</v>
      </c>
      <c r="J79" s="1">
        <v>-0.1752484</v>
      </c>
      <c r="K79" s="1">
        <v>0.17604139999999999</v>
      </c>
      <c r="L79" s="1">
        <v>-0.14291699999999999</v>
      </c>
      <c r="M79" s="1">
        <v>0.58926199999999995</v>
      </c>
      <c r="O79" s="1">
        <v>3.9539499999999999</v>
      </c>
      <c r="P79" s="1">
        <v>-0.71424140000000003</v>
      </c>
      <c r="V79" s="1">
        <v>5.2719329999999998</v>
      </c>
      <c r="W79" s="1">
        <v>-0.93970500000000001</v>
      </c>
      <c r="X79" s="1">
        <v>-0.17654819999999999</v>
      </c>
      <c r="Y79" s="1">
        <v>0.17663619999999999</v>
      </c>
      <c r="Z79" s="1">
        <v>-2.3869870000000001E-2</v>
      </c>
      <c r="AA79" s="1">
        <v>6.7981429999999995E-2</v>
      </c>
      <c r="AC79" s="1">
        <v>6.5065</v>
      </c>
      <c r="AD79" s="1">
        <v>-1.139993</v>
      </c>
      <c r="AE79" s="1">
        <v>-0.16428280000000001</v>
      </c>
      <c r="AF79" s="1">
        <v>0.1642895</v>
      </c>
      <c r="AG79" s="1">
        <v>4.3284030000000001E-2</v>
      </c>
      <c r="AH79" s="1">
        <v>4.7837249999999998E-2</v>
      </c>
    </row>
    <row r="80" spans="1:34" s="1" customFormat="1" x14ac:dyDescent="0.3">
      <c r="A80" s="14">
        <v>1.334667</v>
      </c>
      <c r="B80" s="14">
        <v>-0.24329899999999999</v>
      </c>
      <c r="C80" s="1">
        <v>-0.1752484</v>
      </c>
      <c r="D80" s="1">
        <v>0.17604139999999999</v>
      </c>
      <c r="E80" s="1">
        <v>1.572087</v>
      </c>
      <c r="F80" s="6">
        <v>1.597861</v>
      </c>
      <c r="H80" s="1">
        <v>1.334667</v>
      </c>
      <c r="I80" s="1">
        <v>-0.24329899999999999</v>
      </c>
      <c r="J80" s="1">
        <v>-0.1752484</v>
      </c>
      <c r="K80" s="1">
        <v>0.17604139999999999</v>
      </c>
      <c r="L80" s="1">
        <v>1.572087</v>
      </c>
      <c r="M80" s="1">
        <v>1.597861</v>
      </c>
      <c r="O80" s="1">
        <v>4.0039999999999996</v>
      </c>
      <c r="P80" s="1">
        <v>-0.72292259999999997</v>
      </c>
      <c r="Q80" s="1">
        <v>-9.787585E-2</v>
      </c>
      <c r="R80" s="1">
        <v>9.787585E-2</v>
      </c>
      <c r="S80" s="1">
        <v>0.1626688</v>
      </c>
      <c r="T80" s="1">
        <v>0.1834779</v>
      </c>
      <c r="V80" s="1">
        <v>5.3386670000000001</v>
      </c>
      <c r="W80" s="1">
        <v>-0.94999840000000002</v>
      </c>
      <c r="X80" s="1">
        <v>-0.16261020000000001</v>
      </c>
      <c r="Y80" s="1">
        <v>0.1626128</v>
      </c>
      <c r="Z80" s="1">
        <v>-1.9891559999999999E-2</v>
      </c>
      <c r="AA80" s="1">
        <v>4.8070130000000003E-2</v>
      </c>
      <c r="AC80" s="1">
        <v>6.5899169999999998</v>
      </c>
      <c r="AD80" s="1">
        <v>-1.155743</v>
      </c>
      <c r="AE80" s="1">
        <v>-0.15610579999999999</v>
      </c>
      <c r="AF80" s="1">
        <v>0.15616949999999999</v>
      </c>
      <c r="AG80" s="1">
        <v>0.1120293</v>
      </c>
      <c r="AH80" s="1">
        <v>0.1175635</v>
      </c>
    </row>
    <row r="81" spans="1:34" s="1" customFormat="1" x14ac:dyDescent="0.3">
      <c r="A81" s="14">
        <v>1.3513500000000001</v>
      </c>
      <c r="B81" s="14">
        <v>-0.246362</v>
      </c>
      <c r="C81" s="1">
        <v>-0.13352259999999999</v>
      </c>
      <c r="D81" s="1">
        <v>0.13352259999999999</v>
      </c>
      <c r="E81" s="1">
        <v>-0.57166810000000001</v>
      </c>
      <c r="F81" s="6">
        <v>0.80846070000000003</v>
      </c>
      <c r="H81" s="1">
        <v>1.3513500000000001</v>
      </c>
      <c r="I81" s="1">
        <v>-0.246362</v>
      </c>
      <c r="J81" s="1">
        <v>-0.13352259999999999</v>
      </c>
      <c r="K81" s="1">
        <v>0.13352259999999999</v>
      </c>
      <c r="L81" s="1">
        <v>-0.57166810000000001</v>
      </c>
      <c r="M81" s="1">
        <v>0.80846070000000003</v>
      </c>
      <c r="O81" s="1">
        <v>4.0540500000000002</v>
      </c>
      <c r="P81" s="1">
        <v>-0.73023970000000005</v>
      </c>
      <c r="V81" s="1">
        <v>5.4054000000000002</v>
      </c>
      <c r="W81" s="1">
        <v>-0.96140800000000004</v>
      </c>
      <c r="X81" s="1">
        <v>-0.18305260000000001</v>
      </c>
      <c r="Y81" s="1">
        <v>0.18305260000000001</v>
      </c>
      <c r="Z81" s="1">
        <v>-0.115371</v>
      </c>
      <c r="AA81" s="1">
        <v>0.1156451</v>
      </c>
      <c r="AC81" s="1">
        <v>6.6733330000000004</v>
      </c>
      <c r="AD81" s="1">
        <v>-1.166037</v>
      </c>
      <c r="AE81" s="1">
        <v>-0.13157489999999999</v>
      </c>
      <c r="AF81" s="1">
        <v>0.1317092</v>
      </c>
      <c r="AG81" s="1">
        <v>8.4021949999999998E-2</v>
      </c>
      <c r="AH81" s="1">
        <v>8.4176119999999993E-2</v>
      </c>
    </row>
    <row r="82" spans="1:34" s="1" customFormat="1" x14ac:dyDescent="0.3">
      <c r="A82" s="14">
        <v>1.3680330000000001</v>
      </c>
      <c r="B82" s="14">
        <v>-0.24775420000000001</v>
      </c>
      <c r="C82" s="1">
        <v>-0.1669033</v>
      </c>
      <c r="D82" s="1">
        <v>0.1669033</v>
      </c>
      <c r="E82" s="1">
        <v>-2.0008379999999999</v>
      </c>
      <c r="F82" s="6">
        <v>2.0008379999999999</v>
      </c>
      <c r="H82" s="1">
        <v>1.3680330000000001</v>
      </c>
      <c r="I82" s="1">
        <v>-0.24775420000000001</v>
      </c>
      <c r="J82" s="1">
        <v>-0.1669033</v>
      </c>
      <c r="K82" s="1">
        <v>0.1669033</v>
      </c>
      <c r="L82" s="1">
        <v>-2.0008379999999999</v>
      </c>
      <c r="M82" s="1">
        <v>2.0008379999999999</v>
      </c>
      <c r="O82" s="1">
        <v>4.1040999999999999</v>
      </c>
      <c r="P82" s="1">
        <v>-0.73941690000000004</v>
      </c>
      <c r="Q82" s="1">
        <v>-0.11893769999999999</v>
      </c>
      <c r="R82" s="1">
        <v>0.11916980000000001</v>
      </c>
      <c r="S82" s="1">
        <v>-8.4870660000000001E-2</v>
      </c>
      <c r="T82" s="1">
        <v>8.6041339999999994E-2</v>
      </c>
      <c r="V82" s="1">
        <v>5.4721330000000004</v>
      </c>
      <c r="W82" s="1">
        <v>-0.97442989999999996</v>
      </c>
      <c r="X82" s="1">
        <v>-0.18212339999999999</v>
      </c>
      <c r="Y82" s="1">
        <v>0.18212339999999999</v>
      </c>
      <c r="Z82" s="1">
        <v>9.547949E-2</v>
      </c>
      <c r="AA82" s="1">
        <v>9.547949E-2</v>
      </c>
      <c r="AC82" s="1">
        <v>6.7567500000000003</v>
      </c>
      <c r="AD82" s="1">
        <v>-1.177694</v>
      </c>
      <c r="AE82" s="1">
        <v>-0.1479288</v>
      </c>
      <c r="AF82" s="1">
        <v>0.14807999999999999</v>
      </c>
      <c r="AG82" s="1">
        <v>-0.1807745</v>
      </c>
      <c r="AH82" s="1">
        <v>0.18093580000000001</v>
      </c>
    </row>
    <row r="83" spans="1:34" s="1" customFormat="1" x14ac:dyDescent="0.3">
      <c r="A83" s="14">
        <v>1.384717</v>
      </c>
      <c r="B83" s="14">
        <v>-0.25193100000000002</v>
      </c>
      <c r="C83" s="1">
        <v>-0.2336646</v>
      </c>
      <c r="D83" s="1">
        <v>0.2336646</v>
      </c>
      <c r="E83" s="1">
        <v>-2.5725060000000002</v>
      </c>
      <c r="F83" s="6">
        <v>2.5725060000000002</v>
      </c>
      <c r="H83" s="1">
        <v>1.384717</v>
      </c>
      <c r="I83" s="1">
        <v>-0.25193100000000002</v>
      </c>
      <c r="J83" s="1">
        <v>-0.2336646</v>
      </c>
      <c r="K83" s="1">
        <v>0.2336646</v>
      </c>
      <c r="L83" s="1">
        <v>-2.5725060000000002</v>
      </c>
      <c r="M83" s="1">
        <v>2.5725060000000002</v>
      </c>
      <c r="O83" s="1">
        <v>4.1541499999999996</v>
      </c>
      <c r="P83" s="1">
        <v>-0.7487182</v>
      </c>
      <c r="V83" s="1">
        <v>5.5388669999999998</v>
      </c>
      <c r="W83" s="1">
        <v>-0.98571540000000002</v>
      </c>
      <c r="X83" s="1">
        <v>-0.16539780000000001</v>
      </c>
      <c r="Y83" s="1">
        <v>0.16539780000000001</v>
      </c>
      <c r="Z83" s="1">
        <v>0.1750457</v>
      </c>
      <c r="AA83" s="1">
        <v>0.1750457</v>
      </c>
      <c r="AC83" s="1">
        <v>6.8401670000000001</v>
      </c>
      <c r="AD83" s="1">
        <v>-1.1907160000000001</v>
      </c>
      <c r="AE83" s="1">
        <v>-0.16205269999999999</v>
      </c>
      <c r="AF83" s="1">
        <v>0.16216169999999999</v>
      </c>
      <c r="AG83" s="1">
        <v>-5.6014630000000003E-2</v>
      </c>
      <c r="AH83" s="1">
        <v>0.1207194</v>
      </c>
    </row>
    <row r="84" spans="1:34" s="1" customFormat="1" x14ac:dyDescent="0.3">
      <c r="A84" s="14">
        <v>1.4014</v>
      </c>
      <c r="B84" s="14">
        <v>-0.25555080000000002</v>
      </c>
      <c r="C84" s="1">
        <v>-0.2336646</v>
      </c>
      <c r="D84" s="1">
        <v>0.2336646</v>
      </c>
      <c r="E84" s="1">
        <v>0.28583399999999998</v>
      </c>
      <c r="F84" s="6">
        <v>0.40423039999999999</v>
      </c>
      <c r="H84" s="1">
        <v>1.4014</v>
      </c>
      <c r="I84" s="1">
        <v>-0.25555080000000002</v>
      </c>
      <c r="J84" s="1">
        <v>-0.2336646</v>
      </c>
      <c r="K84" s="1">
        <v>0.2336646</v>
      </c>
      <c r="L84" s="1">
        <v>0.28583399999999998</v>
      </c>
      <c r="M84" s="1">
        <v>0.40423039999999999</v>
      </c>
      <c r="O84" s="1">
        <v>4.2042000000000002</v>
      </c>
      <c r="P84" s="1">
        <v>-0.75479510000000005</v>
      </c>
      <c r="Q84" s="1">
        <v>-0.113982</v>
      </c>
      <c r="R84" s="1">
        <v>0.11415019999999999</v>
      </c>
      <c r="S84" s="1">
        <v>-0.29704730000000001</v>
      </c>
      <c r="T84" s="1">
        <v>0.33210899999999999</v>
      </c>
      <c r="V84" s="1">
        <v>5.6055999999999999</v>
      </c>
      <c r="W84" s="1">
        <v>-0.99650499999999997</v>
      </c>
      <c r="X84" s="1">
        <v>-0.15982260000000001</v>
      </c>
      <c r="Y84" s="1">
        <v>0.15982260000000001</v>
      </c>
      <c r="Z84" s="1">
        <v>3.9783119999999998E-2</v>
      </c>
      <c r="AA84" s="1">
        <v>5.0947249999999999E-2</v>
      </c>
      <c r="AC84" s="1">
        <v>6.9235829999999998</v>
      </c>
      <c r="AD84" s="1">
        <v>-1.2047300000000001</v>
      </c>
      <c r="AE84" s="1">
        <v>-0.1590792</v>
      </c>
      <c r="AF84" s="1">
        <v>0.15928919999999999</v>
      </c>
      <c r="AG84" s="1">
        <v>2.0368959999999998E-2</v>
      </c>
      <c r="AH84" s="1">
        <v>8.1515599999999994E-2</v>
      </c>
    </row>
    <row r="85" spans="1:34" s="1" customFormat="1" x14ac:dyDescent="0.3">
      <c r="A85" s="19">
        <v>1.418083</v>
      </c>
      <c r="B85" s="19">
        <v>-0.2597276</v>
      </c>
      <c r="C85" s="1">
        <v>-0.2336646</v>
      </c>
      <c r="D85" s="1">
        <v>0.23381350000000001</v>
      </c>
      <c r="E85" s="1">
        <v>0.57166810000000001</v>
      </c>
      <c r="F85" s="6">
        <v>0.58926199999999995</v>
      </c>
      <c r="H85" s="1">
        <v>1.418083</v>
      </c>
      <c r="I85" s="1">
        <v>-0.2597276</v>
      </c>
      <c r="J85" s="1">
        <v>-0.2336646</v>
      </c>
      <c r="K85" s="1">
        <v>0.23381350000000001</v>
      </c>
      <c r="L85" s="1">
        <v>0.57166810000000001</v>
      </c>
      <c r="M85" s="1">
        <v>0.58926199999999995</v>
      </c>
      <c r="O85" s="1">
        <v>4.2542499999999999</v>
      </c>
      <c r="P85" s="1">
        <v>-0.76694879999999999</v>
      </c>
      <c r="V85" s="1">
        <v>5.6723330000000001</v>
      </c>
      <c r="W85" s="1">
        <v>-1.0070460000000001</v>
      </c>
      <c r="X85" s="1">
        <v>-0.15982260000000001</v>
      </c>
      <c r="Y85" s="1">
        <v>0.1598658</v>
      </c>
      <c r="Z85" s="1">
        <v>-0.1511759</v>
      </c>
      <c r="AA85" s="1">
        <v>0.15448970000000001</v>
      </c>
      <c r="AC85" s="1">
        <v>7.0069999999999997</v>
      </c>
      <c r="AD85" s="1">
        <v>-1.2172559999999999</v>
      </c>
      <c r="AE85" s="1">
        <v>-0.15461910000000001</v>
      </c>
      <c r="AF85" s="1">
        <v>0.1551969</v>
      </c>
      <c r="AG85" s="1">
        <v>5.0922389999999998E-2</v>
      </c>
      <c r="AH85" s="1">
        <v>5.1930860000000002E-2</v>
      </c>
    </row>
    <row r="86" spans="1:34" s="1" customFormat="1" x14ac:dyDescent="0.3">
      <c r="A86" s="19">
        <v>1.4347669999999999</v>
      </c>
      <c r="B86" s="19">
        <v>-0.26334740000000001</v>
      </c>
      <c r="C86" s="1">
        <v>-0.20862910000000001</v>
      </c>
      <c r="D86" s="1">
        <v>0.20879590000000001</v>
      </c>
      <c r="E86" s="1">
        <v>0.71458509999999997</v>
      </c>
      <c r="F86" s="6">
        <v>0.72873670000000002</v>
      </c>
      <c r="H86" s="1">
        <v>1.4347669999999999</v>
      </c>
      <c r="I86" s="1">
        <v>-0.26334740000000001</v>
      </c>
      <c r="J86" s="1">
        <v>-0.20862910000000001</v>
      </c>
      <c r="K86" s="1">
        <v>0.20879590000000001</v>
      </c>
      <c r="L86" s="1">
        <v>0.71458509999999997</v>
      </c>
      <c r="M86" s="1">
        <v>0.72873670000000002</v>
      </c>
      <c r="O86" s="1">
        <v>4.3042999999999996</v>
      </c>
      <c r="P86" s="1">
        <v>-0.77228149999999995</v>
      </c>
      <c r="Q86" s="1">
        <v>-8.300863E-2</v>
      </c>
      <c r="R86" s="1">
        <v>8.3460439999999997E-2</v>
      </c>
      <c r="S86" s="1">
        <v>0.14852360000000001</v>
      </c>
      <c r="T86" s="1">
        <v>0.1676658</v>
      </c>
      <c r="V86" s="1">
        <v>5.7390670000000004</v>
      </c>
      <c r="W86" s="1">
        <v>-1.017836</v>
      </c>
      <c r="X86" s="1">
        <v>-0.1784066</v>
      </c>
      <c r="Y86" s="1">
        <v>0.1784163</v>
      </c>
      <c r="Z86" s="1">
        <v>-0.1034361</v>
      </c>
      <c r="AA86" s="1">
        <v>0.1108229</v>
      </c>
      <c r="AC86" s="1">
        <v>7.0904170000000004</v>
      </c>
      <c r="AD86" s="1">
        <v>-1.230526</v>
      </c>
      <c r="AE86" s="1">
        <v>-0.1538757</v>
      </c>
      <c r="AF86" s="1">
        <v>0.15388289999999999</v>
      </c>
      <c r="AG86" s="1">
        <v>-3.8191799999999998E-2</v>
      </c>
      <c r="AH86" s="1">
        <v>6.7795670000000002E-2</v>
      </c>
    </row>
    <row r="87" spans="1:34" s="1" customFormat="1" x14ac:dyDescent="0.3">
      <c r="A87" s="19">
        <v>1.4514499999999999</v>
      </c>
      <c r="B87" s="19">
        <v>-0.2666888</v>
      </c>
      <c r="C87" s="1">
        <v>-0.20862910000000001</v>
      </c>
      <c r="D87" s="1">
        <v>0.20862910000000001</v>
      </c>
      <c r="E87" s="1">
        <v>0.71458509999999997</v>
      </c>
      <c r="F87" s="6">
        <v>0.76963170000000003</v>
      </c>
      <c r="H87" s="1">
        <v>1.4514499999999999</v>
      </c>
      <c r="I87" s="1">
        <v>-0.2666888</v>
      </c>
      <c r="J87" s="1">
        <v>-0.20862910000000001</v>
      </c>
      <c r="K87" s="1">
        <v>0.20862910000000001</v>
      </c>
      <c r="L87" s="1">
        <v>0.71458509999999997</v>
      </c>
      <c r="M87" s="1">
        <v>0.76963170000000003</v>
      </c>
      <c r="O87" s="1">
        <v>4.3543500000000002</v>
      </c>
      <c r="P87" s="1">
        <v>-0.78009459999999997</v>
      </c>
      <c r="V87" s="1">
        <v>5.8057999999999996</v>
      </c>
      <c r="W87" s="1">
        <v>-1.0308580000000001</v>
      </c>
      <c r="X87" s="1">
        <v>-0.18026500000000001</v>
      </c>
      <c r="Y87" s="1">
        <v>0.18035119999999999</v>
      </c>
      <c r="Z87" s="1">
        <v>6.3652990000000007E-2</v>
      </c>
      <c r="AA87" s="1">
        <v>6.7981429999999995E-2</v>
      </c>
      <c r="AC87" s="1">
        <v>7.1738330000000001</v>
      </c>
      <c r="AD87" s="1">
        <v>-1.2429269999999999</v>
      </c>
      <c r="AE87" s="1">
        <v>-0.1575925</v>
      </c>
      <c r="AF87" s="1">
        <v>0.15765560000000001</v>
      </c>
      <c r="AG87" s="1">
        <v>-2.0368959999999998E-2</v>
      </c>
      <c r="AH87" s="1">
        <v>3.2606240000000002E-2</v>
      </c>
    </row>
    <row r="88" spans="1:34" s="1" customFormat="1" x14ac:dyDescent="0.3">
      <c r="A88" s="19">
        <v>1.4681329999999999</v>
      </c>
      <c r="B88" s="19">
        <v>-0.27030870000000001</v>
      </c>
      <c r="C88" s="1">
        <v>-0.19193869999999999</v>
      </c>
      <c r="D88" s="1">
        <v>0.19193869999999999</v>
      </c>
      <c r="E88" s="1">
        <v>0.71458509999999997</v>
      </c>
      <c r="F88" s="6">
        <v>1.348276</v>
      </c>
      <c r="H88" s="1">
        <v>1.4681329999999999</v>
      </c>
      <c r="I88" s="1">
        <v>-0.27030870000000001</v>
      </c>
      <c r="J88" s="1">
        <v>-0.19193869999999999</v>
      </c>
      <c r="K88" s="1">
        <v>0.19193869999999999</v>
      </c>
      <c r="L88" s="1">
        <v>0.71458509999999997</v>
      </c>
      <c r="M88" s="1">
        <v>1.348276</v>
      </c>
      <c r="O88" s="1">
        <v>4.4043999999999999</v>
      </c>
      <c r="P88" s="1">
        <v>-0.78964400000000001</v>
      </c>
      <c r="Q88" s="1">
        <v>-0.1238935</v>
      </c>
      <c r="R88" s="1">
        <v>0.12399259999999999</v>
      </c>
      <c r="S88" s="1">
        <v>7.0725549999999998E-2</v>
      </c>
      <c r="T88" s="1">
        <v>7.0725549999999998E-2</v>
      </c>
      <c r="V88" s="1">
        <v>5.8725329999999998</v>
      </c>
      <c r="W88" s="1">
        <v>-1.041895</v>
      </c>
      <c r="X88" s="1">
        <v>-0.1635394</v>
      </c>
      <c r="Y88" s="1">
        <v>0.16358159999999999</v>
      </c>
      <c r="Z88" s="1">
        <v>0.13526260000000001</v>
      </c>
      <c r="AA88" s="1">
        <v>0.16110940000000001</v>
      </c>
      <c r="AC88" s="1">
        <v>7.25725</v>
      </c>
      <c r="AD88" s="1">
        <v>-1.2568170000000001</v>
      </c>
      <c r="AE88" s="1">
        <v>-0.16130929999999999</v>
      </c>
      <c r="AF88" s="1">
        <v>0.1614805</v>
      </c>
    </row>
    <row r="89" spans="1:34" s="1" customFormat="1" x14ac:dyDescent="0.3">
      <c r="A89" s="19">
        <v>1.4848170000000001</v>
      </c>
      <c r="B89" s="19">
        <v>-0.27309319999999998</v>
      </c>
      <c r="C89" s="1">
        <v>-0.1752484</v>
      </c>
      <c r="D89" s="1">
        <v>0.17839920000000001</v>
      </c>
      <c r="E89" s="1">
        <v>0.71458509999999997</v>
      </c>
      <c r="F89" s="6">
        <v>0.76963170000000003</v>
      </c>
      <c r="H89" s="1">
        <v>1.4848170000000001</v>
      </c>
      <c r="I89" s="1">
        <v>-0.27309319999999998</v>
      </c>
      <c r="J89" s="1">
        <v>-0.1752484</v>
      </c>
      <c r="K89" s="1">
        <v>0.17839920000000001</v>
      </c>
      <c r="L89" s="1">
        <v>0.71458509999999997</v>
      </c>
      <c r="M89" s="1">
        <v>0.76963170000000003</v>
      </c>
      <c r="O89" s="1">
        <v>4.4544499999999996</v>
      </c>
      <c r="P89" s="1">
        <v>-0.79621690000000001</v>
      </c>
      <c r="V89" s="1">
        <v>5.9392670000000001</v>
      </c>
      <c r="W89" s="1">
        <v>-1.0526850000000001</v>
      </c>
      <c r="X89" s="1">
        <v>-0.1635394</v>
      </c>
      <c r="Y89" s="1">
        <v>0.1636687</v>
      </c>
      <c r="Z89" s="1">
        <v>4.7739740000000003E-2</v>
      </c>
      <c r="AA89" s="1">
        <v>5.5268480000000002E-2</v>
      </c>
      <c r="AC89" s="1">
        <v>7.3406669999999998</v>
      </c>
      <c r="AD89" s="1">
        <v>-1.2698389999999999</v>
      </c>
    </row>
    <row r="90" spans="1:34" s="1" customFormat="1" x14ac:dyDescent="0.3">
      <c r="A90" s="19">
        <v>1.5015000000000001</v>
      </c>
      <c r="B90" s="19">
        <v>-0.27615610000000002</v>
      </c>
      <c r="C90" s="1">
        <v>-0.1752484</v>
      </c>
      <c r="D90" s="1">
        <v>0.17702760000000001</v>
      </c>
      <c r="E90" s="1">
        <v>1.2862530000000001</v>
      </c>
      <c r="F90" s="6">
        <v>1.4714210000000001</v>
      </c>
      <c r="H90" s="1">
        <v>1.5015000000000001</v>
      </c>
      <c r="I90" s="1">
        <v>-0.27615610000000002</v>
      </c>
      <c r="J90" s="1">
        <v>-0.1752484</v>
      </c>
      <c r="K90" s="1">
        <v>0.17702760000000001</v>
      </c>
      <c r="L90" s="1">
        <v>1.2862530000000001</v>
      </c>
      <c r="M90" s="1">
        <v>1.4714210000000001</v>
      </c>
      <c r="O90" s="1">
        <v>4.5045000000000002</v>
      </c>
      <c r="P90" s="1">
        <v>-0.80403000000000002</v>
      </c>
      <c r="Q90" s="1">
        <v>-0.1065484</v>
      </c>
      <c r="R90" s="1">
        <v>0.1065556</v>
      </c>
      <c r="S90" s="1">
        <v>-0.29704730000000001</v>
      </c>
      <c r="T90" s="1">
        <v>0.30706620000000001</v>
      </c>
      <c r="V90" s="1">
        <v>6.0060000000000002</v>
      </c>
      <c r="W90" s="1">
        <v>-1.0637220000000001</v>
      </c>
      <c r="X90" s="1">
        <v>-0.15889339999999999</v>
      </c>
      <c r="Y90" s="1">
        <v>0.15902649999999999</v>
      </c>
      <c r="Z90" s="1">
        <v>5.1718060000000003E-2</v>
      </c>
      <c r="AA90" s="1">
        <v>5.8739069999999997E-2</v>
      </c>
      <c r="AC90" s="1">
        <v>7.4240830000000004</v>
      </c>
      <c r="AD90" s="1">
        <v>-1.2811250000000001</v>
      </c>
    </row>
    <row r="91" spans="1:34" s="1" customFormat="1" x14ac:dyDescent="0.3">
      <c r="A91" s="19">
        <v>1.5181830000000001</v>
      </c>
      <c r="B91" s="19">
        <v>-0.27894059999999998</v>
      </c>
      <c r="C91" s="1">
        <v>-0.13352259999999999</v>
      </c>
      <c r="D91" s="1">
        <v>0.13378309999999999</v>
      </c>
      <c r="E91" s="1">
        <v>2.0008379999999999</v>
      </c>
      <c r="F91" s="6">
        <v>2.2370049999999999</v>
      </c>
      <c r="H91" s="1">
        <v>1.5181830000000001</v>
      </c>
      <c r="I91" s="1">
        <v>-0.27894059999999998</v>
      </c>
      <c r="J91" s="1">
        <v>-0.13352259999999999</v>
      </c>
      <c r="K91" s="1">
        <v>0.13378309999999999</v>
      </c>
      <c r="L91" s="1">
        <v>2.0008379999999999</v>
      </c>
      <c r="M91" s="1">
        <v>2.2370049999999999</v>
      </c>
      <c r="O91" s="1">
        <v>4.5545499999999999</v>
      </c>
      <c r="P91" s="1">
        <v>-0.81333129999999998</v>
      </c>
      <c r="V91" s="1">
        <v>6.0727330000000004</v>
      </c>
      <c r="W91" s="1">
        <v>-1.0738920000000001</v>
      </c>
      <c r="X91" s="1">
        <v>-0.15424740000000001</v>
      </c>
      <c r="Y91" s="1">
        <v>0.15458569999999999</v>
      </c>
      <c r="Z91" s="1">
        <v>0.14321919999999999</v>
      </c>
      <c r="AA91" s="1">
        <v>0.144594</v>
      </c>
    </row>
    <row r="92" spans="1:34" s="1" customFormat="1" x14ac:dyDescent="0.3">
      <c r="A92" s="19">
        <v>1.534867</v>
      </c>
      <c r="B92" s="19">
        <v>-0.28061130000000001</v>
      </c>
      <c r="C92" s="1">
        <v>-0.10014199999999999</v>
      </c>
      <c r="D92" s="1">
        <v>0.10014199999999999</v>
      </c>
      <c r="E92" s="1">
        <v>0</v>
      </c>
      <c r="F92" s="6">
        <v>0</v>
      </c>
      <c r="H92" s="1">
        <v>1.534867</v>
      </c>
      <c r="I92" s="1">
        <v>-0.28061130000000001</v>
      </c>
      <c r="J92" s="1">
        <v>-0.10014199999999999</v>
      </c>
      <c r="K92" s="1">
        <v>0.10014199999999999</v>
      </c>
      <c r="L92" s="1">
        <v>0</v>
      </c>
      <c r="M92" s="1">
        <v>0</v>
      </c>
      <c r="O92" s="1">
        <v>4.6045999999999996</v>
      </c>
      <c r="P92" s="1">
        <v>-0.82362469999999999</v>
      </c>
      <c r="Q92" s="1">
        <v>-0.11150409999999999</v>
      </c>
      <c r="R92" s="1">
        <v>0.111511</v>
      </c>
      <c r="S92" s="1">
        <v>0.1980315</v>
      </c>
      <c r="T92" s="1">
        <v>0.1981578</v>
      </c>
      <c r="V92" s="1">
        <v>6.1394669999999998</v>
      </c>
      <c r="W92" s="1">
        <v>-1.084309</v>
      </c>
      <c r="X92" s="1">
        <v>-0.143097</v>
      </c>
      <c r="Y92" s="1">
        <v>0.14346149999999999</v>
      </c>
      <c r="Z92" s="1">
        <v>-3.1826500000000001E-2</v>
      </c>
      <c r="AA92" s="1">
        <v>3.753132E-2</v>
      </c>
    </row>
    <row r="93" spans="1:34" s="1" customFormat="1" x14ac:dyDescent="0.3">
      <c r="A93" s="19">
        <v>1.55155</v>
      </c>
      <c r="B93" s="19">
        <v>-0.28228209999999998</v>
      </c>
      <c r="C93" s="1">
        <v>-0.13352259999999999</v>
      </c>
      <c r="D93" s="1">
        <v>0.13378309999999999</v>
      </c>
      <c r="E93" s="1">
        <v>-2.8583400000000001</v>
      </c>
      <c r="F93" s="6">
        <v>2.8903180000000002</v>
      </c>
      <c r="H93" s="1">
        <v>1.55155</v>
      </c>
      <c r="I93" s="1">
        <v>-0.28228209999999998</v>
      </c>
      <c r="J93" s="1">
        <v>-0.13352259999999999</v>
      </c>
      <c r="K93" s="1">
        <v>0.13378309999999999</v>
      </c>
      <c r="L93" s="1">
        <v>-2.8583400000000001</v>
      </c>
      <c r="M93" s="1">
        <v>2.8903180000000002</v>
      </c>
      <c r="O93" s="1">
        <v>4.6546500000000002</v>
      </c>
      <c r="P93" s="1">
        <v>-0.83094179999999995</v>
      </c>
      <c r="V93" s="1">
        <v>6.2061999999999999</v>
      </c>
      <c r="W93" s="1">
        <v>-1.0929899999999999</v>
      </c>
      <c r="X93" s="1">
        <v>-0.15145980000000001</v>
      </c>
      <c r="Y93" s="1">
        <v>0.1518697</v>
      </c>
      <c r="Z93" s="1">
        <v>-9.1501180000000001E-2</v>
      </c>
      <c r="AA93" s="1">
        <v>0.13224520000000001</v>
      </c>
    </row>
    <row r="94" spans="1:34" s="1" customFormat="1" x14ac:dyDescent="0.3">
      <c r="A94" s="19">
        <v>1.568233</v>
      </c>
      <c r="B94" s="19">
        <v>-0.2850666</v>
      </c>
      <c r="C94" s="1">
        <v>-0.20028389999999999</v>
      </c>
      <c r="D94" s="1">
        <v>0.20097809999999999</v>
      </c>
      <c r="E94" s="1">
        <v>-3.4300079999999999</v>
      </c>
      <c r="F94" s="6">
        <v>3.4300079999999999</v>
      </c>
      <c r="H94" s="1">
        <v>1.568233</v>
      </c>
      <c r="I94" s="1">
        <v>-0.2850666</v>
      </c>
      <c r="J94" s="1">
        <v>-0.20028389999999999</v>
      </c>
      <c r="K94" s="1">
        <v>0.20097809999999999</v>
      </c>
      <c r="L94" s="1">
        <v>-3.4300079999999999</v>
      </c>
      <c r="M94" s="1">
        <v>3.4300079999999999</v>
      </c>
      <c r="O94" s="1">
        <v>4.7046999999999999</v>
      </c>
      <c r="P94" s="1">
        <v>-0.84036710000000003</v>
      </c>
      <c r="Q94" s="1">
        <v>-0.11026519999999999</v>
      </c>
      <c r="R94" s="1">
        <v>0.1102722</v>
      </c>
      <c r="S94" s="1">
        <v>6.3652990000000007E-2</v>
      </c>
      <c r="T94" s="1">
        <v>6.7096149999999993E-2</v>
      </c>
      <c r="V94" s="1">
        <v>6.2729330000000001</v>
      </c>
      <c r="W94" s="1">
        <v>-1.1045240000000001</v>
      </c>
      <c r="X94" s="1">
        <v>-0.16446859999999999</v>
      </c>
      <c r="Y94" s="1">
        <v>0.16447120000000001</v>
      </c>
      <c r="Z94" s="1">
        <v>-9.1501180000000001E-2</v>
      </c>
      <c r="AA94" s="1">
        <v>0.1092407</v>
      </c>
    </row>
    <row r="95" spans="1:34" s="1" customFormat="1" x14ac:dyDescent="0.3">
      <c r="A95" s="19">
        <v>1.5849169999999999</v>
      </c>
      <c r="B95" s="19">
        <v>-0.28896490000000002</v>
      </c>
      <c r="C95" s="1">
        <v>-0.25035489999999999</v>
      </c>
      <c r="D95" s="1">
        <v>0.25049389999999999</v>
      </c>
      <c r="E95" s="1">
        <v>-1.715004</v>
      </c>
      <c r="F95" s="6">
        <v>1.7677860000000001</v>
      </c>
      <c r="H95" s="1">
        <v>1.5849169999999999</v>
      </c>
      <c r="I95" s="1">
        <v>-0.28896490000000002</v>
      </c>
      <c r="J95" s="1">
        <v>-0.25035489999999999</v>
      </c>
      <c r="K95" s="1">
        <v>0.25049389999999999</v>
      </c>
      <c r="L95" s="1">
        <v>-1.715004</v>
      </c>
      <c r="M95" s="1">
        <v>1.7677860000000001</v>
      </c>
      <c r="O95" s="1">
        <v>4.7547499999999996</v>
      </c>
      <c r="P95" s="1">
        <v>-0.84818020000000005</v>
      </c>
      <c r="V95" s="1">
        <v>6.3396670000000004</v>
      </c>
      <c r="W95" s="1">
        <v>-1.1149420000000001</v>
      </c>
      <c r="X95" s="1">
        <v>-0.1579642</v>
      </c>
      <c r="Y95" s="1">
        <v>0.15798880000000001</v>
      </c>
      <c r="Z95" s="1">
        <v>0.16708909999999999</v>
      </c>
      <c r="AA95" s="1">
        <v>0.16713649999999999</v>
      </c>
    </row>
    <row r="96" spans="1:34" s="1" customFormat="1" x14ac:dyDescent="0.3">
      <c r="A96" s="19">
        <v>1.6015999999999999</v>
      </c>
      <c r="B96" s="19">
        <v>-0.29342010000000002</v>
      </c>
      <c r="C96" s="1">
        <v>-0.25869999999999999</v>
      </c>
      <c r="D96" s="1">
        <v>0.25869999999999999</v>
      </c>
      <c r="E96" s="1">
        <v>2.7154229999999999</v>
      </c>
      <c r="F96" s="6">
        <v>2.730426</v>
      </c>
      <c r="H96" s="1">
        <v>1.6015999999999999</v>
      </c>
      <c r="I96" s="1">
        <v>-0.29342010000000002</v>
      </c>
      <c r="J96" s="1">
        <v>-0.25869999999999999</v>
      </c>
      <c r="K96" s="1">
        <v>0.25869999999999999</v>
      </c>
      <c r="L96" s="1">
        <v>2.7154229999999999</v>
      </c>
      <c r="M96" s="1">
        <v>2.730426</v>
      </c>
      <c r="O96" s="1">
        <v>4.8048000000000002</v>
      </c>
      <c r="P96" s="1">
        <v>-0.85772950000000003</v>
      </c>
      <c r="Q96" s="1">
        <v>-0.11769880000000001</v>
      </c>
      <c r="R96" s="1">
        <v>0.1177053</v>
      </c>
      <c r="S96" s="1">
        <v>-6.3652990000000007E-2</v>
      </c>
      <c r="T96" s="1">
        <v>8.0639530000000001E-2</v>
      </c>
      <c r="V96" s="1">
        <v>6.4063999999999997</v>
      </c>
      <c r="W96" s="1">
        <v>-1.125607</v>
      </c>
      <c r="X96" s="1">
        <v>-0.1458846</v>
      </c>
      <c r="Y96" s="1">
        <v>0.14602950000000001</v>
      </c>
      <c r="Z96" s="1">
        <v>-1.9891559999999999E-2</v>
      </c>
      <c r="AA96" s="1">
        <v>7.8161430000000004E-2</v>
      </c>
    </row>
    <row r="97" spans="1:27" s="1" customFormat="1" x14ac:dyDescent="0.3">
      <c r="A97" s="19">
        <v>1.6182829999999999</v>
      </c>
      <c r="B97" s="19">
        <v>-0.29759679999999999</v>
      </c>
      <c r="C97" s="1">
        <v>-0.1669033</v>
      </c>
      <c r="D97" s="1">
        <v>0.1669033</v>
      </c>
      <c r="E97" s="1">
        <v>3.144174</v>
      </c>
      <c r="F97" s="6">
        <v>3.144174</v>
      </c>
      <c r="H97" s="1">
        <v>1.6182829999999999</v>
      </c>
      <c r="I97" s="1">
        <v>-0.29759679999999999</v>
      </c>
      <c r="J97" s="1">
        <v>-0.1669033</v>
      </c>
      <c r="K97" s="1">
        <v>0.1669033</v>
      </c>
      <c r="L97" s="1">
        <v>3.144174</v>
      </c>
      <c r="M97" s="1">
        <v>3.144174</v>
      </c>
      <c r="O97" s="1">
        <v>4.8548499999999999</v>
      </c>
      <c r="P97" s="1">
        <v>-0.868147</v>
      </c>
      <c r="V97" s="1">
        <v>6.4731329999999998</v>
      </c>
      <c r="W97" s="1">
        <v>-1.134412</v>
      </c>
      <c r="X97" s="1">
        <v>-0.15331819999999999</v>
      </c>
      <c r="Y97" s="1">
        <v>0.15341949999999999</v>
      </c>
      <c r="Z97" s="1">
        <v>-0.2347204</v>
      </c>
      <c r="AA97" s="1">
        <v>0.235931</v>
      </c>
    </row>
    <row r="98" spans="1:27" s="1" customFormat="1" x14ac:dyDescent="0.3">
      <c r="A98" s="19">
        <v>1.6349670000000001</v>
      </c>
      <c r="B98" s="19">
        <v>-0.29898910000000001</v>
      </c>
      <c r="C98" s="1">
        <v>-0.12517739999999999</v>
      </c>
      <c r="D98" s="1">
        <v>0.12517739999999999</v>
      </c>
      <c r="E98" s="1">
        <v>0.42875099999999999</v>
      </c>
      <c r="F98" s="6">
        <v>0.42875099999999999</v>
      </c>
      <c r="H98" s="1">
        <v>1.6349670000000001</v>
      </c>
      <c r="I98" s="1">
        <v>-0.29898910000000001</v>
      </c>
      <c r="J98" s="1">
        <v>-0.12517739999999999</v>
      </c>
      <c r="K98" s="1">
        <v>0.12517739999999999</v>
      </c>
      <c r="L98" s="1">
        <v>0.42875099999999999</v>
      </c>
      <c r="M98" s="1">
        <v>0.42875099999999999</v>
      </c>
      <c r="O98" s="1">
        <v>4.9048999999999996</v>
      </c>
      <c r="P98" s="1">
        <v>-0.87484390000000001</v>
      </c>
      <c r="Q98" s="1">
        <v>-9.787585E-2</v>
      </c>
      <c r="R98" s="1">
        <v>9.7946389999999994E-2</v>
      </c>
      <c r="S98" s="1">
        <v>7.7798099999999995E-2</v>
      </c>
      <c r="T98" s="1">
        <v>0.18031549999999999</v>
      </c>
      <c r="V98" s="1">
        <v>6.5398670000000001</v>
      </c>
      <c r="W98" s="1">
        <v>-1.1460699999999999</v>
      </c>
      <c r="X98" s="1">
        <v>-0.1839818</v>
      </c>
      <c r="Y98" s="1">
        <v>0.1840194</v>
      </c>
      <c r="Z98" s="1">
        <v>7.1609619999999999E-2</v>
      </c>
      <c r="AA98" s="1">
        <v>7.3356450000000004E-2</v>
      </c>
    </row>
    <row r="99" spans="1:27" s="1" customFormat="1" x14ac:dyDescent="0.3">
      <c r="A99" s="19">
        <v>1.6516500000000001</v>
      </c>
      <c r="B99" s="19">
        <v>-0.30177359999999998</v>
      </c>
      <c r="C99" s="1">
        <v>-0.1752484</v>
      </c>
      <c r="D99" s="1">
        <v>0.1752484</v>
      </c>
      <c r="E99" s="1">
        <v>-2.1437550000000001</v>
      </c>
      <c r="F99" s="6">
        <v>2.1437550000000001</v>
      </c>
      <c r="H99" s="1">
        <v>1.6516500000000001</v>
      </c>
      <c r="I99" s="1">
        <v>-0.30177359999999998</v>
      </c>
      <c r="J99" s="1">
        <v>-0.1752484</v>
      </c>
      <c r="K99" s="1">
        <v>0.1752484</v>
      </c>
      <c r="L99" s="1">
        <v>-2.1437550000000001</v>
      </c>
      <c r="M99" s="1">
        <v>2.1437550000000001</v>
      </c>
      <c r="O99" s="1">
        <v>4.9549500000000002</v>
      </c>
      <c r="P99" s="1">
        <v>-0.88315310000000002</v>
      </c>
      <c r="V99" s="1">
        <v>6.6066000000000003</v>
      </c>
      <c r="W99" s="1">
        <v>-1.158968</v>
      </c>
      <c r="X99" s="1">
        <v>-0.1496014</v>
      </c>
      <c r="Y99" s="1">
        <v>0.14962729999999999</v>
      </c>
      <c r="Z99" s="1">
        <v>0.39385290000000001</v>
      </c>
      <c r="AA99" s="1">
        <v>0.39483620000000003</v>
      </c>
    </row>
    <row r="100" spans="1:27" s="1" customFormat="1" x14ac:dyDescent="0.3">
      <c r="A100" s="19">
        <v>1.6683330000000001</v>
      </c>
      <c r="B100" s="19">
        <v>-0.30483650000000001</v>
      </c>
      <c r="C100" s="1">
        <v>-0.19193869999999999</v>
      </c>
      <c r="D100" s="1">
        <v>0.19193869999999999</v>
      </c>
      <c r="E100" s="1">
        <v>-2.1437550000000001</v>
      </c>
      <c r="F100" s="6">
        <v>2.1437550000000001</v>
      </c>
      <c r="H100" s="1">
        <v>1.6683330000000001</v>
      </c>
      <c r="I100" s="1">
        <v>-0.30483650000000001</v>
      </c>
      <c r="J100" s="1">
        <v>-0.19193869999999999</v>
      </c>
      <c r="K100" s="1">
        <v>0.19193869999999999</v>
      </c>
      <c r="L100" s="1">
        <v>-2.1437550000000001</v>
      </c>
      <c r="M100" s="1">
        <v>2.1437550000000001</v>
      </c>
      <c r="O100" s="1">
        <v>5.0049999999999999</v>
      </c>
      <c r="P100" s="1">
        <v>-0.89270240000000001</v>
      </c>
      <c r="Q100" s="1">
        <v>-0.1399996</v>
      </c>
      <c r="R100" s="1">
        <v>0.14000509999999999</v>
      </c>
      <c r="S100" s="1">
        <v>-2.1217659999999999E-2</v>
      </c>
      <c r="T100" s="1">
        <v>0.1081893</v>
      </c>
      <c r="V100" s="1">
        <v>6.6733330000000004</v>
      </c>
      <c r="W100" s="1">
        <v>-1.166037</v>
      </c>
      <c r="X100" s="1">
        <v>-0.11615010000000001</v>
      </c>
      <c r="Y100" s="1">
        <v>0.1163878</v>
      </c>
      <c r="Z100" s="1">
        <v>2.784818E-2</v>
      </c>
      <c r="AA100" s="1">
        <v>3.6678219999999997E-2</v>
      </c>
    </row>
    <row r="101" spans="1:27" s="1" customFormat="1" x14ac:dyDescent="0.3">
      <c r="A101" s="19">
        <v>1.685017</v>
      </c>
      <c r="B101" s="19">
        <v>-0.3081779</v>
      </c>
      <c r="C101" s="1">
        <v>-0.24200969999999999</v>
      </c>
      <c r="D101" s="1">
        <v>0.24200969999999999</v>
      </c>
      <c r="E101" s="1">
        <v>-0.71458509999999997</v>
      </c>
      <c r="F101" s="6">
        <v>0.71458509999999997</v>
      </c>
      <c r="H101" s="1">
        <v>1.685017</v>
      </c>
      <c r="I101" s="1">
        <v>-0.3081779</v>
      </c>
      <c r="J101" s="1">
        <v>-0.24200969999999999</v>
      </c>
      <c r="K101" s="1">
        <v>0.24200969999999999</v>
      </c>
      <c r="L101" s="1">
        <v>-0.71458509999999997</v>
      </c>
      <c r="M101" s="1">
        <v>0.71458509999999997</v>
      </c>
      <c r="O101" s="1">
        <v>5.0550499999999996</v>
      </c>
      <c r="P101" s="1">
        <v>-0.90311989999999998</v>
      </c>
      <c r="V101" s="1">
        <v>6.7400669999999998</v>
      </c>
      <c r="W101" s="1">
        <v>-1.1744699999999999</v>
      </c>
      <c r="X101" s="1">
        <v>-0.15145980000000001</v>
      </c>
      <c r="Y101" s="1">
        <v>0.1516421</v>
      </c>
      <c r="Z101" s="1">
        <v>-0.26654689999999998</v>
      </c>
      <c r="AA101" s="1">
        <v>0.2666656</v>
      </c>
    </row>
    <row r="102" spans="1:27" s="1" customFormat="1" x14ac:dyDescent="0.3">
      <c r="A102" s="19">
        <v>1.7017</v>
      </c>
      <c r="B102" s="19">
        <v>-0.31291160000000001</v>
      </c>
      <c r="C102" s="1">
        <v>-0.2336646</v>
      </c>
      <c r="D102" s="1">
        <v>0.2336646</v>
      </c>
      <c r="E102" s="1">
        <v>0.57166810000000001</v>
      </c>
      <c r="F102" s="6">
        <v>0.57166810000000001</v>
      </c>
      <c r="H102" s="1">
        <v>1.7017</v>
      </c>
      <c r="I102" s="1">
        <v>-0.31291160000000001</v>
      </c>
      <c r="J102" s="1">
        <v>-0.2336646</v>
      </c>
      <c r="K102" s="1">
        <v>0.2336646</v>
      </c>
      <c r="L102" s="1">
        <v>0.57166810000000001</v>
      </c>
      <c r="M102" s="1">
        <v>0.57166810000000001</v>
      </c>
      <c r="O102" s="1">
        <v>5.1051000000000002</v>
      </c>
      <c r="P102" s="1">
        <v>-0.91056090000000001</v>
      </c>
      <c r="Q102" s="1">
        <v>-0.11026519999999999</v>
      </c>
      <c r="R102" s="1">
        <v>0.1103765</v>
      </c>
      <c r="S102" s="1">
        <v>-0.14852360000000001</v>
      </c>
      <c r="T102" s="1">
        <v>0.1710623</v>
      </c>
      <c r="V102" s="1">
        <v>6.8068</v>
      </c>
      <c r="W102" s="1">
        <v>-1.1862520000000001</v>
      </c>
      <c r="X102" s="1">
        <v>-0.15982260000000001</v>
      </c>
      <c r="Y102" s="1">
        <v>0.15989010000000001</v>
      </c>
      <c r="Z102" s="1">
        <v>-8.7522859999999994E-2</v>
      </c>
      <c r="AA102" s="1">
        <v>0.1156451</v>
      </c>
    </row>
    <row r="103" spans="1:27" s="1" customFormat="1" x14ac:dyDescent="0.3">
      <c r="A103" s="19">
        <v>1.718383</v>
      </c>
      <c r="B103" s="19">
        <v>-0.31597449999999999</v>
      </c>
      <c r="C103" s="1">
        <v>-0.20028389999999999</v>
      </c>
      <c r="D103" s="1">
        <v>0.20028389999999999</v>
      </c>
      <c r="E103" s="1">
        <v>1.715004</v>
      </c>
      <c r="F103" s="6">
        <v>1.715004</v>
      </c>
      <c r="H103" s="1">
        <v>1.718383</v>
      </c>
      <c r="I103" s="1">
        <v>-0.31597449999999999</v>
      </c>
      <c r="J103" s="1">
        <v>-0.20028389999999999</v>
      </c>
      <c r="K103" s="1">
        <v>0.20028389999999999</v>
      </c>
      <c r="L103" s="1">
        <v>1.715004</v>
      </c>
      <c r="M103" s="1">
        <v>1.715004</v>
      </c>
      <c r="O103" s="1">
        <v>5.1551499999999999</v>
      </c>
      <c r="P103" s="1">
        <v>-0.91986219999999996</v>
      </c>
      <c r="V103" s="1">
        <v>6.8735330000000001</v>
      </c>
      <c r="W103" s="1">
        <v>-1.1958009999999999</v>
      </c>
      <c r="X103" s="1">
        <v>-0.15331819999999999</v>
      </c>
      <c r="Y103" s="1">
        <v>0.15332100000000001</v>
      </c>
      <c r="Z103" s="1">
        <v>3.5804809999999999E-2</v>
      </c>
      <c r="AA103" s="1">
        <v>0.1207993</v>
      </c>
    </row>
    <row r="104" spans="1:27" s="1" customFormat="1" x14ac:dyDescent="0.3">
      <c r="A104" s="19">
        <v>1.7350669999999999</v>
      </c>
      <c r="B104" s="19">
        <v>-0.3195944</v>
      </c>
      <c r="C104" s="1">
        <v>-0.19193869999999999</v>
      </c>
      <c r="D104" s="1">
        <v>0.19193869999999999</v>
      </c>
      <c r="E104" s="1">
        <v>1.572087</v>
      </c>
      <c r="F104" s="6">
        <v>1.572087</v>
      </c>
      <c r="H104" s="1">
        <v>1.7350669999999999</v>
      </c>
      <c r="I104" s="1">
        <v>-0.3195944</v>
      </c>
      <c r="J104" s="1">
        <v>-0.19193869999999999</v>
      </c>
      <c r="K104" s="1">
        <v>0.19193869999999999</v>
      </c>
      <c r="L104" s="1">
        <v>1.572087</v>
      </c>
      <c r="M104" s="1">
        <v>1.572087</v>
      </c>
      <c r="O104" s="1">
        <v>5.2051999999999996</v>
      </c>
      <c r="P104" s="1">
        <v>-0.92643509999999996</v>
      </c>
      <c r="Q104" s="1">
        <v>-9.911478E-2</v>
      </c>
      <c r="R104" s="1">
        <v>9.9238599999999996E-2</v>
      </c>
      <c r="S104" s="1">
        <v>-0.24046690000000001</v>
      </c>
      <c r="T104" s="1">
        <v>0.2408825</v>
      </c>
      <c r="V104" s="1">
        <v>6.9402670000000004</v>
      </c>
      <c r="W104" s="1">
        <v>-1.2067140000000001</v>
      </c>
      <c r="X104" s="1">
        <v>-0.1607518</v>
      </c>
      <c r="Y104" s="1">
        <v>0.16120499999999999</v>
      </c>
      <c r="Z104" s="1">
        <v>-1.9891559999999999E-2</v>
      </c>
      <c r="AA104" s="1">
        <v>6.2902639999999996E-2</v>
      </c>
    </row>
    <row r="105" spans="1:27" s="1" customFormat="1" x14ac:dyDescent="0.3">
      <c r="A105" s="19">
        <v>1.7517499999999999</v>
      </c>
      <c r="B105" s="19">
        <v>-0.32237890000000002</v>
      </c>
      <c r="C105" s="1">
        <v>-0.14186779999999999</v>
      </c>
      <c r="D105" s="1">
        <v>0.14186779999999999</v>
      </c>
      <c r="E105" s="1">
        <v>1.572087</v>
      </c>
      <c r="F105" s="6">
        <v>1.572087</v>
      </c>
      <c r="H105" s="1">
        <v>1.7517499999999999</v>
      </c>
      <c r="I105" s="1">
        <v>-0.32237890000000002</v>
      </c>
      <c r="J105" s="1">
        <v>-0.14186779999999999</v>
      </c>
      <c r="K105" s="1">
        <v>0.14186779999999999</v>
      </c>
      <c r="L105" s="1">
        <v>1.572087</v>
      </c>
      <c r="M105" s="1">
        <v>1.572087</v>
      </c>
      <c r="O105" s="1">
        <v>5.2552500000000002</v>
      </c>
      <c r="P105" s="1">
        <v>-0.93462029999999996</v>
      </c>
      <c r="V105" s="1">
        <v>7.0069999999999997</v>
      </c>
      <c r="W105" s="1">
        <v>-1.2172559999999999</v>
      </c>
      <c r="X105" s="1">
        <v>-0.15424740000000001</v>
      </c>
      <c r="Y105" s="1">
        <v>0.15458569999999999</v>
      </c>
      <c r="Z105" s="1">
        <v>7.1609619999999999E-2</v>
      </c>
      <c r="AA105" s="1">
        <v>9.3214829999999999E-2</v>
      </c>
    </row>
    <row r="106" spans="1:27" s="1" customFormat="1" x14ac:dyDescent="0.3">
      <c r="A106" s="19">
        <v>1.7684329999999999</v>
      </c>
      <c r="B106" s="19">
        <v>-0.32432800000000001</v>
      </c>
      <c r="C106" s="1">
        <v>-0.13352259999999999</v>
      </c>
      <c r="D106" s="1">
        <v>0.13352259999999999</v>
      </c>
      <c r="E106" s="1">
        <v>0</v>
      </c>
      <c r="F106" s="6">
        <v>0</v>
      </c>
      <c r="H106" s="1">
        <v>1.7684329999999999</v>
      </c>
      <c r="I106" s="1">
        <v>-0.32432800000000001</v>
      </c>
      <c r="J106" s="1">
        <v>-0.13352259999999999</v>
      </c>
      <c r="K106" s="1">
        <v>0.13352259999999999</v>
      </c>
      <c r="L106" s="1">
        <v>0</v>
      </c>
      <c r="M106" s="1">
        <v>0</v>
      </c>
      <c r="O106" s="1">
        <v>5.3052999999999999</v>
      </c>
      <c r="P106" s="1">
        <v>-0.94466570000000005</v>
      </c>
      <c r="Q106" s="1">
        <v>-0.1028316</v>
      </c>
      <c r="R106" s="1">
        <v>0.102839</v>
      </c>
      <c r="S106" s="1">
        <v>4.9507879999999997E-2</v>
      </c>
      <c r="T106" s="1">
        <v>9.2214829999999998E-2</v>
      </c>
      <c r="V106" s="1">
        <v>7.0737329999999998</v>
      </c>
      <c r="W106" s="1">
        <v>-1.227301</v>
      </c>
      <c r="X106" s="1">
        <v>-0.15053059999999999</v>
      </c>
      <c r="Y106" s="1">
        <v>0.15054200000000001</v>
      </c>
      <c r="Z106" s="1">
        <v>-2.3869870000000001E-2</v>
      </c>
      <c r="AA106" s="1">
        <v>8.3069589999999999E-2</v>
      </c>
    </row>
    <row r="107" spans="1:27" s="1" customFormat="1" x14ac:dyDescent="0.3">
      <c r="A107" s="19">
        <v>1.7851170000000001</v>
      </c>
      <c r="B107" s="19">
        <v>-0.32683410000000002</v>
      </c>
      <c r="C107" s="1">
        <v>-0.15021290000000001</v>
      </c>
      <c r="D107" s="1">
        <v>0.15021290000000001</v>
      </c>
      <c r="E107" s="1">
        <v>-1.1433359999999999</v>
      </c>
      <c r="F107" s="6">
        <v>1.1433359999999999</v>
      </c>
      <c r="H107" s="1">
        <v>1.7851170000000001</v>
      </c>
      <c r="I107" s="1">
        <v>-0.32683410000000002</v>
      </c>
      <c r="J107" s="1">
        <v>-0.15021290000000001</v>
      </c>
      <c r="K107" s="1">
        <v>0.15021290000000001</v>
      </c>
      <c r="L107" s="1">
        <v>-1.1433359999999999</v>
      </c>
      <c r="M107" s="1">
        <v>1.1433359999999999</v>
      </c>
      <c r="O107" s="1">
        <v>5.3553499999999996</v>
      </c>
      <c r="P107" s="1">
        <v>-0.95260279999999997</v>
      </c>
      <c r="V107" s="1">
        <v>7.1404670000000001</v>
      </c>
      <c r="W107" s="1">
        <v>-1.237347</v>
      </c>
      <c r="X107" s="1">
        <v>-0.15703500000000001</v>
      </c>
      <c r="Y107" s="1">
        <v>0.15703500000000001</v>
      </c>
      <c r="Z107" s="1">
        <v>-9.9457799999999999E-2</v>
      </c>
      <c r="AA107" s="1">
        <v>0.104426</v>
      </c>
    </row>
    <row r="108" spans="1:27" s="1" customFormat="1" x14ac:dyDescent="0.3">
      <c r="A108" s="19">
        <v>1.8018000000000001</v>
      </c>
      <c r="B108" s="19">
        <v>-0.32934010000000002</v>
      </c>
      <c r="C108" s="1">
        <v>-0.1669033</v>
      </c>
      <c r="D108" s="1">
        <v>0.1669033</v>
      </c>
      <c r="E108" s="1">
        <v>-0.28583399999999998</v>
      </c>
      <c r="F108" s="6">
        <v>0.28583399999999998</v>
      </c>
      <c r="H108" s="1">
        <v>1.8018000000000001</v>
      </c>
      <c r="I108" s="1">
        <v>-0.32934010000000002</v>
      </c>
      <c r="J108" s="1">
        <v>-0.1669033</v>
      </c>
      <c r="K108" s="1">
        <v>0.1669033</v>
      </c>
      <c r="L108" s="1">
        <v>-0.28583399999999998</v>
      </c>
      <c r="M108" s="1">
        <v>0.28583399999999998</v>
      </c>
      <c r="O108" s="1">
        <v>5.4054000000000002</v>
      </c>
      <c r="P108" s="1">
        <v>-0.96140800000000004</v>
      </c>
      <c r="Q108" s="1">
        <v>-0.1127431</v>
      </c>
      <c r="R108" s="1">
        <v>0.1127431</v>
      </c>
      <c r="S108" s="1">
        <v>-0.14852360000000001</v>
      </c>
      <c r="T108" s="1">
        <v>0.14852360000000001</v>
      </c>
      <c r="V108" s="1">
        <v>7.2072000000000003</v>
      </c>
      <c r="W108" s="1">
        <v>-1.2482599999999999</v>
      </c>
      <c r="X108" s="1">
        <v>-0.16539780000000001</v>
      </c>
      <c r="Y108" s="1">
        <v>0.16549169999999999</v>
      </c>
      <c r="Z108" s="1">
        <v>-3.1826500000000001E-2</v>
      </c>
      <c r="AA108" s="1">
        <v>6.4148350000000007E-2</v>
      </c>
    </row>
    <row r="109" spans="1:27" s="1" customFormat="1" x14ac:dyDescent="0.3">
      <c r="A109" s="19">
        <v>1.8184830000000001</v>
      </c>
      <c r="B109" s="19">
        <v>-0.33240310000000001</v>
      </c>
      <c r="C109" s="1">
        <v>-0.1669033</v>
      </c>
      <c r="D109" s="1">
        <v>0.1669033</v>
      </c>
      <c r="E109" s="1">
        <v>-0.57166810000000001</v>
      </c>
      <c r="F109" s="6">
        <v>0.6391443</v>
      </c>
      <c r="H109" s="1">
        <v>1.8184830000000001</v>
      </c>
      <c r="I109" s="1">
        <v>-0.33240310000000001</v>
      </c>
      <c r="J109" s="1">
        <v>-0.1669033</v>
      </c>
      <c r="K109" s="1">
        <v>0.1669033</v>
      </c>
      <c r="L109" s="1">
        <v>-0.57166810000000001</v>
      </c>
      <c r="M109" s="1">
        <v>0.6391443</v>
      </c>
      <c r="O109" s="1">
        <v>5.4554499999999999</v>
      </c>
      <c r="P109" s="1">
        <v>-0.97033729999999996</v>
      </c>
      <c r="V109" s="1">
        <v>7.2739330000000004</v>
      </c>
      <c r="W109" s="1">
        <v>-1.259422</v>
      </c>
      <c r="X109" s="1">
        <v>-0.16168099999999999</v>
      </c>
      <c r="Y109" s="1">
        <v>0.1619478</v>
      </c>
      <c r="Z109" s="1">
        <v>0.14321919999999999</v>
      </c>
      <c r="AA109" s="1">
        <v>0.14344009999999999</v>
      </c>
    </row>
    <row r="110" spans="1:27" s="1" customFormat="1" x14ac:dyDescent="0.3">
      <c r="A110" s="19">
        <v>1.835167</v>
      </c>
      <c r="B110" s="19">
        <v>-0.33490920000000002</v>
      </c>
      <c r="C110" s="1">
        <v>-0.1752484</v>
      </c>
      <c r="D110" s="1">
        <v>0.17544699999999999</v>
      </c>
      <c r="E110" s="1">
        <v>-0.42875099999999999</v>
      </c>
      <c r="F110" s="6">
        <v>0.45194329999999999</v>
      </c>
      <c r="H110" s="1">
        <v>1.835167</v>
      </c>
      <c r="I110" s="1">
        <v>-0.33490920000000002</v>
      </c>
      <c r="J110" s="1">
        <v>-0.1752484</v>
      </c>
      <c r="K110" s="1">
        <v>0.17544699999999999</v>
      </c>
      <c r="L110" s="1">
        <v>-0.42875099999999999</v>
      </c>
      <c r="M110" s="1">
        <v>0.45194329999999999</v>
      </c>
      <c r="O110" s="1">
        <v>5.5054999999999996</v>
      </c>
      <c r="P110" s="1">
        <v>-0.98112679999999997</v>
      </c>
      <c r="Q110" s="1">
        <v>-0.1127431</v>
      </c>
      <c r="R110" s="1">
        <v>0.1127431</v>
      </c>
      <c r="S110" s="1">
        <v>0.33241009999999999</v>
      </c>
      <c r="T110" s="1">
        <v>0.33241009999999999</v>
      </c>
      <c r="V110" s="1">
        <v>7.3406669999999998</v>
      </c>
      <c r="W110" s="1">
        <v>-1.2698389999999999</v>
      </c>
      <c r="X110" s="1">
        <v>-0.1458846</v>
      </c>
      <c r="Y110" s="1">
        <v>0.1459319</v>
      </c>
    </row>
    <row r="111" spans="1:27" s="1" customFormat="1" x14ac:dyDescent="0.3">
      <c r="A111" s="19">
        <v>1.85185</v>
      </c>
      <c r="B111" s="19">
        <v>-0.33825060000000001</v>
      </c>
      <c r="C111" s="1">
        <v>-0.19193869999999999</v>
      </c>
      <c r="D111" s="1">
        <v>0.19212009999999999</v>
      </c>
      <c r="E111" s="1">
        <v>0.42875099999999999</v>
      </c>
      <c r="F111" s="6">
        <v>0.45194329999999999</v>
      </c>
      <c r="H111" s="1">
        <v>1.85185</v>
      </c>
      <c r="I111" s="1">
        <v>-0.33825060000000001</v>
      </c>
      <c r="J111" s="1">
        <v>-0.19193869999999999</v>
      </c>
      <c r="K111" s="1">
        <v>0.19212009999999999</v>
      </c>
      <c r="L111" s="1">
        <v>0.42875099999999999</v>
      </c>
      <c r="M111" s="1">
        <v>0.45194329999999999</v>
      </c>
      <c r="O111" s="1">
        <v>5.5555500000000002</v>
      </c>
      <c r="P111" s="1">
        <v>-0.98831979999999997</v>
      </c>
      <c r="V111" s="1">
        <v>7.4074</v>
      </c>
      <c r="W111" s="1">
        <v>-1.2788930000000001</v>
      </c>
    </row>
    <row r="112" spans="1:27" s="1" customFormat="1" x14ac:dyDescent="0.3">
      <c r="A112" s="19">
        <v>1.868533</v>
      </c>
      <c r="B112" s="19">
        <v>-0.34131349999999999</v>
      </c>
      <c r="C112" s="1">
        <v>-0.15855810000000001</v>
      </c>
      <c r="D112" s="1">
        <v>0.15855810000000001</v>
      </c>
      <c r="E112" s="1">
        <v>1.0004189999999999</v>
      </c>
      <c r="F112" s="6">
        <v>1.0404519999999999</v>
      </c>
      <c r="H112" s="1">
        <v>1.868533</v>
      </c>
      <c r="I112" s="1">
        <v>-0.34131349999999999</v>
      </c>
      <c r="J112" s="1">
        <v>-0.15855810000000001</v>
      </c>
      <c r="K112" s="1">
        <v>0.15855810000000001</v>
      </c>
      <c r="L112" s="1">
        <v>1.0004189999999999</v>
      </c>
      <c r="M112" s="1">
        <v>1.0404519999999999</v>
      </c>
      <c r="O112" s="1">
        <v>5.6055999999999999</v>
      </c>
      <c r="P112" s="1">
        <v>-0.99650499999999997</v>
      </c>
      <c r="Q112" s="1">
        <v>-0.11150409999999999</v>
      </c>
      <c r="R112" s="1">
        <v>0.1115317</v>
      </c>
      <c r="S112" s="1">
        <v>2.8290220000000001E-2</v>
      </c>
      <c r="T112" s="1">
        <v>3.162943E-2</v>
      </c>
    </row>
    <row r="113" spans="1:20" s="1" customFormat="1" x14ac:dyDescent="0.3">
      <c r="A113" s="19">
        <v>1.8852169999999999</v>
      </c>
      <c r="B113" s="19">
        <v>-0.34354109999999999</v>
      </c>
      <c r="C113" s="1">
        <v>-0.15021290000000001</v>
      </c>
      <c r="D113" s="1">
        <v>0.15021290000000001</v>
      </c>
      <c r="E113" s="1">
        <v>1.4291700000000001</v>
      </c>
      <c r="F113" s="6">
        <v>1.4291700000000001</v>
      </c>
      <c r="H113" s="1">
        <v>1.8852169999999999</v>
      </c>
      <c r="I113" s="1">
        <v>-0.34354109999999999</v>
      </c>
      <c r="J113" s="1">
        <v>-0.15021290000000001</v>
      </c>
      <c r="K113" s="1">
        <v>0.15021290000000001</v>
      </c>
      <c r="L113" s="1">
        <v>1.4291700000000001</v>
      </c>
      <c r="M113" s="1">
        <v>1.4291700000000001</v>
      </c>
      <c r="O113" s="1">
        <v>5.6556499999999996</v>
      </c>
      <c r="P113" s="1">
        <v>-1.0046900000000001</v>
      </c>
    </row>
    <row r="114" spans="1:20" s="1" customFormat="1" x14ac:dyDescent="0.3">
      <c r="A114" s="19">
        <v>1.9018999999999999</v>
      </c>
      <c r="B114" s="19">
        <v>-0.34632560000000001</v>
      </c>
      <c r="C114" s="1">
        <v>-0.12517739999999999</v>
      </c>
      <c r="D114" s="1">
        <v>0.12517739999999999</v>
      </c>
      <c r="E114" s="1">
        <v>0.14291699999999999</v>
      </c>
      <c r="F114" s="6">
        <v>1.152234</v>
      </c>
      <c r="H114" s="1">
        <v>1.9018999999999999</v>
      </c>
      <c r="I114" s="1">
        <v>-0.34632560000000001</v>
      </c>
      <c r="J114" s="1">
        <v>-0.12517739999999999</v>
      </c>
      <c r="K114" s="1">
        <v>0.12517739999999999</v>
      </c>
      <c r="L114" s="1">
        <v>0.14291699999999999</v>
      </c>
      <c r="M114" s="1">
        <v>1.152234</v>
      </c>
      <c r="O114" s="1">
        <v>5.7057000000000002</v>
      </c>
      <c r="P114" s="1">
        <v>-1.0126269999999999</v>
      </c>
      <c r="Q114" s="1">
        <v>-0.1077873</v>
      </c>
      <c r="R114" s="1">
        <v>0.1079012</v>
      </c>
      <c r="S114" s="1">
        <v>-0.1202334</v>
      </c>
      <c r="T114" s="1">
        <v>0.1235169</v>
      </c>
    </row>
    <row r="115" spans="1:20" s="1" customFormat="1" x14ac:dyDescent="0.3">
      <c r="A115" s="19">
        <v>1.9185829999999999</v>
      </c>
      <c r="B115" s="19">
        <v>-0.34771790000000002</v>
      </c>
      <c r="C115" s="1">
        <v>-0.12517739999999999</v>
      </c>
      <c r="D115" s="1">
        <v>0.12955179999999999</v>
      </c>
      <c r="E115" s="1">
        <v>-3.2870910000000002</v>
      </c>
      <c r="F115" s="6">
        <v>3.3364310000000001</v>
      </c>
      <c r="H115" s="1">
        <v>1.9185829999999999</v>
      </c>
      <c r="I115" s="1">
        <v>-0.34771790000000002</v>
      </c>
      <c r="J115" s="1">
        <v>-0.12517739999999999</v>
      </c>
      <c r="K115" s="1">
        <v>0.12955179999999999</v>
      </c>
      <c r="L115" s="1">
        <v>-3.2870910000000002</v>
      </c>
      <c r="M115" s="1">
        <v>3.3364310000000001</v>
      </c>
      <c r="O115" s="1">
        <v>5.7557499999999999</v>
      </c>
      <c r="P115" s="1">
        <v>-1.0209360000000001</v>
      </c>
    </row>
    <row r="116" spans="1:20" s="1" customFormat="1" x14ac:dyDescent="0.3">
      <c r="A116" s="19">
        <v>1.9352670000000001</v>
      </c>
      <c r="B116" s="19">
        <v>-0.35050239999999999</v>
      </c>
      <c r="C116" s="1">
        <v>-0.24200969999999999</v>
      </c>
      <c r="D116" s="1">
        <v>0.24430099999999999</v>
      </c>
      <c r="E116" s="1">
        <v>-4.7162620000000004</v>
      </c>
      <c r="F116" s="6">
        <v>4.7507820000000001</v>
      </c>
      <c r="H116" s="1">
        <v>1.9352670000000001</v>
      </c>
      <c r="I116" s="1">
        <v>-0.35050239999999999</v>
      </c>
      <c r="J116" s="1">
        <v>-0.24200969999999999</v>
      </c>
      <c r="K116" s="1">
        <v>0.24430099999999999</v>
      </c>
      <c r="L116" s="1">
        <v>-4.7162620000000004</v>
      </c>
      <c r="M116" s="1">
        <v>4.7507820000000001</v>
      </c>
      <c r="O116" s="1">
        <v>5.8057999999999996</v>
      </c>
      <c r="P116" s="1">
        <v>-1.0308580000000001</v>
      </c>
      <c r="Q116" s="1">
        <v>-0.1251324</v>
      </c>
      <c r="R116" s="1">
        <v>0.12515689999999999</v>
      </c>
      <c r="S116" s="1">
        <v>0.1626688</v>
      </c>
      <c r="T116" s="1">
        <v>0.1773788</v>
      </c>
    </row>
    <row r="117" spans="1:20" s="1" customFormat="1" x14ac:dyDescent="0.3">
      <c r="A117" s="19">
        <v>1.9519500000000001</v>
      </c>
      <c r="B117" s="19">
        <v>-0.35579290000000002</v>
      </c>
      <c r="C117" s="1">
        <v>-0.30042590000000002</v>
      </c>
      <c r="D117" s="1">
        <v>0.30042590000000002</v>
      </c>
      <c r="E117" s="1">
        <v>-1.1433359999999999</v>
      </c>
      <c r="F117" s="6">
        <v>1.1785239999999999</v>
      </c>
      <c r="H117" s="1">
        <v>1.9519500000000001</v>
      </c>
      <c r="I117" s="1">
        <v>-0.35579290000000002</v>
      </c>
      <c r="J117" s="1">
        <v>-0.30042590000000002</v>
      </c>
      <c r="K117" s="1">
        <v>0.30042590000000002</v>
      </c>
      <c r="L117" s="1">
        <v>-1.1433359999999999</v>
      </c>
      <c r="M117" s="1">
        <v>1.1785239999999999</v>
      </c>
      <c r="O117" s="1">
        <v>5.8558500000000002</v>
      </c>
      <c r="P117" s="1">
        <v>-1.039167</v>
      </c>
    </row>
    <row r="118" spans="1:20" s="1" customFormat="1" x14ac:dyDescent="0.3">
      <c r="A118" s="19">
        <v>1.9686330000000001</v>
      </c>
      <c r="B118" s="19">
        <v>-0.36052659999999997</v>
      </c>
      <c r="C118" s="1">
        <v>-0.26704519999999998</v>
      </c>
      <c r="D118" s="1">
        <v>0.26821620000000002</v>
      </c>
      <c r="E118" s="1">
        <v>2.8583400000000001</v>
      </c>
      <c r="F118" s="6">
        <v>2.8903180000000002</v>
      </c>
      <c r="H118" s="1">
        <v>1.9686330000000001</v>
      </c>
      <c r="I118" s="1">
        <v>-0.36052659999999997</v>
      </c>
      <c r="J118" s="1">
        <v>-0.26704519999999998</v>
      </c>
      <c r="K118" s="1">
        <v>0.26821620000000002</v>
      </c>
      <c r="L118" s="1">
        <v>2.8583400000000001</v>
      </c>
      <c r="M118" s="1">
        <v>2.8903180000000002</v>
      </c>
      <c r="O118" s="1">
        <v>5.9058999999999999</v>
      </c>
      <c r="P118" s="1">
        <v>-1.047104</v>
      </c>
      <c r="Q118" s="1">
        <v>-0.1077873</v>
      </c>
      <c r="R118" s="1">
        <v>0.1079012</v>
      </c>
      <c r="S118" s="1">
        <v>-0.13437850000000001</v>
      </c>
      <c r="T118" s="1">
        <v>0.14091970000000001</v>
      </c>
    </row>
    <row r="119" spans="1:20" s="1" customFormat="1" x14ac:dyDescent="0.3">
      <c r="A119" s="19">
        <v>1.985317</v>
      </c>
      <c r="B119" s="19">
        <v>-0.36470330000000001</v>
      </c>
      <c r="C119" s="1">
        <v>-0.20862910000000001</v>
      </c>
      <c r="D119" s="1">
        <v>0.2101258</v>
      </c>
      <c r="E119" s="1">
        <v>3.0012569999999998</v>
      </c>
      <c r="F119" s="6">
        <v>3.0317280000000002</v>
      </c>
      <c r="H119" s="1">
        <v>1.985317</v>
      </c>
      <c r="I119" s="1">
        <v>-0.36470330000000001</v>
      </c>
      <c r="J119" s="1">
        <v>-0.20862910000000001</v>
      </c>
      <c r="K119" s="1">
        <v>0.2101258</v>
      </c>
      <c r="L119" s="1">
        <v>3.0012569999999998</v>
      </c>
      <c r="M119" s="1">
        <v>3.0317280000000002</v>
      </c>
      <c r="O119" s="1">
        <v>5.9559499999999996</v>
      </c>
      <c r="P119" s="1">
        <v>-1.0547930000000001</v>
      </c>
    </row>
    <row r="120" spans="1:20" s="1" customFormat="1" x14ac:dyDescent="0.3">
      <c r="A120" s="19">
        <v>2.0019999999999998</v>
      </c>
      <c r="B120" s="19">
        <v>-0.36748779999999998</v>
      </c>
      <c r="C120" s="1">
        <v>-0.15855810000000001</v>
      </c>
      <c r="D120" s="1">
        <v>0.15855810000000001</v>
      </c>
      <c r="E120" s="1">
        <v>1.9096519999999999</v>
      </c>
      <c r="F120" s="6">
        <v>2.3776039999999998</v>
      </c>
      <c r="H120" s="1">
        <v>2.0019999999999998</v>
      </c>
      <c r="I120" s="1">
        <v>-0.36748779999999998</v>
      </c>
      <c r="J120" s="1">
        <v>-0.15855810000000001</v>
      </c>
      <c r="K120" s="1">
        <v>0.15855810000000001</v>
      </c>
      <c r="L120" s="1">
        <v>1.9096519999999999</v>
      </c>
      <c r="M120" s="1">
        <v>2.3776039999999998</v>
      </c>
      <c r="O120" s="1">
        <v>6.0060000000000002</v>
      </c>
      <c r="P120" s="1">
        <v>-1.0637220000000001</v>
      </c>
      <c r="Q120" s="1">
        <v>-9.787585E-2</v>
      </c>
      <c r="R120" s="1">
        <v>9.7907209999999995E-2</v>
      </c>
      <c r="S120" s="1">
        <v>0.1202334</v>
      </c>
      <c r="T120" s="1">
        <v>0.1235169</v>
      </c>
    </row>
    <row r="121" spans="1:20" s="1" customFormat="1" x14ac:dyDescent="0.3">
      <c r="A121" s="19">
        <v>2.0186829999999998</v>
      </c>
      <c r="B121" s="19">
        <v>-0.36999389999999999</v>
      </c>
      <c r="C121" s="1">
        <v>-0.14870259999999999</v>
      </c>
      <c r="D121" s="1">
        <v>0.14959520000000001</v>
      </c>
      <c r="E121" s="1">
        <v>-1.4441980000000001</v>
      </c>
      <c r="F121" s="6">
        <v>1.7816190000000001</v>
      </c>
      <c r="H121" s="1">
        <v>2.0186829999999998</v>
      </c>
      <c r="I121" s="1">
        <v>-0.36999389999999999</v>
      </c>
      <c r="J121" s="1">
        <v>-0.14870259999999999</v>
      </c>
      <c r="K121" s="1">
        <v>0.14959520000000001</v>
      </c>
      <c r="L121" s="1">
        <v>-1.4441980000000001</v>
      </c>
      <c r="M121" s="1">
        <v>1.7816190000000001</v>
      </c>
      <c r="O121" s="1">
        <v>6.0560499999999999</v>
      </c>
      <c r="P121" s="1">
        <v>-1.0711630000000001</v>
      </c>
    </row>
    <row r="122" spans="1:20" s="1" customFormat="1" x14ac:dyDescent="0.3">
      <c r="A122" s="19">
        <v>2.0353669999999999</v>
      </c>
      <c r="B122" s="19">
        <v>-0.37244949999999999</v>
      </c>
      <c r="C122" s="1">
        <v>-0.19996749999999999</v>
      </c>
      <c r="D122" s="1">
        <v>0.2036625</v>
      </c>
      <c r="F122" s="6"/>
      <c r="H122" s="1">
        <v>2.0353669999999999</v>
      </c>
      <c r="I122" s="1">
        <v>-0.37244949999999999</v>
      </c>
      <c r="J122" s="1">
        <v>-0.19996749999999999</v>
      </c>
      <c r="K122" s="1">
        <v>0.2036625</v>
      </c>
      <c r="O122" s="1">
        <v>6.1060999999999996</v>
      </c>
      <c r="P122" s="1">
        <v>-1.0789770000000001</v>
      </c>
      <c r="Q122" s="1">
        <v>-0.1040705</v>
      </c>
      <c r="R122" s="1">
        <v>0.1044313</v>
      </c>
      <c r="S122" s="1">
        <v>9.9015770000000003E-2</v>
      </c>
      <c r="T122" s="1">
        <v>0.110703</v>
      </c>
    </row>
    <row r="123" spans="1:20" s="1" customFormat="1" x14ac:dyDescent="0.3">
      <c r="A123" s="19">
        <v>2.0520499999999999</v>
      </c>
      <c r="B123" s="19">
        <v>-0.3766661</v>
      </c>
      <c r="F123" s="6"/>
      <c r="H123" s="1">
        <v>2.0520499999999999</v>
      </c>
      <c r="I123" s="1">
        <v>-0.3766661</v>
      </c>
      <c r="O123" s="1">
        <v>6.1561500000000002</v>
      </c>
      <c r="P123" s="1">
        <v>-1.0860449999999999</v>
      </c>
    </row>
    <row r="124" spans="1:20" s="1" customFormat="1" x14ac:dyDescent="0.3">
      <c r="A124" s="19">
        <v>2.0854170000000001</v>
      </c>
      <c r="B124" s="19">
        <v>-0.37973960000000001</v>
      </c>
      <c r="F124" s="6"/>
      <c r="H124" s="1">
        <v>2.0854170000000001</v>
      </c>
      <c r="I124" s="1">
        <v>-0.37973960000000001</v>
      </c>
      <c r="O124" s="1">
        <v>6.2061999999999999</v>
      </c>
      <c r="P124" s="1">
        <v>-1.0929899999999999</v>
      </c>
      <c r="Q124" s="1">
        <v>-9.787585E-2</v>
      </c>
      <c r="R124" s="1">
        <v>9.8157729999999999E-2</v>
      </c>
      <c r="S124" s="1">
        <v>-0.28997469999999997</v>
      </c>
      <c r="T124" s="1">
        <v>0.29135149999999999</v>
      </c>
    </row>
    <row r="125" spans="1:20" s="1" customFormat="1" x14ac:dyDescent="0.3">
      <c r="A125" s="19">
        <v>2.1021000000000001</v>
      </c>
      <c r="B125" s="19">
        <v>-0.38137880000000002</v>
      </c>
      <c r="C125" s="1">
        <v>-0.17177990000000001</v>
      </c>
      <c r="D125" s="1">
        <v>0.17623230000000001</v>
      </c>
      <c r="F125" s="6"/>
      <c r="H125" s="1">
        <v>2.1021000000000001</v>
      </c>
      <c r="I125" s="1">
        <v>-0.38137880000000002</v>
      </c>
      <c r="J125" s="1">
        <v>-0.17177990000000001</v>
      </c>
      <c r="K125" s="1">
        <v>0.17623230000000001</v>
      </c>
      <c r="O125" s="1">
        <v>6.2562499999999996</v>
      </c>
      <c r="P125" s="1">
        <v>-1.1012999999999999</v>
      </c>
    </row>
    <row r="126" spans="1:20" s="1" customFormat="1" x14ac:dyDescent="0.3">
      <c r="A126" s="19">
        <v>2.1187830000000001</v>
      </c>
      <c r="B126" s="19">
        <v>-0.38547140000000002</v>
      </c>
      <c r="C126" s="1">
        <v>-0.1784066</v>
      </c>
      <c r="D126" s="1">
        <v>0.184834</v>
      </c>
      <c r="E126" s="1">
        <v>2.7637149999999999E-2</v>
      </c>
      <c r="F126" s="6">
        <v>0.90311160000000001</v>
      </c>
      <c r="H126" s="1">
        <v>2.1187830000000001</v>
      </c>
      <c r="I126" s="1">
        <v>-0.38547140000000002</v>
      </c>
      <c r="J126" s="1">
        <v>-0.1784066</v>
      </c>
      <c r="K126" s="1">
        <v>0.184834</v>
      </c>
      <c r="L126" s="1">
        <v>2.7637149999999999E-2</v>
      </c>
      <c r="M126" s="1">
        <v>0.90311160000000001</v>
      </c>
      <c r="O126" s="1">
        <v>6.3063000000000002</v>
      </c>
      <c r="P126" s="1">
        <v>-1.109361</v>
      </c>
      <c r="Q126" s="1">
        <v>-0.1040705</v>
      </c>
      <c r="R126" s="1">
        <v>0.1044313</v>
      </c>
      <c r="S126" s="1">
        <v>0.1980315</v>
      </c>
      <c r="T126" s="1">
        <v>0.20412620000000001</v>
      </c>
    </row>
    <row r="127" spans="1:20" s="1" customFormat="1" x14ac:dyDescent="0.3">
      <c r="A127" s="19">
        <v>2.1354669999999998</v>
      </c>
      <c r="B127" s="19">
        <v>-0.3873316</v>
      </c>
      <c r="C127" s="1">
        <v>-0.1375218</v>
      </c>
      <c r="D127" s="1">
        <v>0.137572</v>
      </c>
      <c r="E127" s="1">
        <v>1.5913250000000001</v>
      </c>
      <c r="F127" s="6">
        <v>1.998745</v>
      </c>
      <c r="H127" s="1">
        <v>2.1354669999999998</v>
      </c>
      <c r="I127" s="1">
        <v>-0.3873316</v>
      </c>
      <c r="J127" s="1">
        <v>-0.1375218</v>
      </c>
      <c r="K127" s="1">
        <v>0.137572</v>
      </c>
      <c r="L127" s="1">
        <v>1.5913250000000001</v>
      </c>
      <c r="M127" s="1">
        <v>1.998745</v>
      </c>
      <c r="O127" s="1">
        <v>6.3563499999999999</v>
      </c>
      <c r="P127" s="1">
        <v>-1.1169260000000001</v>
      </c>
    </row>
    <row r="128" spans="1:20" s="1" customFormat="1" x14ac:dyDescent="0.3">
      <c r="A128" s="19">
        <v>2.1521499999999998</v>
      </c>
      <c r="B128" s="19">
        <v>-0.39006000000000002</v>
      </c>
      <c r="C128" s="1">
        <v>-0.14495540000000001</v>
      </c>
      <c r="D128" s="1">
        <v>0.14495540000000001</v>
      </c>
      <c r="E128" s="1">
        <v>-0.70018290000000005</v>
      </c>
      <c r="F128" s="6">
        <v>0.71166209999999996</v>
      </c>
      <c r="H128" s="1">
        <v>2.1521499999999998</v>
      </c>
      <c r="I128" s="1">
        <v>-0.39006000000000002</v>
      </c>
      <c r="J128" s="1">
        <v>-0.14495540000000001</v>
      </c>
      <c r="K128" s="1">
        <v>0.14495540000000001</v>
      </c>
      <c r="L128" s="1">
        <v>-0.70018290000000005</v>
      </c>
      <c r="M128" s="1">
        <v>0.71166209999999996</v>
      </c>
      <c r="O128" s="1">
        <v>6.4063999999999997</v>
      </c>
      <c r="P128" s="1">
        <v>-1.125607</v>
      </c>
      <c r="Q128" s="1">
        <v>-0.11645990000000001</v>
      </c>
      <c r="R128" s="1">
        <v>0.1168809</v>
      </c>
      <c r="S128" s="1">
        <v>0.1414511</v>
      </c>
      <c r="T128" s="1">
        <v>0.1414511</v>
      </c>
    </row>
    <row r="129" spans="1:20" s="1" customFormat="1" x14ac:dyDescent="0.3">
      <c r="A129" s="19">
        <v>2.1688329999999998</v>
      </c>
      <c r="B129" s="19">
        <v>-0.39216830000000003</v>
      </c>
      <c r="C129" s="1">
        <v>-0.1486722</v>
      </c>
      <c r="D129" s="1">
        <v>0.14908969999999999</v>
      </c>
      <c r="E129" s="1">
        <v>-0.89114190000000004</v>
      </c>
      <c r="F129" s="6">
        <v>0.91137219999999997</v>
      </c>
      <c r="H129" s="1">
        <v>2.1688329999999998</v>
      </c>
      <c r="I129" s="1">
        <v>-0.39216830000000003</v>
      </c>
      <c r="J129" s="1">
        <v>-0.1486722</v>
      </c>
      <c r="K129" s="1">
        <v>0.14908969999999999</v>
      </c>
      <c r="L129" s="1">
        <v>-0.89114190000000004</v>
      </c>
      <c r="M129" s="1">
        <v>0.91137219999999997</v>
      </c>
      <c r="O129" s="1">
        <v>6.4564500000000002</v>
      </c>
      <c r="P129" s="1">
        <v>-1.132924</v>
      </c>
    </row>
    <row r="130" spans="1:20" s="1" customFormat="1" x14ac:dyDescent="0.3">
      <c r="A130" s="19">
        <v>2.1855169999999999</v>
      </c>
      <c r="B130" s="19">
        <v>-0.3950207</v>
      </c>
      <c r="C130" s="1">
        <v>-0.18212339999999999</v>
      </c>
      <c r="D130" s="1">
        <v>0.18212339999999999</v>
      </c>
      <c r="E130" s="1">
        <v>-1.082101</v>
      </c>
      <c r="F130" s="6">
        <v>1.8720909999999999</v>
      </c>
      <c r="H130" s="1">
        <v>2.1855169999999999</v>
      </c>
      <c r="I130" s="1">
        <v>-0.3950207</v>
      </c>
      <c r="J130" s="1">
        <v>-0.18212339999999999</v>
      </c>
      <c r="K130" s="1">
        <v>0.18212339999999999</v>
      </c>
      <c r="L130" s="1">
        <v>-1.082101</v>
      </c>
      <c r="M130" s="1">
        <v>1.8720909999999999</v>
      </c>
      <c r="O130" s="1">
        <v>6.5065</v>
      </c>
      <c r="P130" s="1">
        <v>-1.139993</v>
      </c>
      <c r="Q130" s="1">
        <v>-0.11645990000000001</v>
      </c>
      <c r="R130" s="1">
        <v>0.1165192</v>
      </c>
      <c r="S130" s="1">
        <v>-0.42435329999999999</v>
      </c>
      <c r="T130" s="1">
        <v>0.42582419999999999</v>
      </c>
    </row>
    <row r="131" spans="1:20" s="1" customFormat="1" x14ac:dyDescent="0.3">
      <c r="A131" s="19">
        <v>2.2021999999999999</v>
      </c>
      <c r="B131" s="19">
        <v>-0.39824520000000002</v>
      </c>
      <c r="C131" s="1">
        <v>-0.18584020000000001</v>
      </c>
      <c r="D131" s="1">
        <v>0.1940229</v>
      </c>
      <c r="E131" s="1">
        <v>-0.254612</v>
      </c>
      <c r="F131" s="6">
        <v>1.7373890000000001</v>
      </c>
      <c r="H131" s="1">
        <v>2.2021999999999999</v>
      </c>
      <c r="I131" s="1">
        <v>-0.39824520000000002</v>
      </c>
      <c r="J131" s="1">
        <v>-0.18584020000000001</v>
      </c>
      <c r="K131" s="1">
        <v>0.1940229</v>
      </c>
      <c r="L131" s="1">
        <v>-0.254612</v>
      </c>
      <c r="M131" s="1">
        <v>1.7373890000000001</v>
      </c>
      <c r="O131" s="1">
        <v>6.5565499999999997</v>
      </c>
      <c r="P131" s="1">
        <v>-1.1505350000000001</v>
      </c>
    </row>
    <row r="132" spans="1:20" s="1" customFormat="1" x14ac:dyDescent="0.3">
      <c r="A132" s="19">
        <v>2.2188829999999999</v>
      </c>
      <c r="B132" s="19">
        <v>-0.40122160000000001</v>
      </c>
      <c r="C132" s="1">
        <v>-0.18584020000000001</v>
      </c>
      <c r="D132" s="1">
        <v>0.201566</v>
      </c>
      <c r="E132" s="1">
        <v>0.76383590000000001</v>
      </c>
      <c r="F132" s="6">
        <v>1.324533</v>
      </c>
      <c r="H132" s="1">
        <v>2.2188829999999999</v>
      </c>
      <c r="I132" s="1">
        <v>-0.40122160000000001</v>
      </c>
      <c r="J132" s="1">
        <v>-0.18584020000000001</v>
      </c>
      <c r="K132" s="1">
        <v>0.201566</v>
      </c>
      <c r="L132" s="1">
        <v>0.76383590000000001</v>
      </c>
      <c r="M132" s="1">
        <v>1.324533</v>
      </c>
      <c r="O132" s="1">
        <v>6.6066000000000003</v>
      </c>
      <c r="P132" s="1">
        <v>-1.158968</v>
      </c>
      <c r="Q132" s="1">
        <v>-9.5397979999999993E-2</v>
      </c>
      <c r="R132" s="1">
        <v>9.5406019999999994E-2</v>
      </c>
      <c r="S132" s="1">
        <v>0.54458669999999998</v>
      </c>
      <c r="T132" s="1">
        <v>0.54463260000000002</v>
      </c>
    </row>
    <row r="133" spans="1:20" s="1" customFormat="1" x14ac:dyDescent="0.3">
      <c r="A133" s="19">
        <v>2.2355670000000001</v>
      </c>
      <c r="B133" s="19">
        <v>-0.40444600000000003</v>
      </c>
      <c r="C133" s="1">
        <v>-0.16725619999999999</v>
      </c>
      <c r="D133" s="1">
        <v>0.1674213</v>
      </c>
      <c r="E133" s="1">
        <v>0.70018290000000005</v>
      </c>
      <c r="F133" s="6">
        <v>2.15388</v>
      </c>
      <c r="H133" s="1">
        <v>2.2355670000000001</v>
      </c>
      <c r="I133" s="1">
        <v>-0.40444600000000003</v>
      </c>
      <c r="J133" s="1">
        <v>-0.16725619999999999</v>
      </c>
      <c r="K133" s="1">
        <v>0.1674213</v>
      </c>
      <c r="L133" s="1">
        <v>0.70018290000000005</v>
      </c>
      <c r="M133" s="1">
        <v>2.15388</v>
      </c>
      <c r="O133" s="1">
        <v>6.65665</v>
      </c>
      <c r="P133" s="1">
        <v>-1.1644239999999999</v>
      </c>
    </row>
    <row r="134" spans="1:20" s="1" customFormat="1" x14ac:dyDescent="0.3">
      <c r="A134" s="19">
        <v>2.2522500000000001</v>
      </c>
      <c r="B134" s="19">
        <v>-0.40680240000000001</v>
      </c>
      <c r="C134" s="1">
        <v>-0.152389</v>
      </c>
      <c r="D134" s="1">
        <v>0.152389</v>
      </c>
      <c r="E134" s="1">
        <v>-0.19095899999999999</v>
      </c>
      <c r="F134" s="6">
        <v>0.31826500000000002</v>
      </c>
      <c r="H134" s="1">
        <v>2.2522500000000001</v>
      </c>
      <c r="I134" s="1">
        <v>-0.40680240000000001</v>
      </c>
      <c r="J134" s="1">
        <v>-0.152389</v>
      </c>
      <c r="K134" s="1">
        <v>0.152389</v>
      </c>
      <c r="L134" s="1">
        <v>-0.19095899999999999</v>
      </c>
      <c r="M134" s="1">
        <v>0.31826500000000002</v>
      </c>
      <c r="O134" s="1">
        <v>6.7066999999999997</v>
      </c>
      <c r="P134" s="1">
        <v>-1.170501</v>
      </c>
      <c r="Q134" s="1">
        <v>-8.4247559999999999E-2</v>
      </c>
      <c r="R134" s="1">
        <v>8.4574880000000005E-2</v>
      </c>
      <c r="S134" s="1">
        <v>-0.26875710000000003</v>
      </c>
      <c r="T134" s="1">
        <v>0.27024189999999998</v>
      </c>
    </row>
    <row r="135" spans="1:20" s="1" customFormat="1" x14ac:dyDescent="0.3">
      <c r="A135" s="19">
        <v>2.2689330000000001</v>
      </c>
      <c r="B135" s="19">
        <v>-0.40953070000000003</v>
      </c>
      <c r="C135" s="1">
        <v>-0.1784066</v>
      </c>
      <c r="D135" s="1">
        <v>0.17902499999999999</v>
      </c>
      <c r="E135" s="1">
        <v>-1.1457539999999999</v>
      </c>
      <c r="F135" s="6">
        <v>1.2077310000000001</v>
      </c>
      <c r="H135" s="1">
        <v>2.2689330000000001</v>
      </c>
      <c r="I135" s="1">
        <v>-0.40953070000000003</v>
      </c>
      <c r="J135" s="1">
        <v>-0.1784066</v>
      </c>
      <c r="K135" s="1">
        <v>0.17902499999999999</v>
      </c>
      <c r="L135" s="1">
        <v>-1.1457539999999999</v>
      </c>
      <c r="M135" s="1">
        <v>1.2077310000000001</v>
      </c>
      <c r="O135" s="1">
        <v>6.7567500000000003</v>
      </c>
      <c r="P135" s="1">
        <v>-1.177694</v>
      </c>
    </row>
    <row r="136" spans="1:20" s="1" customFormat="1" x14ac:dyDescent="0.3">
      <c r="A136" s="19">
        <v>2.2856169999999998</v>
      </c>
      <c r="B136" s="19">
        <v>-0.41275519999999999</v>
      </c>
      <c r="C136" s="1">
        <v>-0.1932738</v>
      </c>
      <c r="D136" s="1">
        <v>0.19416520000000001</v>
      </c>
      <c r="E136" s="1">
        <v>-0.76383590000000001</v>
      </c>
      <c r="F136" s="6">
        <v>1.126136</v>
      </c>
      <c r="H136" s="1">
        <v>2.2856169999999998</v>
      </c>
      <c r="I136" s="1">
        <v>-0.41275519999999999</v>
      </c>
      <c r="J136" s="1">
        <v>-0.1932738</v>
      </c>
      <c r="K136" s="1">
        <v>0.19416520000000001</v>
      </c>
      <c r="L136" s="1">
        <v>-0.76383590000000001</v>
      </c>
      <c r="M136" s="1">
        <v>1.126136</v>
      </c>
      <c r="O136" s="1">
        <v>6.8068</v>
      </c>
      <c r="P136" s="1">
        <v>-1.1862520000000001</v>
      </c>
      <c r="Q136" s="1">
        <v>-0.1028316</v>
      </c>
      <c r="R136" s="1">
        <v>0.103018</v>
      </c>
      <c r="S136" s="1">
        <v>0.1768139</v>
      </c>
      <c r="T136" s="1">
        <v>0.18031549999999999</v>
      </c>
    </row>
    <row r="137" spans="1:20" s="1" customFormat="1" x14ac:dyDescent="0.3">
      <c r="A137" s="19">
        <v>2.3022999999999998</v>
      </c>
      <c r="B137" s="19">
        <v>-0.4159796</v>
      </c>
      <c r="C137" s="1">
        <v>-0.20070740000000001</v>
      </c>
      <c r="D137" s="1">
        <v>0.201566</v>
      </c>
      <c r="E137" s="1">
        <v>-0.38191799999999998</v>
      </c>
      <c r="F137" s="6">
        <v>0.49714580000000003</v>
      </c>
      <c r="H137" s="1">
        <v>2.3022999999999998</v>
      </c>
      <c r="I137" s="1">
        <v>-0.4159796</v>
      </c>
      <c r="J137" s="1">
        <v>-0.20070740000000001</v>
      </c>
      <c r="K137" s="1">
        <v>0.201566</v>
      </c>
      <c r="L137" s="1">
        <v>-0.38191799999999998</v>
      </c>
      <c r="M137" s="1">
        <v>0.49714580000000003</v>
      </c>
      <c r="O137" s="1">
        <v>6.8568499999999997</v>
      </c>
      <c r="P137" s="1">
        <v>-1.194313</v>
      </c>
    </row>
    <row r="138" spans="1:20" s="1" customFormat="1" x14ac:dyDescent="0.3">
      <c r="A138" s="19">
        <v>2.3189829999999998</v>
      </c>
      <c r="B138" s="19">
        <v>-0.41945209999999999</v>
      </c>
      <c r="C138" s="1">
        <v>-0.20814099999999999</v>
      </c>
      <c r="D138" s="1">
        <v>0.20814099999999999</v>
      </c>
      <c r="E138" s="1">
        <v>0.127306</v>
      </c>
      <c r="F138" s="6">
        <v>0.64913569999999998</v>
      </c>
      <c r="H138" s="1">
        <v>2.3189829999999998</v>
      </c>
      <c r="I138" s="1">
        <v>-0.41945209999999999</v>
      </c>
      <c r="J138" s="1">
        <v>-0.20814099999999999</v>
      </c>
      <c r="K138" s="1">
        <v>0.20814099999999999</v>
      </c>
      <c r="L138" s="1">
        <v>0.127306</v>
      </c>
      <c r="M138" s="1">
        <v>0.64913569999999998</v>
      </c>
      <c r="O138" s="1">
        <v>6.9069000000000003</v>
      </c>
      <c r="P138" s="1">
        <v>-1.2007620000000001</v>
      </c>
      <c r="Q138" s="1">
        <v>-0.10902630000000001</v>
      </c>
      <c r="R138" s="1">
        <v>0.10913879999999999</v>
      </c>
      <c r="S138" s="1">
        <v>-0.127306</v>
      </c>
      <c r="T138" s="1">
        <v>0.2474384</v>
      </c>
    </row>
    <row r="139" spans="1:20" s="1" customFormat="1" x14ac:dyDescent="0.3">
      <c r="A139" s="19">
        <v>2.3356669999999999</v>
      </c>
      <c r="B139" s="19">
        <v>-0.42292459999999998</v>
      </c>
      <c r="C139" s="1">
        <v>-0.19699059999999999</v>
      </c>
      <c r="D139" s="1">
        <v>0.19699059999999999</v>
      </c>
      <c r="E139" s="1">
        <v>0.19095899999999999</v>
      </c>
      <c r="F139" s="6">
        <v>0.22950409999999999</v>
      </c>
      <c r="H139" s="1">
        <v>2.3356669999999999</v>
      </c>
      <c r="I139" s="1">
        <v>-0.42292459999999998</v>
      </c>
      <c r="J139" s="1">
        <v>-0.19699059999999999</v>
      </c>
      <c r="K139" s="1">
        <v>0.19699059999999999</v>
      </c>
      <c r="L139" s="1">
        <v>0.19095899999999999</v>
      </c>
      <c r="M139" s="1">
        <v>0.22950409999999999</v>
      </c>
      <c r="O139" s="1">
        <v>6.95695</v>
      </c>
      <c r="P139" s="1">
        <v>-1.2104349999999999</v>
      </c>
    </row>
    <row r="140" spans="1:20" s="1" customFormat="1" x14ac:dyDescent="0.3">
      <c r="A140" s="19">
        <v>2.3523499999999999</v>
      </c>
      <c r="B140" s="19">
        <v>-0.42602499999999999</v>
      </c>
      <c r="C140" s="1">
        <v>-0.19699059999999999</v>
      </c>
      <c r="D140" s="1">
        <v>0.1970257</v>
      </c>
      <c r="E140" s="1">
        <v>0.31826500000000002</v>
      </c>
      <c r="F140" s="6">
        <v>0.32456790000000002</v>
      </c>
      <c r="H140" s="1">
        <v>2.3523499999999999</v>
      </c>
      <c r="I140" s="1">
        <v>-0.42602499999999999</v>
      </c>
      <c r="J140" s="1">
        <v>-0.19699059999999999</v>
      </c>
      <c r="K140" s="1">
        <v>0.1970257</v>
      </c>
      <c r="L140" s="1">
        <v>0.31826500000000002</v>
      </c>
      <c r="M140" s="1">
        <v>0.32456790000000002</v>
      </c>
      <c r="O140" s="1">
        <v>7.0069999999999997</v>
      </c>
      <c r="P140" s="1">
        <v>-1.2172559999999999</v>
      </c>
      <c r="Q140" s="1">
        <v>-9.1681170000000006E-2</v>
      </c>
      <c r="R140" s="1">
        <v>9.1681170000000006E-2</v>
      </c>
      <c r="S140" s="1">
        <v>2.8290220000000001E-2</v>
      </c>
      <c r="T140" s="1">
        <v>0.102978</v>
      </c>
    </row>
    <row r="141" spans="1:20" s="1" customFormat="1" x14ac:dyDescent="0.3">
      <c r="A141" s="19">
        <v>2.3690329999999999</v>
      </c>
      <c r="B141" s="19">
        <v>-0.42949749999999998</v>
      </c>
      <c r="C141" s="1">
        <v>-0.1932738</v>
      </c>
      <c r="D141" s="1">
        <v>0.1933096</v>
      </c>
      <c r="E141" s="1">
        <v>0.89114190000000004</v>
      </c>
      <c r="F141" s="6">
        <v>1.1333089999999999</v>
      </c>
      <c r="H141" s="1">
        <v>2.3690329999999999</v>
      </c>
      <c r="I141" s="1">
        <v>-0.42949749999999998</v>
      </c>
      <c r="J141" s="1">
        <v>-0.1932738</v>
      </c>
      <c r="K141" s="1">
        <v>0.1933096</v>
      </c>
      <c r="L141" s="1">
        <v>0.89114190000000004</v>
      </c>
      <c r="M141" s="1">
        <v>1.1333089999999999</v>
      </c>
      <c r="O141" s="1">
        <v>7.0570500000000003</v>
      </c>
      <c r="P141" s="1">
        <v>-1.2239530000000001</v>
      </c>
    </row>
    <row r="142" spans="1:20" s="1" customFormat="1" x14ac:dyDescent="0.3">
      <c r="A142" s="19">
        <v>2.3857170000000001</v>
      </c>
      <c r="B142" s="19">
        <v>-0.43247390000000002</v>
      </c>
      <c r="C142" s="1">
        <v>-0.1635394</v>
      </c>
      <c r="D142" s="1">
        <v>0.1650529</v>
      </c>
      <c r="E142" s="1">
        <v>0.89114190000000004</v>
      </c>
      <c r="F142" s="6">
        <v>1.095127</v>
      </c>
      <c r="H142" s="1">
        <v>2.3857170000000001</v>
      </c>
      <c r="I142" s="1">
        <v>-0.43247390000000002</v>
      </c>
      <c r="J142" s="1">
        <v>-0.1635394</v>
      </c>
      <c r="K142" s="1">
        <v>0.1650529</v>
      </c>
      <c r="L142" s="1">
        <v>0.89114190000000004</v>
      </c>
      <c r="M142" s="1">
        <v>1.095127</v>
      </c>
      <c r="O142" s="1">
        <v>7.1071</v>
      </c>
      <c r="P142" s="1">
        <v>-1.232262</v>
      </c>
      <c r="Q142" s="1">
        <v>-0.1003537</v>
      </c>
      <c r="R142" s="1">
        <v>0.1003537</v>
      </c>
      <c r="S142" s="1">
        <v>7.0725550000000003E-3</v>
      </c>
      <c r="T142" s="1">
        <v>2.9160889999999998E-2</v>
      </c>
    </row>
    <row r="143" spans="1:20" s="1" customFormat="1" x14ac:dyDescent="0.3">
      <c r="A143" s="19">
        <v>2.4024000000000001</v>
      </c>
      <c r="B143" s="19">
        <v>-0.43495430000000002</v>
      </c>
      <c r="C143" s="1">
        <v>-0.15982260000000001</v>
      </c>
      <c r="D143" s="1">
        <v>0.1598658</v>
      </c>
      <c r="E143" s="1">
        <v>-0.31826500000000002</v>
      </c>
      <c r="F143" s="6">
        <v>0.76912199999999997</v>
      </c>
      <c r="H143" s="1">
        <v>2.4024000000000001</v>
      </c>
      <c r="I143" s="1">
        <v>-0.43495430000000002</v>
      </c>
      <c r="J143" s="1">
        <v>-0.15982260000000001</v>
      </c>
      <c r="K143" s="1">
        <v>0.1598658</v>
      </c>
      <c r="L143" s="1">
        <v>-0.31826500000000002</v>
      </c>
      <c r="M143" s="1">
        <v>0.76912199999999997</v>
      </c>
      <c r="O143" s="1">
        <v>7.1571499999999997</v>
      </c>
      <c r="P143" s="1">
        <v>-1.2403230000000001</v>
      </c>
    </row>
    <row r="144" spans="1:20" s="1" customFormat="1" x14ac:dyDescent="0.3">
      <c r="A144" s="19">
        <v>2.4190830000000001</v>
      </c>
      <c r="B144" s="19">
        <v>-0.43780669999999999</v>
      </c>
      <c r="C144" s="1">
        <v>-0.1784066</v>
      </c>
      <c r="D144" s="1">
        <v>0.17979500000000001</v>
      </c>
      <c r="E144" s="1">
        <v>-0.127306</v>
      </c>
      <c r="F144" s="6">
        <v>0.1800379</v>
      </c>
      <c r="H144" s="1">
        <v>2.4190830000000001</v>
      </c>
      <c r="I144" s="1">
        <v>-0.43780669999999999</v>
      </c>
      <c r="J144" s="1">
        <v>-0.1784066</v>
      </c>
      <c r="K144" s="1">
        <v>0.17979500000000001</v>
      </c>
      <c r="L144" s="1">
        <v>-0.127306</v>
      </c>
      <c r="M144" s="1">
        <v>0.1800379</v>
      </c>
      <c r="O144" s="1">
        <v>7.2072000000000003</v>
      </c>
      <c r="P144" s="1">
        <v>-1.2482599999999999</v>
      </c>
      <c r="Q144" s="1">
        <v>-0.1127431</v>
      </c>
      <c r="R144" s="1">
        <v>0.1127703</v>
      </c>
      <c r="S144" s="1">
        <v>7.0725550000000003E-3</v>
      </c>
      <c r="T144" s="1">
        <v>7.1078299999999997E-2</v>
      </c>
    </row>
    <row r="145" spans="1:20" s="1" customFormat="1" x14ac:dyDescent="0.3">
      <c r="A145" s="19">
        <v>2.4357669999999998</v>
      </c>
      <c r="B145" s="19">
        <v>-0.4409071</v>
      </c>
      <c r="C145" s="1">
        <v>-0.16725619999999999</v>
      </c>
      <c r="D145" s="1">
        <v>0.1674213</v>
      </c>
      <c r="E145" s="1">
        <v>-0.19095899999999999</v>
      </c>
      <c r="F145" s="6">
        <v>1.1615580000000001</v>
      </c>
      <c r="H145" s="1">
        <v>2.4357669999999998</v>
      </c>
      <c r="I145" s="1">
        <v>-0.4409071</v>
      </c>
      <c r="J145" s="1">
        <v>-0.16725619999999999</v>
      </c>
      <c r="K145" s="1">
        <v>0.1674213</v>
      </c>
      <c r="L145" s="1">
        <v>-0.19095899999999999</v>
      </c>
      <c r="M145" s="1">
        <v>1.1615580000000001</v>
      </c>
      <c r="O145" s="1">
        <v>7.25725</v>
      </c>
      <c r="P145" s="1">
        <v>-1.2568170000000001</v>
      </c>
    </row>
    <row r="146" spans="1:20" s="1" customFormat="1" x14ac:dyDescent="0.3">
      <c r="A146" s="19">
        <v>2.4524499999999998</v>
      </c>
      <c r="B146" s="19">
        <v>-0.44338749999999999</v>
      </c>
      <c r="C146" s="1">
        <v>-0.17468980000000001</v>
      </c>
      <c r="D146" s="1">
        <v>0.17504529999999999</v>
      </c>
      <c r="E146" s="1">
        <v>0.19095899999999999</v>
      </c>
      <c r="F146" s="6">
        <v>0.27005679999999999</v>
      </c>
      <c r="H146" s="1">
        <v>2.4524499999999998</v>
      </c>
      <c r="I146" s="1">
        <v>-0.44338749999999999</v>
      </c>
      <c r="J146" s="1">
        <v>-0.17468980000000001</v>
      </c>
      <c r="K146" s="1">
        <v>0.17504529999999999</v>
      </c>
      <c r="L146" s="1">
        <v>0.19095899999999999</v>
      </c>
      <c r="M146" s="1">
        <v>0.27005679999999999</v>
      </c>
      <c r="O146" s="1">
        <v>7.3072999999999997</v>
      </c>
      <c r="P146" s="1">
        <v>-1.2638860000000001</v>
      </c>
      <c r="Q146" s="1">
        <v>-0.1040705</v>
      </c>
      <c r="R146" s="1">
        <v>0.1041884</v>
      </c>
      <c r="S146" s="1">
        <v>-0.1414511</v>
      </c>
      <c r="T146" s="1">
        <v>0.14767930000000001</v>
      </c>
    </row>
    <row r="147" spans="1:20" s="1" customFormat="1" x14ac:dyDescent="0.3">
      <c r="A147" s="19">
        <v>2.4691329999999998</v>
      </c>
      <c r="B147" s="19">
        <v>-0.44673590000000002</v>
      </c>
      <c r="C147" s="1">
        <v>-0.17468980000000001</v>
      </c>
      <c r="D147" s="1">
        <v>0.1747293</v>
      </c>
      <c r="E147" s="1">
        <v>0.31826500000000002</v>
      </c>
      <c r="F147" s="6">
        <v>0.54756369999999999</v>
      </c>
      <c r="H147" s="1">
        <v>2.4691329999999998</v>
      </c>
      <c r="I147" s="1">
        <v>-0.44673590000000002</v>
      </c>
      <c r="J147" s="1">
        <v>-0.17468980000000001</v>
      </c>
      <c r="K147" s="1">
        <v>0.1747293</v>
      </c>
      <c r="L147" s="1">
        <v>0.31826500000000002</v>
      </c>
      <c r="M147" s="1">
        <v>0.54756369999999999</v>
      </c>
      <c r="O147" s="1">
        <v>7.3573500000000003</v>
      </c>
      <c r="P147" s="1">
        <v>-1.27294</v>
      </c>
    </row>
    <row r="148" spans="1:20" s="1" customFormat="1" x14ac:dyDescent="0.3">
      <c r="A148" s="19">
        <v>2.4858169999999999</v>
      </c>
      <c r="B148" s="19">
        <v>-0.44921630000000001</v>
      </c>
      <c r="C148" s="1">
        <v>-0.152389</v>
      </c>
      <c r="D148" s="1">
        <v>0.15257019999999999</v>
      </c>
      <c r="E148" s="1">
        <v>0.19095899999999999</v>
      </c>
      <c r="F148" s="6">
        <v>0.31826500000000002</v>
      </c>
      <c r="H148" s="1">
        <v>2.4858169999999999</v>
      </c>
      <c r="I148" s="1">
        <v>-0.44921630000000001</v>
      </c>
      <c r="J148" s="1">
        <v>-0.152389</v>
      </c>
      <c r="K148" s="1">
        <v>0.15257019999999999</v>
      </c>
      <c r="L148" s="1">
        <v>0.19095899999999999</v>
      </c>
      <c r="M148" s="1">
        <v>0.31826500000000002</v>
      </c>
      <c r="O148" s="1">
        <v>7.4074</v>
      </c>
      <c r="P148" s="1">
        <v>-1.2788930000000001</v>
      </c>
    </row>
    <row r="149" spans="1:20" s="1" customFormat="1" x14ac:dyDescent="0.3">
      <c r="A149" s="19">
        <v>2.5024999999999999</v>
      </c>
      <c r="B149" s="19">
        <v>-0.45182070000000002</v>
      </c>
      <c r="C149" s="1">
        <v>-0.17097300000000001</v>
      </c>
      <c r="D149" s="1">
        <v>0.17101340000000001</v>
      </c>
      <c r="E149" s="1">
        <v>-1.400366</v>
      </c>
      <c r="F149" s="6">
        <v>1.4133260000000001</v>
      </c>
      <c r="H149" s="1">
        <v>2.5024999999999999</v>
      </c>
      <c r="I149" s="1">
        <v>-0.45182070000000002</v>
      </c>
      <c r="J149" s="1">
        <v>-0.17097300000000001</v>
      </c>
      <c r="K149" s="1">
        <v>0.17101340000000001</v>
      </c>
      <c r="L149" s="1">
        <v>-1.400366</v>
      </c>
      <c r="M149" s="1">
        <v>1.4133260000000001</v>
      </c>
    </row>
    <row r="150" spans="1:20" s="1" customFormat="1" x14ac:dyDescent="0.3">
      <c r="A150" s="19">
        <v>2.519183</v>
      </c>
      <c r="B150" s="19">
        <v>-0.45492110000000002</v>
      </c>
      <c r="C150" s="1">
        <v>-0.20070740000000001</v>
      </c>
      <c r="D150" s="1">
        <v>0.20070740000000001</v>
      </c>
      <c r="E150" s="1">
        <v>-0.50922389999999995</v>
      </c>
      <c r="F150" s="6">
        <v>0.52489600000000003</v>
      </c>
      <c r="H150" s="1">
        <v>2.519183</v>
      </c>
      <c r="I150" s="1">
        <v>-0.45492110000000002</v>
      </c>
      <c r="J150" s="1">
        <v>-0.20070740000000001</v>
      </c>
      <c r="K150" s="1">
        <v>0.20070740000000001</v>
      </c>
      <c r="L150" s="1">
        <v>-0.50922389999999995</v>
      </c>
      <c r="M150" s="1">
        <v>0.52489600000000003</v>
      </c>
    </row>
    <row r="151" spans="1:20" s="1" customFormat="1" x14ac:dyDescent="0.3">
      <c r="A151" s="19">
        <v>2.5358670000000001</v>
      </c>
      <c r="B151" s="19">
        <v>-0.45851760000000003</v>
      </c>
      <c r="C151" s="1">
        <v>-0.1932738</v>
      </c>
      <c r="D151" s="1">
        <v>0.1934167</v>
      </c>
      <c r="E151" s="1">
        <v>-2.800732</v>
      </c>
      <c r="F151" s="6">
        <v>3.1902789999999999</v>
      </c>
      <c r="H151" s="1">
        <v>2.5358670000000001</v>
      </c>
      <c r="I151" s="1">
        <v>-0.45851760000000003</v>
      </c>
      <c r="J151" s="1">
        <v>-0.1932738</v>
      </c>
      <c r="K151" s="1">
        <v>0.1934167</v>
      </c>
      <c r="L151" s="1">
        <v>-2.800732</v>
      </c>
      <c r="M151" s="1">
        <v>3.1902789999999999</v>
      </c>
    </row>
    <row r="152" spans="1:20" s="1" customFormat="1" x14ac:dyDescent="0.3">
      <c r="A152" s="19">
        <v>2.5525500000000001</v>
      </c>
      <c r="B152" s="19">
        <v>-0.46137</v>
      </c>
      <c r="C152" s="1">
        <v>-0.27132669999999998</v>
      </c>
      <c r="D152" s="1">
        <v>0.27438980000000002</v>
      </c>
      <c r="E152" s="1">
        <v>-0.31826500000000002</v>
      </c>
      <c r="F152" s="6">
        <v>1.0064420000000001</v>
      </c>
      <c r="H152" s="1">
        <v>2.5525500000000001</v>
      </c>
      <c r="I152" s="1">
        <v>-0.46137</v>
      </c>
      <c r="J152" s="1">
        <v>-0.27132669999999998</v>
      </c>
      <c r="K152" s="1">
        <v>0.27438980000000002</v>
      </c>
      <c r="L152" s="1">
        <v>-0.31826500000000002</v>
      </c>
      <c r="M152" s="1">
        <v>1.0064420000000001</v>
      </c>
    </row>
    <row r="153" spans="1:20" s="1" customFormat="1" x14ac:dyDescent="0.3">
      <c r="A153" s="19">
        <v>2.5692330000000001</v>
      </c>
      <c r="B153" s="19">
        <v>-0.46757090000000001</v>
      </c>
      <c r="C153" s="1">
        <v>-0.25274269999999999</v>
      </c>
      <c r="D153" s="1">
        <v>0.25731989999999999</v>
      </c>
      <c r="E153" s="1">
        <v>2.6734260000000001</v>
      </c>
      <c r="F153" s="6">
        <v>2.6923029999999999</v>
      </c>
      <c r="H153" s="1">
        <v>2.5692330000000001</v>
      </c>
      <c r="I153" s="1">
        <v>-0.46757090000000001</v>
      </c>
      <c r="J153" s="1">
        <v>-0.25274269999999999</v>
      </c>
      <c r="K153" s="1">
        <v>0.25731989999999999</v>
      </c>
      <c r="L153" s="1">
        <v>2.6734260000000001</v>
      </c>
      <c r="M153" s="1">
        <v>2.6923029999999999</v>
      </c>
    </row>
    <row r="154" spans="1:20" s="1" customFormat="1" x14ac:dyDescent="0.3">
      <c r="A154" s="19">
        <v>2.5859169999999998</v>
      </c>
      <c r="B154" s="19">
        <v>-0.46980319999999998</v>
      </c>
      <c r="C154" s="1">
        <v>-0.13380500000000001</v>
      </c>
      <c r="D154" s="1">
        <v>0.1340113</v>
      </c>
      <c r="E154" s="1">
        <v>4.0737920000000001</v>
      </c>
      <c r="F154" s="6">
        <v>4.3077610000000002</v>
      </c>
      <c r="H154" s="1">
        <v>2.5859169999999998</v>
      </c>
      <c r="I154" s="1">
        <v>-0.46980319999999998</v>
      </c>
      <c r="J154" s="1">
        <v>-0.13380500000000001</v>
      </c>
      <c r="K154" s="1">
        <v>0.1340113</v>
      </c>
      <c r="L154" s="1">
        <v>4.0737920000000001</v>
      </c>
      <c r="M154" s="1">
        <v>4.3077610000000002</v>
      </c>
    </row>
    <row r="155" spans="1:20" s="1" customFormat="1" x14ac:dyDescent="0.3">
      <c r="A155" s="19">
        <v>2.6025999999999998</v>
      </c>
      <c r="B155" s="19">
        <v>-0.4720355</v>
      </c>
      <c r="C155" s="1">
        <v>-0.13380500000000001</v>
      </c>
      <c r="D155" s="1">
        <v>0.13426879999999999</v>
      </c>
      <c r="E155" s="1">
        <v>-0.50922389999999995</v>
      </c>
      <c r="F155" s="6">
        <v>0.51318680000000005</v>
      </c>
      <c r="H155" s="1">
        <v>2.6025999999999998</v>
      </c>
      <c r="I155" s="1">
        <v>-0.4720355</v>
      </c>
      <c r="J155" s="1">
        <v>-0.13380500000000001</v>
      </c>
      <c r="K155" s="1">
        <v>0.13426879999999999</v>
      </c>
      <c r="L155" s="1">
        <v>-0.50922389999999995</v>
      </c>
      <c r="M155" s="1">
        <v>0.51318680000000005</v>
      </c>
    </row>
    <row r="156" spans="1:20" s="1" customFormat="1" x14ac:dyDescent="0.3">
      <c r="A156" s="19">
        <v>2.6192829999999998</v>
      </c>
      <c r="B156" s="19">
        <v>-0.47426780000000002</v>
      </c>
      <c r="C156" s="1">
        <v>-0.1486722</v>
      </c>
      <c r="D156" s="1">
        <v>0.14871860000000001</v>
      </c>
      <c r="E156" s="1">
        <v>-1.5276719999999999</v>
      </c>
      <c r="F156" s="6">
        <v>1.53956</v>
      </c>
      <c r="H156" s="1">
        <v>2.6192829999999998</v>
      </c>
      <c r="I156" s="1">
        <v>-0.47426780000000002</v>
      </c>
      <c r="J156" s="1">
        <v>-0.1486722</v>
      </c>
      <c r="K156" s="1">
        <v>0.14871860000000001</v>
      </c>
      <c r="L156" s="1">
        <v>-1.5276719999999999</v>
      </c>
      <c r="M156" s="1">
        <v>1.53956</v>
      </c>
    </row>
    <row r="157" spans="1:20" s="1" customFormat="1" x14ac:dyDescent="0.3">
      <c r="A157" s="19">
        <v>2.6359669999999999</v>
      </c>
      <c r="B157" s="19">
        <v>-0.47699619999999998</v>
      </c>
      <c r="C157" s="1">
        <v>-0.18584020000000001</v>
      </c>
      <c r="D157" s="1">
        <v>0.1858774</v>
      </c>
      <c r="E157" s="1">
        <v>-1.782284</v>
      </c>
      <c r="F157" s="6">
        <v>1.7924850000000001</v>
      </c>
      <c r="H157" s="1">
        <v>2.6359669999999999</v>
      </c>
      <c r="I157" s="1">
        <v>-0.47699619999999998</v>
      </c>
      <c r="J157" s="1">
        <v>-0.18584020000000001</v>
      </c>
      <c r="K157" s="1">
        <v>0.1858774</v>
      </c>
      <c r="L157" s="1">
        <v>-1.782284</v>
      </c>
      <c r="M157" s="1">
        <v>1.7924850000000001</v>
      </c>
    </row>
    <row r="158" spans="1:20" s="1" customFormat="1" x14ac:dyDescent="0.3">
      <c r="A158" s="19">
        <v>2.65265</v>
      </c>
      <c r="B158" s="19">
        <v>-0.48046870000000003</v>
      </c>
      <c r="C158" s="1">
        <v>-0.21185780000000001</v>
      </c>
      <c r="D158" s="1">
        <v>0.21215110000000001</v>
      </c>
      <c r="E158" s="1">
        <v>-0.9547949</v>
      </c>
      <c r="F158" s="6">
        <v>0.9569143</v>
      </c>
      <c r="H158" s="1">
        <v>2.65265</v>
      </c>
      <c r="I158" s="1">
        <v>-0.48046870000000003</v>
      </c>
      <c r="J158" s="1">
        <v>-0.21185780000000001</v>
      </c>
      <c r="K158" s="1">
        <v>0.21215110000000001</v>
      </c>
      <c r="L158" s="1">
        <v>-0.9547949</v>
      </c>
      <c r="M158" s="1">
        <v>0.9569143</v>
      </c>
    </row>
    <row r="159" spans="1:20" s="1" customFormat="1" x14ac:dyDescent="0.3">
      <c r="A159" s="19">
        <v>2.669333</v>
      </c>
      <c r="B159" s="19">
        <v>-0.48406519999999997</v>
      </c>
      <c r="C159" s="1">
        <v>-0.21557470000000001</v>
      </c>
      <c r="D159" s="1">
        <v>0.2157028</v>
      </c>
      <c r="E159" s="1">
        <v>0.127306</v>
      </c>
      <c r="F159" s="6">
        <v>0.1800379</v>
      </c>
      <c r="H159" s="1">
        <v>2.669333</v>
      </c>
      <c r="I159" s="1">
        <v>-0.48406519999999997</v>
      </c>
      <c r="J159" s="1">
        <v>-0.21557470000000001</v>
      </c>
      <c r="K159" s="1">
        <v>0.2157028</v>
      </c>
      <c r="L159" s="1">
        <v>0.127306</v>
      </c>
      <c r="M159" s="1">
        <v>0.1800379</v>
      </c>
    </row>
    <row r="160" spans="1:20" s="1" customFormat="1" x14ac:dyDescent="0.3">
      <c r="A160" s="19">
        <v>2.6860170000000001</v>
      </c>
      <c r="B160" s="19">
        <v>-0.48766169999999998</v>
      </c>
      <c r="C160" s="1">
        <v>-0.20814099999999999</v>
      </c>
      <c r="D160" s="1">
        <v>0.2081742</v>
      </c>
      <c r="E160" s="1">
        <v>0.50922389999999995</v>
      </c>
      <c r="F160" s="6">
        <v>0.54385139999999998</v>
      </c>
      <c r="H160" s="1">
        <v>2.6860170000000001</v>
      </c>
      <c r="I160" s="1">
        <v>-0.48766169999999998</v>
      </c>
      <c r="J160" s="1">
        <v>-0.20814099999999999</v>
      </c>
      <c r="K160" s="1">
        <v>0.2081742</v>
      </c>
      <c r="L160" s="1">
        <v>0.50922389999999995</v>
      </c>
      <c r="M160" s="1">
        <v>0.54385139999999998</v>
      </c>
    </row>
    <row r="161" spans="1:13" s="1" customFormat="1" x14ac:dyDescent="0.3">
      <c r="A161" s="19">
        <v>2.7027000000000001</v>
      </c>
      <c r="B161" s="19">
        <v>-0.4910101</v>
      </c>
      <c r="C161" s="1">
        <v>-0.19699059999999999</v>
      </c>
      <c r="D161" s="1">
        <v>0.1970257</v>
      </c>
      <c r="E161" s="1">
        <v>0.82748889999999997</v>
      </c>
      <c r="F161" s="6">
        <v>0.84923680000000001</v>
      </c>
      <c r="H161" s="1">
        <v>2.7027000000000001</v>
      </c>
      <c r="I161" s="1">
        <v>-0.4910101</v>
      </c>
      <c r="J161" s="1">
        <v>-0.19699059999999999</v>
      </c>
      <c r="K161" s="1">
        <v>0.1970257</v>
      </c>
      <c r="L161" s="1">
        <v>0.82748889999999997</v>
      </c>
      <c r="M161" s="1">
        <v>0.84923680000000001</v>
      </c>
    </row>
    <row r="162" spans="1:13" s="1" customFormat="1" x14ac:dyDescent="0.3">
      <c r="A162" s="19">
        <v>2.7193830000000001</v>
      </c>
      <c r="B162" s="19">
        <v>-0.49423460000000002</v>
      </c>
      <c r="C162" s="1">
        <v>-0.18212339999999999</v>
      </c>
      <c r="D162" s="1">
        <v>0.1822751</v>
      </c>
      <c r="E162" s="1">
        <v>0.82748889999999997</v>
      </c>
      <c r="F162" s="6">
        <v>0.91137219999999997</v>
      </c>
      <c r="H162" s="1">
        <v>2.7193830000000001</v>
      </c>
      <c r="I162" s="1">
        <v>-0.49423460000000002</v>
      </c>
      <c r="J162" s="1">
        <v>-0.18212339999999999</v>
      </c>
      <c r="K162" s="1">
        <v>0.1822751</v>
      </c>
      <c r="L162" s="1">
        <v>0.82748889999999997</v>
      </c>
      <c r="M162" s="1">
        <v>0.91137219999999997</v>
      </c>
    </row>
    <row r="163" spans="1:13" s="1" customFormat="1" x14ac:dyDescent="0.3">
      <c r="A163" s="19">
        <v>2.7360669999999998</v>
      </c>
      <c r="B163" s="19">
        <v>-0.497087</v>
      </c>
      <c r="C163" s="1">
        <v>-0.16725619999999999</v>
      </c>
      <c r="D163" s="1">
        <v>0.1682855</v>
      </c>
      <c r="E163" s="1">
        <v>0.31826500000000002</v>
      </c>
      <c r="F163" s="6">
        <v>0.32456790000000002</v>
      </c>
      <c r="H163" s="1">
        <v>2.7360669999999998</v>
      </c>
      <c r="I163" s="1">
        <v>-0.497087</v>
      </c>
      <c r="J163" s="1">
        <v>-0.16725619999999999</v>
      </c>
      <c r="K163" s="1">
        <v>0.1682855</v>
      </c>
      <c r="L163" s="1">
        <v>0.31826500000000002</v>
      </c>
      <c r="M163" s="1">
        <v>0.32456790000000002</v>
      </c>
    </row>
    <row r="164" spans="1:13" s="1" customFormat="1" x14ac:dyDescent="0.3">
      <c r="A164" s="19">
        <v>2.7527499999999998</v>
      </c>
      <c r="B164" s="19">
        <v>-0.49981540000000002</v>
      </c>
      <c r="C164" s="1">
        <v>-0.17097300000000001</v>
      </c>
      <c r="D164" s="1">
        <v>0.17133619999999999</v>
      </c>
      <c r="E164" s="1">
        <v>-0.127306</v>
      </c>
      <c r="F164" s="6">
        <v>0.83722439999999998</v>
      </c>
      <c r="H164" s="1">
        <v>2.7527499999999998</v>
      </c>
      <c r="I164" s="1">
        <v>-0.49981540000000002</v>
      </c>
      <c r="J164" s="1">
        <v>-0.17097300000000001</v>
      </c>
      <c r="K164" s="1">
        <v>0.17133619999999999</v>
      </c>
      <c r="L164" s="1">
        <v>-0.127306</v>
      </c>
      <c r="M164" s="1">
        <v>0.83722439999999998</v>
      </c>
    </row>
    <row r="165" spans="1:13" s="1" customFormat="1" x14ac:dyDescent="0.3">
      <c r="A165" s="19">
        <v>2.7694329999999998</v>
      </c>
      <c r="B165" s="19">
        <v>-0.50279180000000001</v>
      </c>
      <c r="C165" s="1">
        <v>-0.17468980000000001</v>
      </c>
      <c r="D165" s="1">
        <v>0.17504529999999999</v>
      </c>
      <c r="E165" s="1">
        <v>-0.57287690000000002</v>
      </c>
      <c r="F165" s="6">
        <v>0.81017030000000001</v>
      </c>
      <c r="H165" s="1">
        <v>2.7694329999999998</v>
      </c>
      <c r="I165" s="1">
        <v>-0.50279180000000001</v>
      </c>
      <c r="J165" s="1">
        <v>-0.17468980000000001</v>
      </c>
      <c r="K165" s="1">
        <v>0.17504529999999999</v>
      </c>
      <c r="L165" s="1">
        <v>-0.57287690000000002</v>
      </c>
      <c r="M165" s="1">
        <v>0.81017030000000001</v>
      </c>
    </row>
    <row r="166" spans="1:13" s="1" customFormat="1" x14ac:dyDescent="0.3">
      <c r="A166" s="19">
        <v>2.786117</v>
      </c>
      <c r="B166" s="19">
        <v>-0.50564419999999999</v>
      </c>
      <c r="C166" s="1">
        <v>-0.18584020000000001</v>
      </c>
      <c r="D166" s="1">
        <v>0.18617439999999999</v>
      </c>
      <c r="E166" s="1">
        <v>-0.50922389999999995</v>
      </c>
      <c r="F166" s="6">
        <v>0.54385139999999998</v>
      </c>
      <c r="H166" s="1">
        <v>2.786117</v>
      </c>
      <c r="I166" s="1">
        <v>-0.50564419999999999</v>
      </c>
      <c r="J166" s="1">
        <v>-0.18584020000000001</v>
      </c>
      <c r="K166" s="1">
        <v>0.18617439999999999</v>
      </c>
      <c r="L166" s="1">
        <v>-0.50922389999999995</v>
      </c>
      <c r="M166" s="1">
        <v>0.54385139999999998</v>
      </c>
    </row>
    <row r="167" spans="1:13" s="1" customFormat="1" x14ac:dyDescent="0.3">
      <c r="A167" s="19">
        <v>2.8028</v>
      </c>
      <c r="B167" s="19">
        <v>-0.50899269999999996</v>
      </c>
      <c r="C167" s="1">
        <v>-0.19699059999999999</v>
      </c>
      <c r="D167" s="1">
        <v>0.19699059999999999</v>
      </c>
      <c r="E167" s="1">
        <v>-0.44557089999999999</v>
      </c>
      <c r="F167" s="6">
        <v>0.58685160000000003</v>
      </c>
      <c r="H167" s="1">
        <v>2.8028</v>
      </c>
      <c r="I167" s="1">
        <v>-0.50899269999999996</v>
      </c>
      <c r="J167" s="1">
        <v>-0.19699059999999999</v>
      </c>
      <c r="K167" s="1">
        <v>0.19699059999999999</v>
      </c>
      <c r="L167" s="1">
        <v>-0.44557089999999999</v>
      </c>
      <c r="M167" s="1">
        <v>0.58685160000000003</v>
      </c>
    </row>
    <row r="168" spans="1:13" s="1" customFormat="1" x14ac:dyDescent="0.3">
      <c r="A168" s="19">
        <v>2.819483</v>
      </c>
      <c r="B168" s="19">
        <v>-0.51221709999999998</v>
      </c>
      <c r="C168" s="1">
        <v>-0.19699059999999999</v>
      </c>
      <c r="D168" s="1">
        <v>0.19699059999999999</v>
      </c>
      <c r="E168" s="1">
        <v>-1.082101</v>
      </c>
      <c r="F168" s="6">
        <v>1.1116520000000001</v>
      </c>
      <c r="H168" s="1">
        <v>2.819483</v>
      </c>
      <c r="I168" s="1">
        <v>-0.51221709999999998</v>
      </c>
      <c r="J168" s="1">
        <v>-0.19699059999999999</v>
      </c>
      <c r="K168" s="1">
        <v>0.19699059999999999</v>
      </c>
      <c r="L168" s="1">
        <v>-1.082101</v>
      </c>
      <c r="M168" s="1">
        <v>1.1116520000000001</v>
      </c>
    </row>
    <row r="169" spans="1:13" s="1" customFormat="1" x14ac:dyDescent="0.3">
      <c r="A169" s="15">
        <v>2.8361670000000001</v>
      </c>
      <c r="B169" s="15">
        <v>-0.51556559999999996</v>
      </c>
      <c r="C169" s="1">
        <v>-0.23044190000000001</v>
      </c>
      <c r="D169" s="1">
        <v>0.23056170000000001</v>
      </c>
      <c r="E169" s="1">
        <v>-0.63652989999999998</v>
      </c>
      <c r="F169" s="6">
        <v>0.64913569999999998</v>
      </c>
      <c r="H169" s="1">
        <v>2.8361670000000001</v>
      </c>
      <c r="I169" s="1">
        <v>-0.51556559999999996</v>
      </c>
      <c r="J169" s="1">
        <v>-0.23044190000000001</v>
      </c>
      <c r="K169" s="1">
        <v>0.23056170000000001</v>
      </c>
      <c r="L169" s="1">
        <v>-0.63652989999999998</v>
      </c>
      <c r="M169" s="1">
        <v>0.64913569999999998</v>
      </c>
    </row>
    <row r="170" spans="1:13" s="1" customFormat="1" x14ac:dyDescent="0.3">
      <c r="A170" s="15">
        <v>2.8528500000000001</v>
      </c>
      <c r="B170" s="15">
        <v>-0.51990619999999999</v>
      </c>
      <c r="C170" s="1">
        <v>-0.23044190000000001</v>
      </c>
      <c r="D170" s="1">
        <v>0.23056170000000001</v>
      </c>
      <c r="E170" s="1">
        <v>2.036896</v>
      </c>
      <c r="F170" s="6">
        <v>2.04087</v>
      </c>
      <c r="H170" s="1">
        <v>2.8528500000000001</v>
      </c>
      <c r="I170" s="1">
        <v>-0.51990619999999999</v>
      </c>
      <c r="J170" s="1">
        <v>-0.23044190000000001</v>
      </c>
      <c r="K170" s="1">
        <v>0.23056170000000001</v>
      </c>
      <c r="L170" s="1">
        <v>2.036896</v>
      </c>
      <c r="M170" s="1">
        <v>2.04087</v>
      </c>
    </row>
    <row r="171" spans="1:13" s="1" customFormat="1" x14ac:dyDescent="0.3">
      <c r="A171" s="15">
        <v>2.8695330000000001</v>
      </c>
      <c r="B171" s="15">
        <v>-0.52325469999999996</v>
      </c>
      <c r="C171" s="1">
        <v>-0.15610579999999999</v>
      </c>
      <c r="D171" s="1">
        <v>0.15610579999999999</v>
      </c>
      <c r="E171" s="1">
        <v>2.4188139999999998</v>
      </c>
      <c r="F171" s="6">
        <v>2.471835</v>
      </c>
      <c r="H171" s="1">
        <v>2.8695330000000001</v>
      </c>
      <c r="I171" s="1">
        <v>-0.52325469999999996</v>
      </c>
      <c r="J171" s="1">
        <v>-0.15610579999999999</v>
      </c>
      <c r="K171" s="1">
        <v>0.15610579999999999</v>
      </c>
      <c r="L171" s="1">
        <v>2.4188139999999998</v>
      </c>
      <c r="M171" s="1">
        <v>2.471835</v>
      </c>
    </row>
    <row r="172" spans="1:13" s="1" customFormat="1" x14ac:dyDescent="0.3">
      <c r="A172" s="15">
        <v>2.8862169999999998</v>
      </c>
      <c r="B172" s="15">
        <v>-0.52511490000000005</v>
      </c>
      <c r="C172" s="1">
        <v>-0.1375218</v>
      </c>
      <c r="D172" s="1">
        <v>0.1377225</v>
      </c>
      <c r="E172" s="1">
        <v>0.44557089999999999</v>
      </c>
      <c r="F172" s="6">
        <v>0.67664060000000004</v>
      </c>
      <c r="H172" s="1">
        <v>2.8862169999999998</v>
      </c>
      <c r="I172" s="1">
        <v>-0.52511490000000005</v>
      </c>
      <c r="J172" s="1">
        <v>-0.1375218</v>
      </c>
      <c r="K172" s="1">
        <v>0.1377225</v>
      </c>
      <c r="L172" s="1">
        <v>0.44557089999999999</v>
      </c>
      <c r="M172" s="1">
        <v>0.67664060000000004</v>
      </c>
    </row>
    <row r="173" spans="1:13" s="1" customFormat="1" x14ac:dyDescent="0.3">
      <c r="A173" s="15">
        <v>2.9028999999999998</v>
      </c>
      <c r="B173" s="15">
        <v>-0.52784330000000002</v>
      </c>
      <c r="C173" s="1">
        <v>-0.15610579999999999</v>
      </c>
      <c r="D173" s="1">
        <v>0.15720809999999999</v>
      </c>
      <c r="E173" s="1">
        <v>-0.89114190000000004</v>
      </c>
      <c r="F173" s="6">
        <v>0.89341230000000005</v>
      </c>
      <c r="H173" s="1">
        <v>2.9028999999999998</v>
      </c>
      <c r="I173" s="1">
        <v>-0.52784330000000002</v>
      </c>
      <c r="J173" s="1">
        <v>-0.15610579999999999</v>
      </c>
      <c r="K173" s="1">
        <v>0.15720809999999999</v>
      </c>
      <c r="L173" s="1">
        <v>-0.89114190000000004</v>
      </c>
      <c r="M173" s="1">
        <v>0.89341230000000005</v>
      </c>
    </row>
    <row r="174" spans="1:13" s="1" customFormat="1" x14ac:dyDescent="0.3">
      <c r="A174" s="15">
        <v>2.9195829999999998</v>
      </c>
      <c r="B174" s="15">
        <v>-0.53032369999999995</v>
      </c>
      <c r="C174" s="1">
        <v>-0.15982260000000001</v>
      </c>
      <c r="D174" s="1">
        <v>0.15999540000000001</v>
      </c>
      <c r="E174" s="1">
        <v>-1.336713</v>
      </c>
      <c r="F174" s="6">
        <v>1.53956</v>
      </c>
      <c r="H174" s="1">
        <v>2.9195829999999998</v>
      </c>
      <c r="I174" s="1">
        <v>-0.53032369999999995</v>
      </c>
      <c r="J174" s="1">
        <v>-0.15982260000000001</v>
      </c>
      <c r="K174" s="1">
        <v>0.15999540000000001</v>
      </c>
      <c r="L174" s="1">
        <v>-1.336713</v>
      </c>
      <c r="M174" s="1">
        <v>1.53956</v>
      </c>
    </row>
    <row r="175" spans="1:13" s="1" customFormat="1" x14ac:dyDescent="0.3">
      <c r="A175" s="15">
        <v>2.936267</v>
      </c>
      <c r="B175" s="15">
        <v>-0.53317610000000004</v>
      </c>
      <c r="C175" s="1">
        <v>-0.20070740000000001</v>
      </c>
      <c r="D175" s="1">
        <v>0.2010169</v>
      </c>
      <c r="E175" s="1">
        <v>-2.036896</v>
      </c>
      <c r="F175" s="6">
        <v>2.368884</v>
      </c>
      <c r="H175" s="1">
        <v>2.936267</v>
      </c>
      <c r="I175" s="1">
        <v>-0.53317610000000004</v>
      </c>
      <c r="J175" s="1">
        <v>-0.20070740000000001</v>
      </c>
      <c r="K175" s="1">
        <v>0.2010169</v>
      </c>
      <c r="L175" s="1">
        <v>-2.036896</v>
      </c>
      <c r="M175" s="1">
        <v>2.368884</v>
      </c>
    </row>
    <row r="176" spans="1:13" s="1" customFormat="1" x14ac:dyDescent="0.3">
      <c r="A176" s="15">
        <v>2.95295</v>
      </c>
      <c r="B176" s="15">
        <v>-0.53702059999999996</v>
      </c>
      <c r="C176" s="1">
        <v>-0.2341587</v>
      </c>
      <c r="D176" s="1">
        <v>0.236039</v>
      </c>
      <c r="E176" s="1">
        <v>-0.44557089999999999</v>
      </c>
      <c r="F176" s="6">
        <v>0.58685160000000003</v>
      </c>
      <c r="H176" s="1">
        <v>2.95295</v>
      </c>
      <c r="I176" s="1">
        <v>-0.53702059999999996</v>
      </c>
      <c r="J176" s="1">
        <v>-0.2341587</v>
      </c>
      <c r="K176" s="1">
        <v>0.236039</v>
      </c>
      <c r="L176" s="1">
        <v>-0.44557089999999999</v>
      </c>
      <c r="M176" s="1">
        <v>0.58685160000000003</v>
      </c>
    </row>
    <row r="177" spans="1:13" s="1" customFormat="1" x14ac:dyDescent="0.3">
      <c r="A177" s="15">
        <v>2.969633</v>
      </c>
      <c r="B177" s="15">
        <v>-0.5409891</v>
      </c>
      <c r="C177" s="1">
        <v>-0.21557470000000001</v>
      </c>
      <c r="D177" s="1">
        <v>0.21761559999999999</v>
      </c>
      <c r="E177" s="1">
        <v>1.5276719999999999</v>
      </c>
      <c r="F177" s="6">
        <v>1.6549780000000001</v>
      </c>
      <c r="H177" s="1">
        <v>2.969633</v>
      </c>
      <c r="I177" s="1">
        <v>-0.5409891</v>
      </c>
      <c r="J177" s="1">
        <v>-0.21557470000000001</v>
      </c>
      <c r="K177" s="1">
        <v>0.21761559999999999</v>
      </c>
      <c r="L177" s="1">
        <v>1.5276719999999999</v>
      </c>
      <c r="M177" s="1">
        <v>1.6549780000000001</v>
      </c>
    </row>
    <row r="178" spans="1:13" s="1" customFormat="1" x14ac:dyDescent="0.3">
      <c r="A178" s="15">
        <v>2.9863170000000001</v>
      </c>
      <c r="B178" s="15">
        <v>-0.54421359999999996</v>
      </c>
      <c r="C178" s="1">
        <v>-0.1784066</v>
      </c>
      <c r="D178" s="1">
        <v>0.1784453</v>
      </c>
      <c r="E178" s="1">
        <v>1.782284</v>
      </c>
      <c r="F178" s="6">
        <v>2.021922</v>
      </c>
      <c r="H178" s="1">
        <v>2.9863170000000001</v>
      </c>
      <c r="I178" s="1">
        <v>-0.54421359999999996</v>
      </c>
      <c r="J178" s="1">
        <v>-0.1784066</v>
      </c>
      <c r="K178" s="1">
        <v>0.1784453</v>
      </c>
      <c r="L178" s="1">
        <v>1.782284</v>
      </c>
      <c r="M178" s="1">
        <v>2.021922</v>
      </c>
    </row>
    <row r="179" spans="1:13" s="1" customFormat="1" x14ac:dyDescent="0.3">
      <c r="A179" s="15">
        <v>3.0030000000000001</v>
      </c>
      <c r="B179" s="15">
        <v>-0.54694200000000004</v>
      </c>
      <c r="C179" s="1">
        <v>-0.15610579999999999</v>
      </c>
      <c r="D179" s="1">
        <v>0.15615000000000001</v>
      </c>
      <c r="E179" s="1">
        <v>0.89114190000000004</v>
      </c>
      <c r="F179" s="6">
        <v>0.91137219999999997</v>
      </c>
      <c r="H179" s="1">
        <v>3.0030000000000001</v>
      </c>
      <c r="I179" s="1">
        <v>-0.54694200000000004</v>
      </c>
      <c r="J179" s="1">
        <v>-0.15610579999999999</v>
      </c>
      <c r="K179" s="1">
        <v>0.15615000000000001</v>
      </c>
      <c r="L179" s="1">
        <v>0.89114190000000004</v>
      </c>
      <c r="M179" s="1">
        <v>0.91137219999999997</v>
      </c>
    </row>
    <row r="180" spans="1:13" s="1" customFormat="1" x14ac:dyDescent="0.3">
      <c r="A180" s="15">
        <v>3.0196830000000001</v>
      </c>
      <c r="B180" s="15">
        <v>-0.54942230000000003</v>
      </c>
      <c r="C180" s="1">
        <v>-0.1486722</v>
      </c>
      <c r="D180" s="1">
        <v>0.1486722</v>
      </c>
      <c r="E180" s="1">
        <v>0.254612</v>
      </c>
      <c r="F180" s="6">
        <v>0.3600757</v>
      </c>
      <c r="H180" s="1">
        <v>3.0196830000000001</v>
      </c>
      <c r="I180" s="1">
        <v>-0.54942230000000003</v>
      </c>
      <c r="J180" s="1">
        <v>-0.1486722</v>
      </c>
      <c r="K180" s="1">
        <v>0.1486722</v>
      </c>
      <c r="L180" s="1">
        <v>0.254612</v>
      </c>
      <c r="M180" s="1">
        <v>0.3600757</v>
      </c>
    </row>
    <row r="181" spans="1:13" s="1" customFormat="1" x14ac:dyDescent="0.3">
      <c r="A181" s="15">
        <v>3.0363669999999998</v>
      </c>
      <c r="B181" s="15">
        <v>-0.55190269999999997</v>
      </c>
      <c r="C181" s="1">
        <v>-0.1486722</v>
      </c>
      <c r="D181" s="1">
        <v>0.14908969999999999</v>
      </c>
      <c r="E181" s="1">
        <v>-0.254612</v>
      </c>
      <c r="F181" s="6">
        <v>0.407578</v>
      </c>
      <c r="H181" s="1">
        <v>3.0363669999999998</v>
      </c>
      <c r="I181" s="1">
        <v>-0.55190269999999997</v>
      </c>
      <c r="J181" s="1">
        <v>-0.1486722</v>
      </c>
      <c r="K181" s="1">
        <v>0.14908969999999999</v>
      </c>
      <c r="L181" s="1">
        <v>-0.254612</v>
      </c>
      <c r="M181" s="1">
        <v>0.407578</v>
      </c>
    </row>
    <row r="182" spans="1:13" s="1" customFormat="1" x14ac:dyDescent="0.3">
      <c r="A182" s="15">
        <v>3.0530499999999998</v>
      </c>
      <c r="B182" s="15">
        <v>-0.55438299999999996</v>
      </c>
      <c r="C182" s="1">
        <v>-0.15610579999999999</v>
      </c>
      <c r="D182" s="1">
        <v>0.15681210000000001</v>
      </c>
      <c r="E182" s="1">
        <v>-0.50922389999999995</v>
      </c>
      <c r="F182" s="6">
        <v>0.50922389999999995</v>
      </c>
      <c r="H182" s="1">
        <v>3.0530499999999998</v>
      </c>
      <c r="I182" s="1">
        <v>-0.55438299999999996</v>
      </c>
      <c r="J182" s="1">
        <v>-0.15610579999999999</v>
      </c>
      <c r="K182" s="1">
        <v>0.15681210000000001</v>
      </c>
      <c r="L182" s="1">
        <v>-0.50922389999999995</v>
      </c>
      <c r="M182" s="1">
        <v>0.50922389999999995</v>
      </c>
    </row>
    <row r="183" spans="1:13" s="1" customFormat="1" x14ac:dyDescent="0.3">
      <c r="A183" s="15">
        <v>3.0697329999999998</v>
      </c>
      <c r="B183" s="15">
        <v>-0.55711140000000003</v>
      </c>
      <c r="C183" s="1">
        <v>-0.16725619999999999</v>
      </c>
      <c r="D183" s="1">
        <v>0.1674213</v>
      </c>
      <c r="E183" s="1">
        <v>-1.5913250000000001</v>
      </c>
      <c r="F183" s="6">
        <v>1.596409</v>
      </c>
      <c r="H183" s="1">
        <v>3.0697329999999998</v>
      </c>
      <c r="I183" s="1">
        <v>-0.55711140000000003</v>
      </c>
      <c r="J183" s="1">
        <v>-0.16725619999999999</v>
      </c>
      <c r="K183" s="1">
        <v>0.1674213</v>
      </c>
      <c r="L183" s="1">
        <v>-1.5913250000000001</v>
      </c>
      <c r="M183" s="1">
        <v>1.596409</v>
      </c>
    </row>
    <row r="184" spans="1:13" s="1" customFormat="1" x14ac:dyDescent="0.3">
      <c r="A184" s="15">
        <v>3.086417</v>
      </c>
      <c r="B184" s="15">
        <v>-0.55996380000000001</v>
      </c>
      <c r="C184" s="1">
        <v>-0.2044242</v>
      </c>
      <c r="D184" s="1">
        <v>0.2047281</v>
      </c>
      <c r="E184" s="1">
        <v>6.3652990000000007E-2</v>
      </c>
      <c r="F184" s="6">
        <v>0.57640239999999998</v>
      </c>
      <c r="H184" s="1">
        <v>3.086417</v>
      </c>
      <c r="I184" s="1">
        <v>-0.55996380000000001</v>
      </c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    <row r="185" spans="1:13" s="1" customFormat="1" x14ac:dyDescent="0.3">
      <c r="A185" s="15">
        <v>3.1031</v>
      </c>
      <c r="B185" s="15">
        <v>-0.5639324</v>
      </c>
      <c r="C185" s="1">
        <v>-0.18212339999999999</v>
      </c>
      <c r="D185" s="1">
        <v>0.1822751</v>
      </c>
      <c r="E185" s="1">
        <v>0.9547949</v>
      </c>
      <c r="F185" s="6">
        <v>1.082101</v>
      </c>
      <c r="H185" s="1">
        <v>3.1031</v>
      </c>
      <c r="I185" s="1">
        <v>-0.5639324</v>
      </c>
      <c r="J185" s="1">
        <v>-0.18212339999999999</v>
      </c>
      <c r="K185" s="1">
        <v>0.1822751</v>
      </c>
      <c r="L185" s="1">
        <v>0.9547949</v>
      </c>
      <c r="M185" s="1">
        <v>1.082101</v>
      </c>
    </row>
    <row r="186" spans="1:13" s="1" customFormat="1" x14ac:dyDescent="0.3">
      <c r="A186" s="15">
        <v>3.119783</v>
      </c>
      <c r="B186" s="15">
        <v>-0.56604069999999995</v>
      </c>
      <c r="C186" s="1">
        <v>-0.1486722</v>
      </c>
      <c r="D186" s="1">
        <v>0.14941370000000001</v>
      </c>
      <c r="E186" s="1">
        <v>0.254612</v>
      </c>
      <c r="F186" s="6">
        <v>0.2846648</v>
      </c>
      <c r="H186" s="1">
        <v>3.119783</v>
      </c>
      <c r="I186" s="1">
        <v>-0.56604069999999995</v>
      </c>
      <c r="J186" s="1">
        <v>-0.1486722</v>
      </c>
      <c r="K186" s="1">
        <v>0.14941370000000001</v>
      </c>
      <c r="L186" s="1">
        <v>0.254612</v>
      </c>
      <c r="M186" s="1">
        <v>0.2846648</v>
      </c>
    </row>
    <row r="187" spans="1:13" s="1" customFormat="1" x14ac:dyDescent="0.3">
      <c r="A187" s="15">
        <v>3.1364670000000001</v>
      </c>
      <c r="B187" s="15">
        <v>-0.56889310000000004</v>
      </c>
      <c r="C187" s="1">
        <v>-0.18584020000000001</v>
      </c>
      <c r="D187" s="1">
        <v>0.1858774</v>
      </c>
      <c r="E187" s="1">
        <v>-1.2730600000000001</v>
      </c>
      <c r="F187" s="6">
        <v>1.3487830000000001</v>
      </c>
      <c r="H187" s="1">
        <v>3.1364670000000001</v>
      </c>
      <c r="I187" s="1">
        <v>-0.56889310000000004</v>
      </c>
      <c r="J187" s="1">
        <v>-0.18584020000000001</v>
      </c>
      <c r="K187" s="1">
        <v>0.1858774</v>
      </c>
      <c r="L187" s="1">
        <v>-1.2730600000000001</v>
      </c>
      <c r="M187" s="1">
        <v>1.3487830000000001</v>
      </c>
    </row>
    <row r="188" spans="1:13" s="1" customFormat="1" x14ac:dyDescent="0.3">
      <c r="A188" s="15">
        <v>3.1531500000000001</v>
      </c>
      <c r="B188" s="15">
        <v>-0.57224149999999996</v>
      </c>
      <c r="C188" s="1">
        <v>-0.1932738</v>
      </c>
      <c r="D188" s="1">
        <v>0.1933096</v>
      </c>
      <c r="E188" s="1">
        <v>0.254612</v>
      </c>
      <c r="F188" s="6">
        <v>0.31826500000000002</v>
      </c>
      <c r="H188" s="1">
        <v>3.1531500000000001</v>
      </c>
      <c r="I188" s="1">
        <v>-0.57224149999999996</v>
      </c>
      <c r="J188" s="1">
        <v>-0.1932738</v>
      </c>
      <c r="K188" s="1">
        <v>0.1933096</v>
      </c>
      <c r="L188" s="1">
        <v>0.254612</v>
      </c>
      <c r="M188" s="1">
        <v>0.31826500000000002</v>
      </c>
    </row>
    <row r="189" spans="1:13" s="1" customFormat="1" x14ac:dyDescent="0.3">
      <c r="A189" s="15">
        <v>3.1698330000000001</v>
      </c>
      <c r="B189" s="15">
        <v>-0.57534200000000002</v>
      </c>
      <c r="C189" s="1">
        <v>-0.17468980000000001</v>
      </c>
      <c r="D189" s="1">
        <v>0.1748479</v>
      </c>
      <c r="E189" s="1">
        <v>-6.3652990000000007E-2</v>
      </c>
      <c r="F189" s="6">
        <v>0.1423324</v>
      </c>
      <c r="H189" s="1">
        <v>3.1698330000000001</v>
      </c>
      <c r="I189" s="1">
        <v>-0.57534200000000002</v>
      </c>
      <c r="J189" s="1">
        <v>-0.17468980000000001</v>
      </c>
      <c r="K189" s="1">
        <v>0.1748479</v>
      </c>
      <c r="L189" s="1">
        <v>-6.3652990000000007E-2</v>
      </c>
      <c r="M189" s="1">
        <v>0.1423324</v>
      </c>
    </row>
    <row r="190" spans="1:13" s="1" customFormat="1" x14ac:dyDescent="0.3">
      <c r="A190" s="15">
        <v>3.1865169999999998</v>
      </c>
      <c r="B190" s="15">
        <v>-0.57807030000000004</v>
      </c>
      <c r="C190" s="1">
        <v>-0.189557</v>
      </c>
      <c r="D190" s="1">
        <v>0.1895935</v>
      </c>
      <c r="E190" s="1">
        <v>-0.44557089999999999</v>
      </c>
      <c r="F190" s="6">
        <v>0.63013249999999998</v>
      </c>
      <c r="H190" s="1">
        <v>3.1865169999999998</v>
      </c>
      <c r="I190" s="1">
        <v>-0.57807030000000004</v>
      </c>
      <c r="J190" s="1">
        <v>-0.189557</v>
      </c>
      <c r="K190" s="1">
        <v>0.1895935</v>
      </c>
      <c r="L190" s="1">
        <v>-0.44557089999999999</v>
      </c>
      <c r="M190" s="1">
        <v>0.63013249999999998</v>
      </c>
    </row>
    <row r="191" spans="1:13" s="1" customFormat="1" x14ac:dyDescent="0.3">
      <c r="A191" s="15">
        <v>3.2031999999999998</v>
      </c>
      <c r="B191" s="15">
        <v>-0.58166680000000004</v>
      </c>
      <c r="C191" s="1">
        <v>-0.20070740000000001</v>
      </c>
      <c r="D191" s="1">
        <v>0.2010169</v>
      </c>
      <c r="E191" s="1">
        <v>0.254612</v>
      </c>
      <c r="F191" s="6">
        <v>0.26244800000000001</v>
      </c>
      <c r="H191" s="1">
        <v>3.2031999999999998</v>
      </c>
      <c r="I191" s="1">
        <v>-0.58166680000000004</v>
      </c>
      <c r="J191" s="1">
        <v>-0.20070740000000001</v>
      </c>
      <c r="K191" s="1">
        <v>0.2010169</v>
      </c>
      <c r="L191" s="1">
        <v>0.254612</v>
      </c>
      <c r="M191" s="1">
        <v>0.26244800000000001</v>
      </c>
    </row>
    <row r="192" spans="1:13" s="1" customFormat="1" x14ac:dyDescent="0.3">
      <c r="A192" s="15">
        <v>3.2198829999999998</v>
      </c>
      <c r="B192" s="15">
        <v>-0.58476729999999999</v>
      </c>
      <c r="C192" s="1">
        <v>-0.17468980000000001</v>
      </c>
      <c r="D192" s="1">
        <v>0.17468980000000001</v>
      </c>
      <c r="E192" s="1">
        <v>-0.19095899999999999</v>
      </c>
      <c r="F192" s="6">
        <v>0.66455679999999995</v>
      </c>
      <c r="H192" s="1">
        <v>3.2198829999999998</v>
      </c>
      <c r="I192" s="1">
        <v>-0.58476729999999999</v>
      </c>
      <c r="J192" s="1">
        <v>-0.17468980000000001</v>
      </c>
      <c r="K192" s="1">
        <v>0.17468980000000001</v>
      </c>
      <c r="L192" s="1">
        <v>-0.19095899999999999</v>
      </c>
      <c r="M192" s="1">
        <v>0.66455679999999995</v>
      </c>
    </row>
    <row r="193" spans="1:13" s="1" customFormat="1" x14ac:dyDescent="0.3">
      <c r="A193" s="15">
        <v>3.236567</v>
      </c>
      <c r="B193" s="15">
        <v>-0.58749569999999995</v>
      </c>
      <c r="C193" s="1">
        <v>-0.20070740000000001</v>
      </c>
      <c r="D193" s="1">
        <v>0.2012573</v>
      </c>
      <c r="E193" s="1">
        <v>-2.164202</v>
      </c>
      <c r="F193" s="6">
        <v>2.1791269999999998</v>
      </c>
      <c r="H193" s="1">
        <v>3.236567</v>
      </c>
      <c r="I193" s="1">
        <v>-0.58749569999999995</v>
      </c>
      <c r="J193" s="1">
        <v>-0.20070740000000001</v>
      </c>
      <c r="K193" s="1">
        <v>0.2012573</v>
      </c>
      <c r="L193" s="1">
        <v>-2.164202</v>
      </c>
      <c r="M193" s="1">
        <v>2.1791269999999998</v>
      </c>
    </row>
    <row r="194" spans="1:13" s="1" customFormat="1" x14ac:dyDescent="0.3">
      <c r="A194" s="15">
        <v>3.25325</v>
      </c>
      <c r="B194" s="15">
        <v>-0.5914642</v>
      </c>
      <c r="C194" s="1">
        <v>-0.25645950000000001</v>
      </c>
      <c r="D194" s="1">
        <v>0.2565672</v>
      </c>
      <c r="E194" s="1">
        <v>-1.2094069999999999</v>
      </c>
      <c r="F194" s="6">
        <v>1.3666879999999999</v>
      </c>
      <c r="H194" s="1">
        <v>3.25325</v>
      </c>
      <c r="I194" s="1">
        <v>-0.5914642</v>
      </c>
      <c r="J194" s="1">
        <v>-0.25645950000000001</v>
      </c>
      <c r="K194" s="1">
        <v>0.2565672</v>
      </c>
      <c r="L194" s="1">
        <v>-1.2094069999999999</v>
      </c>
      <c r="M194" s="1">
        <v>1.3666879999999999</v>
      </c>
    </row>
    <row r="195" spans="1:13" s="1" customFormat="1" x14ac:dyDescent="0.3">
      <c r="A195" s="15">
        <v>3.269933</v>
      </c>
      <c r="B195" s="15">
        <v>-0.5960529</v>
      </c>
      <c r="C195" s="1">
        <v>-0.2453091</v>
      </c>
      <c r="D195" s="1">
        <v>0.24542169999999999</v>
      </c>
      <c r="E195" s="1">
        <v>1.782284</v>
      </c>
      <c r="F195" s="6">
        <v>1.8925399999999999</v>
      </c>
      <c r="H195" s="1">
        <v>3.269933</v>
      </c>
      <c r="I195" s="1">
        <v>-0.5960529</v>
      </c>
      <c r="J195" s="1">
        <v>-0.2453091</v>
      </c>
      <c r="K195" s="1">
        <v>0.24542169999999999</v>
      </c>
      <c r="L195" s="1">
        <v>1.782284</v>
      </c>
      <c r="M195" s="1">
        <v>1.8925399999999999</v>
      </c>
    </row>
    <row r="196" spans="1:13" s="1" customFormat="1" x14ac:dyDescent="0.3">
      <c r="A196" s="15">
        <v>3.2866170000000001</v>
      </c>
      <c r="B196" s="15">
        <v>-0.5996494</v>
      </c>
      <c r="C196" s="1">
        <v>-0.189557</v>
      </c>
      <c r="D196" s="1">
        <v>0.19013920000000001</v>
      </c>
      <c r="E196" s="1">
        <v>2.737079</v>
      </c>
      <c r="F196" s="6">
        <v>2.7488959999999998</v>
      </c>
      <c r="H196" s="1">
        <v>3.2866170000000001</v>
      </c>
      <c r="I196" s="1">
        <v>-0.5996494</v>
      </c>
      <c r="J196" s="1">
        <v>-0.189557</v>
      </c>
      <c r="K196" s="1">
        <v>0.19013920000000001</v>
      </c>
      <c r="L196" s="1">
        <v>2.737079</v>
      </c>
      <c r="M196" s="1">
        <v>2.7488959999999998</v>
      </c>
    </row>
    <row r="197" spans="1:13" s="1" customFormat="1" x14ac:dyDescent="0.3">
      <c r="A197" s="15">
        <v>3.3033000000000001</v>
      </c>
      <c r="B197" s="15">
        <v>-0.60237770000000002</v>
      </c>
      <c r="C197" s="1">
        <v>-0.152389</v>
      </c>
      <c r="D197" s="1">
        <v>0.152389</v>
      </c>
      <c r="E197" s="1">
        <v>1.464019</v>
      </c>
      <c r="F197" s="6">
        <v>1.7139089999999999</v>
      </c>
      <c r="H197" s="1">
        <v>3.3033000000000001</v>
      </c>
      <c r="I197" s="1">
        <v>-0.60237770000000002</v>
      </c>
      <c r="J197" s="1">
        <v>-0.152389</v>
      </c>
      <c r="K197" s="1">
        <v>0.152389</v>
      </c>
      <c r="L197" s="1">
        <v>1.464019</v>
      </c>
      <c r="M197" s="1">
        <v>1.7139089999999999</v>
      </c>
    </row>
    <row r="198" spans="1:13" s="1" customFormat="1" x14ac:dyDescent="0.3">
      <c r="A198" s="15">
        <v>3.3199830000000001</v>
      </c>
      <c r="B198" s="15">
        <v>-0.60473410000000005</v>
      </c>
      <c r="C198" s="1">
        <v>-0.14123859999999999</v>
      </c>
      <c r="D198" s="1">
        <v>0.142456</v>
      </c>
      <c r="E198" s="1">
        <v>-0.254612</v>
      </c>
      <c r="F198" s="6">
        <v>0.51318680000000005</v>
      </c>
      <c r="H198" s="1">
        <v>3.3199830000000001</v>
      </c>
      <c r="I198" s="1">
        <v>-0.60473410000000005</v>
      </c>
      <c r="J198" s="1">
        <v>-0.14123859999999999</v>
      </c>
      <c r="K198" s="1">
        <v>0.142456</v>
      </c>
      <c r="L198" s="1">
        <v>-0.254612</v>
      </c>
      <c r="M198" s="1">
        <v>0.51318680000000005</v>
      </c>
    </row>
    <row r="199" spans="1:13" s="1" customFormat="1" x14ac:dyDescent="0.3">
      <c r="A199" s="15">
        <v>3.3366669999999998</v>
      </c>
      <c r="B199" s="15">
        <v>-0.60709040000000003</v>
      </c>
      <c r="C199" s="1">
        <v>-0.15982260000000001</v>
      </c>
      <c r="D199" s="1">
        <v>0.16051260000000001</v>
      </c>
      <c r="E199" s="1">
        <v>-6.3652990000000007E-2</v>
      </c>
      <c r="F199" s="6">
        <v>0.89341230000000005</v>
      </c>
      <c r="H199" s="1">
        <v>3.3366669999999998</v>
      </c>
      <c r="I199" s="1">
        <v>-0.60709040000000003</v>
      </c>
      <c r="J199" s="1">
        <v>-0.15982260000000001</v>
      </c>
      <c r="K199" s="1">
        <v>0.16051260000000001</v>
      </c>
      <c r="L199" s="1">
        <v>-6.3652990000000007E-2</v>
      </c>
      <c r="M199" s="1">
        <v>0.89341230000000005</v>
      </c>
    </row>
    <row r="200" spans="1:13" s="1" customFormat="1" x14ac:dyDescent="0.3">
      <c r="A200" s="15">
        <v>3.3533499999999998</v>
      </c>
      <c r="B200" s="15">
        <v>-0.61006680000000002</v>
      </c>
      <c r="C200" s="1">
        <v>-0.152389</v>
      </c>
      <c r="D200" s="1">
        <v>0.1527964</v>
      </c>
      <c r="E200" s="1">
        <v>-0.19095899999999999</v>
      </c>
      <c r="F200" s="6">
        <v>0.72575579999999995</v>
      </c>
      <c r="H200" s="1">
        <v>3.3533499999999998</v>
      </c>
      <c r="I200" s="1">
        <v>-0.61006680000000002</v>
      </c>
      <c r="J200" s="1">
        <v>-0.152389</v>
      </c>
      <c r="K200" s="1">
        <v>0.1527964</v>
      </c>
      <c r="L200" s="1">
        <v>-0.19095899999999999</v>
      </c>
      <c r="M200" s="1">
        <v>0.72575579999999995</v>
      </c>
    </row>
    <row r="201" spans="1:13" s="1" customFormat="1" x14ac:dyDescent="0.3">
      <c r="A201" s="15">
        <v>3.3700329999999998</v>
      </c>
      <c r="B201" s="15">
        <v>-0.61217509999999997</v>
      </c>
      <c r="C201" s="1">
        <v>-0.152389</v>
      </c>
      <c r="D201" s="1">
        <v>0.15311250000000001</v>
      </c>
      <c r="E201" s="1">
        <v>0.19095899999999999</v>
      </c>
      <c r="F201" s="6">
        <v>0.22950409999999999</v>
      </c>
      <c r="H201" s="1">
        <v>3.3700329999999998</v>
      </c>
      <c r="I201" s="1">
        <v>-0.61217509999999997</v>
      </c>
      <c r="J201" s="1">
        <v>-0.152389</v>
      </c>
      <c r="K201" s="1">
        <v>0.15311250000000001</v>
      </c>
      <c r="L201" s="1">
        <v>0.19095899999999999</v>
      </c>
      <c r="M201" s="1">
        <v>0.22950409999999999</v>
      </c>
    </row>
    <row r="202" spans="1:13" s="1" customFormat="1" x14ac:dyDescent="0.3">
      <c r="A202" s="15">
        <v>3.386717</v>
      </c>
      <c r="B202" s="15">
        <v>-0.61515149999999996</v>
      </c>
      <c r="C202" s="1">
        <v>-0.15982260000000001</v>
      </c>
      <c r="D202" s="1">
        <v>0.15982260000000001</v>
      </c>
      <c r="E202" s="1">
        <v>-0.19095899999999999</v>
      </c>
      <c r="F202" s="6">
        <v>0.54385139999999998</v>
      </c>
      <c r="H202" s="1">
        <v>3.386717</v>
      </c>
      <c r="I202" s="1">
        <v>-0.61515149999999996</v>
      </c>
      <c r="J202" s="1">
        <v>-0.15982260000000001</v>
      </c>
      <c r="K202" s="1">
        <v>0.15982260000000001</v>
      </c>
      <c r="L202" s="1">
        <v>-0.19095899999999999</v>
      </c>
      <c r="M202" s="1">
        <v>0.54385139999999998</v>
      </c>
    </row>
    <row r="203" spans="1:13" s="1" customFormat="1" x14ac:dyDescent="0.3">
      <c r="A203" s="15">
        <v>3.4034</v>
      </c>
      <c r="B203" s="15">
        <v>-0.6175079</v>
      </c>
      <c r="C203" s="1">
        <v>-0.1486722</v>
      </c>
      <c r="D203" s="1">
        <v>0.1486722</v>
      </c>
      <c r="E203" s="1">
        <v>-2.5461200000000002</v>
      </c>
      <c r="F203" s="6">
        <v>2.5493000000000001</v>
      </c>
      <c r="H203" s="1">
        <v>3.4034</v>
      </c>
      <c r="I203" s="1">
        <v>-0.6175079</v>
      </c>
      <c r="J203" s="1">
        <v>-0.1486722</v>
      </c>
      <c r="K203" s="1">
        <v>0.1486722</v>
      </c>
      <c r="L203" s="1">
        <v>-2.5461200000000002</v>
      </c>
      <c r="M203" s="1">
        <v>2.5493000000000001</v>
      </c>
    </row>
    <row r="204" spans="1:13" s="1" customFormat="1" x14ac:dyDescent="0.3">
      <c r="A204" s="15">
        <v>3.420083</v>
      </c>
      <c r="B204" s="15">
        <v>-0.6201122</v>
      </c>
      <c r="C204" s="1">
        <v>-0.23787549999999999</v>
      </c>
      <c r="D204" s="1">
        <v>0.23790449999999999</v>
      </c>
      <c r="F204" s="6"/>
      <c r="H204" s="1">
        <v>3.420083</v>
      </c>
      <c r="I204" s="1">
        <v>-0.6201122</v>
      </c>
      <c r="J204" s="1">
        <v>-0.23787549999999999</v>
      </c>
      <c r="K204" s="1">
        <v>0.23790449999999999</v>
      </c>
    </row>
    <row r="205" spans="1:13" s="1" customFormat="1" x14ac:dyDescent="0.3">
      <c r="A205" s="15">
        <v>3.4367670000000001</v>
      </c>
      <c r="B205" s="15">
        <v>-0.62544500000000003</v>
      </c>
      <c r="F205" s="6"/>
      <c r="H205" s="1">
        <v>3.4367670000000001</v>
      </c>
      <c r="I205" s="1">
        <v>-0.62544500000000003</v>
      </c>
    </row>
    <row r="206" spans="1:13" s="1" customFormat="1" x14ac:dyDescent="0.3">
      <c r="A206" s="15">
        <v>3.4701330000000001</v>
      </c>
      <c r="B206" s="15">
        <v>-0.62928949999999995</v>
      </c>
      <c r="F206" s="6"/>
      <c r="H206" s="1">
        <v>3.4701330000000001</v>
      </c>
      <c r="I206" s="1">
        <v>-0.62928949999999995</v>
      </c>
    </row>
    <row r="207" spans="1:13" s="1" customFormat="1" x14ac:dyDescent="0.3">
      <c r="A207" s="15">
        <v>3.4868169999999998</v>
      </c>
      <c r="B207" s="15">
        <v>-0.63251400000000002</v>
      </c>
      <c r="C207" s="1">
        <v>-0.21557470000000001</v>
      </c>
      <c r="D207" s="1">
        <v>0.21557470000000001</v>
      </c>
      <c r="F207" s="6"/>
      <c r="H207" s="1">
        <v>3.4868169999999998</v>
      </c>
      <c r="I207" s="1">
        <v>-0.63251400000000002</v>
      </c>
      <c r="J207" s="1">
        <v>-0.21557470000000001</v>
      </c>
      <c r="K207" s="1">
        <v>0.21557470000000001</v>
      </c>
    </row>
    <row r="208" spans="1:13" s="1" customFormat="1" x14ac:dyDescent="0.3">
      <c r="A208" s="15">
        <v>3.5034999999999998</v>
      </c>
      <c r="B208" s="15">
        <v>-0.63648249999999995</v>
      </c>
      <c r="C208" s="1">
        <v>-0.21557470000000001</v>
      </c>
      <c r="D208" s="1">
        <v>0.21637419999999999</v>
      </c>
      <c r="E208" s="1">
        <v>1.018448</v>
      </c>
      <c r="F208" s="6">
        <v>1.0670189999999999</v>
      </c>
      <c r="H208" s="1">
        <v>3.5034999999999998</v>
      </c>
      <c r="I208" s="1">
        <v>-0.63648249999999995</v>
      </c>
      <c r="J208" s="1">
        <v>-0.21557470000000001</v>
      </c>
      <c r="K208" s="1">
        <v>0.21637419999999999</v>
      </c>
      <c r="L208" s="1">
        <v>1.018448</v>
      </c>
      <c r="M208" s="1">
        <v>1.0670189999999999</v>
      </c>
    </row>
    <row r="209" spans="1:13" s="1" customFormat="1" x14ac:dyDescent="0.3">
      <c r="A209" s="15">
        <v>3.5201829999999998</v>
      </c>
      <c r="B209" s="15">
        <v>-0.63970700000000003</v>
      </c>
      <c r="C209" s="1">
        <v>-0.17468980000000001</v>
      </c>
      <c r="D209" s="1">
        <v>0.17468980000000001</v>
      </c>
      <c r="E209" s="1">
        <v>1.9732430000000001</v>
      </c>
      <c r="F209" s="6">
        <v>2.1159240000000001</v>
      </c>
      <c r="H209" s="1">
        <v>3.5201829999999998</v>
      </c>
      <c r="I209" s="1">
        <v>-0.63970700000000003</v>
      </c>
      <c r="J209" s="1">
        <v>-0.17468980000000001</v>
      </c>
      <c r="K209" s="1">
        <v>0.17468980000000001</v>
      </c>
      <c r="L209" s="1">
        <v>1.9732430000000001</v>
      </c>
      <c r="M209" s="1">
        <v>2.1159240000000001</v>
      </c>
    </row>
    <row r="210" spans="1:13" s="1" customFormat="1" x14ac:dyDescent="0.3">
      <c r="A210" s="15">
        <v>3.536867</v>
      </c>
      <c r="B210" s="15">
        <v>-0.64231130000000003</v>
      </c>
      <c r="C210" s="1">
        <v>-0.1486722</v>
      </c>
      <c r="D210" s="1">
        <v>0.14871860000000001</v>
      </c>
      <c r="E210" s="1">
        <v>0.254612</v>
      </c>
      <c r="F210" s="6">
        <v>0.51318680000000005</v>
      </c>
      <c r="H210" s="1">
        <v>3.536867</v>
      </c>
      <c r="I210" s="1">
        <v>-0.64231130000000003</v>
      </c>
      <c r="J210" s="1">
        <v>-0.1486722</v>
      </c>
      <c r="K210" s="1">
        <v>0.14871860000000001</v>
      </c>
      <c r="L210" s="1">
        <v>0.254612</v>
      </c>
      <c r="M210" s="1">
        <v>0.51318680000000005</v>
      </c>
    </row>
    <row r="211" spans="1:13" s="1" customFormat="1" x14ac:dyDescent="0.3">
      <c r="A211" s="15">
        <v>3.55355</v>
      </c>
      <c r="B211" s="15">
        <v>-0.64466769999999995</v>
      </c>
      <c r="C211" s="1">
        <v>-0.1635394</v>
      </c>
      <c r="D211" s="1">
        <v>0.16421379999999999</v>
      </c>
      <c r="E211" s="1">
        <v>-1.1457539999999999</v>
      </c>
      <c r="F211" s="6">
        <v>1.253819</v>
      </c>
      <c r="H211" s="1">
        <v>3.55355</v>
      </c>
      <c r="I211" s="1">
        <v>-0.64466769999999995</v>
      </c>
      <c r="J211" s="1">
        <v>-0.1635394</v>
      </c>
      <c r="K211" s="1">
        <v>0.16421379999999999</v>
      </c>
      <c r="L211" s="1">
        <v>-1.1457539999999999</v>
      </c>
      <c r="M211" s="1">
        <v>1.253819</v>
      </c>
    </row>
    <row r="212" spans="1:13" s="1" customFormat="1" x14ac:dyDescent="0.3">
      <c r="A212" s="15">
        <v>3.570233</v>
      </c>
      <c r="B212" s="15">
        <v>-0.64776809999999996</v>
      </c>
      <c r="C212" s="1">
        <v>-0.1932738</v>
      </c>
      <c r="D212" s="1">
        <v>0.1934167</v>
      </c>
      <c r="E212" s="1">
        <v>-0.254612</v>
      </c>
      <c r="F212" s="6">
        <v>0.6855637</v>
      </c>
      <c r="H212" s="1">
        <v>3.570233</v>
      </c>
      <c r="I212" s="1">
        <v>-0.64776809999999996</v>
      </c>
      <c r="J212" s="1">
        <v>-0.1932738</v>
      </c>
      <c r="K212" s="1">
        <v>0.1934167</v>
      </c>
      <c r="L212" s="1">
        <v>-0.254612</v>
      </c>
      <c r="M212" s="1">
        <v>0.6855637</v>
      </c>
    </row>
    <row r="213" spans="1:13" s="1" customFormat="1" x14ac:dyDescent="0.3">
      <c r="A213" s="15">
        <v>3.5869170000000001</v>
      </c>
      <c r="B213" s="15">
        <v>-0.65111660000000005</v>
      </c>
      <c r="C213" s="1">
        <v>-0.17468980000000001</v>
      </c>
      <c r="D213" s="1">
        <v>0.17567550000000001</v>
      </c>
      <c r="E213" s="1">
        <v>1.082101</v>
      </c>
      <c r="F213" s="6">
        <v>1.127934</v>
      </c>
      <c r="H213" s="1">
        <v>3.5869170000000001</v>
      </c>
      <c r="I213" s="1">
        <v>-0.65111660000000005</v>
      </c>
      <c r="J213" s="1">
        <v>-0.17468980000000001</v>
      </c>
      <c r="K213" s="1">
        <v>0.17567550000000001</v>
      </c>
      <c r="L213" s="1">
        <v>1.082101</v>
      </c>
      <c r="M213" s="1">
        <v>1.127934</v>
      </c>
    </row>
    <row r="214" spans="1:13" s="1" customFormat="1" x14ac:dyDescent="0.3">
      <c r="A214" s="15">
        <v>3.6036000000000001</v>
      </c>
      <c r="B214" s="15">
        <v>-0.65359690000000004</v>
      </c>
      <c r="C214" s="1">
        <v>-0.1486722</v>
      </c>
      <c r="D214" s="1">
        <v>0.14885789999999999</v>
      </c>
      <c r="E214" s="1">
        <v>0.50922389999999995</v>
      </c>
      <c r="F214" s="6">
        <v>0.7201514</v>
      </c>
      <c r="H214" s="1">
        <v>3.6036000000000001</v>
      </c>
      <c r="I214" s="1">
        <v>-0.65359690000000004</v>
      </c>
      <c r="J214" s="1">
        <v>-0.1486722</v>
      </c>
      <c r="K214" s="1">
        <v>0.14885789999999999</v>
      </c>
      <c r="L214" s="1">
        <v>0.50922389999999995</v>
      </c>
      <c r="M214" s="1">
        <v>0.7201514</v>
      </c>
    </row>
    <row r="215" spans="1:13" s="1" customFormat="1" x14ac:dyDescent="0.3">
      <c r="A215" s="15">
        <v>3.6202830000000001</v>
      </c>
      <c r="B215" s="15">
        <v>-0.65607729999999997</v>
      </c>
      <c r="C215" s="1">
        <v>-0.15982260000000001</v>
      </c>
      <c r="D215" s="1">
        <v>0.15999540000000001</v>
      </c>
      <c r="E215" s="1">
        <v>-0.70018290000000005</v>
      </c>
      <c r="F215" s="6">
        <v>0.71166209999999996</v>
      </c>
      <c r="H215" s="1">
        <v>3.6202830000000001</v>
      </c>
      <c r="I215" s="1">
        <v>-0.65607729999999997</v>
      </c>
      <c r="J215" s="1">
        <v>-0.15982260000000001</v>
      </c>
      <c r="K215" s="1">
        <v>0.15999540000000001</v>
      </c>
      <c r="L215" s="1">
        <v>-0.70018290000000005</v>
      </c>
      <c r="M215" s="1">
        <v>0.71166209999999996</v>
      </c>
    </row>
    <row r="216" spans="1:13" s="1" customFormat="1" x14ac:dyDescent="0.3">
      <c r="A216" s="15">
        <v>3.6369669999999998</v>
      </c>
      <c r="B216" s="15">
        <v>-0.65892969999999995</v>
      </c>
      <c r="C216" s="1">
        <v>-0.17468980000000001</v>
      </c>
      <c r="D216" s="1">
        <v>0.17468980000000001</v>
      </c>
      <c r="E216" s="1">
        <v>-1.082101</v>
      </c>
      <c r="F216" s="6">
        <v>1.1116520000000001</v>
      </c>
      <c r="H216" s="1">
        <v>3.6369669999999998</v>
      </c>
      <c r="I216" s="1">
        <v>-0.65892969999999995</v>
      </c>
      <c r="J216" s="1">
        <v>-0.17468980000000001</v>
      </c>
      <c r="K216" s="1">
        <v>0.17468980000000001</v>
      </c>
      <c r="L216" s="1">
        <v>-1.082101</v>
      </c>
      <c r="M216" s="1">
        <v>1.1116520000000001</v>
      </c>
    </row>
    <row r="217" spans="1:13" s="1" customFormat="1" x14ac:dyDescent="0.3">
      <c r="A217" s="15">
        <v>3.6536499999999998</v>
      </c>
      <c r="B217" s="15">
        <v>-0.66190610000000005</v>
      </c>
      <c r="C217" s="1">
        <v>-0.1932738</v>
      </c>
      <c r="D217" s="1">
        <v>0.1932738</v>
      </c>
      <c r="E217" s="1">
        <v>-0.254612</v>
      </c>
      <c r="F217" s="6">
        <v>0.2846648</v>
      </c>
      <c r="H217" s="1">
        <v>3.6536499999999998</v>
      </c>
      <c r="I217" s="1">
        <v>-0.66190610000000005</v>
      </c>
      <c r="J217" s="1">
        <v>-0.1932738</v>
      </c>
      <c r="K217" s="1">
        <v>0.1932738</v>
      </c>
      <c r="L217" s="1">
        <v>-0.254612</v>
      </c>
      <c r="M217" s="1">
        <v>0.2846648</v>
      </c>
    </row>
    <row r="218" spans="1:13" s="1" customFormat="1" x14ac:dyDescent="0.3">
      <c r="A218" s="15">
        <v>3.6703329999999998</v>
      </c>
      <c r="B218" s="15">
        <v>-0.66537860000000004</v>
      </c>
      <c r="C218" s="1">
        <v>-0.189557</v>
      </c>
      <c r="D218" s="1">
        <v>0.1895935</v>
      </c>
      <c r="E218" s="1">
        <v>6.3652990000000007E-2</v>
      </c>
      <c r="F218" s="6">
        <v>9.0018929999999997E-2</v>
      </c>
      <c r="H218" s="1">
        <v>3.6703329999999998</v>
      </c>
      <c r="I218" s="1">
        <v>-0.66537860000000004</v>
      </c>
      <c r="J218" s="1">
        <v>-0.189557</v>
      </c>
      <c r="K218" s="1">
        <v>0.1895935</v>
      </c>
      <c r="L218" s="1">
        <v>6.3652990000000007E-2</v>
      </c>
      <c r="M218" s="1">
        <v>9.0018929999999997E-2</v>
      </c>
    </row>
    <row r="219" spans="1:13" s="1" customFormat="1" x14ac:dyDescent="0.3">
      <c r="A219" s="15">
        <v>3.687017</v>
      </c>
      <c r="B219" s="15">
        <v>-0.66823100000000002</v>
      </c>
      <c r="C219" s="1">
        <v>-0.18212339999999999</v>
      </c>
      <c r="D219" s="1">
        <v>0.18212339999999999</v>
      </c>
      <c r="E219" s="1">
        <v>0.70018290000000005</v>
      </c>
      <c r="F219" s="6">
        <v>0.71166209999999996</v>
      </c>
      <c r="H219" s="1">
        <v>3.687017</v>
      </c>
      <c r="I219" s="1">
        <v>-0.66823100000000002</v>
      </c>
      <c r="J219" s="1">
        <v>-0.18212339999999999</v>
      </c>
      <c r="K219" s="1">
        <v>0.18212339999999999</v>
      </c>
      <c r="L219" s="1">
        <v>0.70018290000000005</v>
      </c>
      <c r="M219" s="1">
        <v>0.71166209999999996</v>
      </c>
    </row>
    <row r="220" spans="1:13" s="1" customFormat="1" x14ac:dyDescent="0.3">
      <c r="A220" s="15">
        <v>3.7037</v>
      </c>
      <c r="B220" s="15">
        <v>-0.67145540000000004</v>
      </c>
      <c r="C220" s="1">
        <v>-0.17468980000000001</v>
      </c>
      <c r="D220" s="1">
        <v>0.1747293</v>
      </c>
      <c r="E220" s="1">
        <v>0.82748889999999997</v>
      </c>
      <c r="F220" s="6">
        <v>0.84923680000000001</v>
      </c>
      <c r="H220" s="1">
        <v>3.7037</v>
      </c>
      <c r="I220" s="1">
        <v>-0.67145540000000004</v>
      </c>
      <c r="J220" s="1">
        <v>-0.17468980000000001</v>
      </c>
      <c r="K220" s="1">
        <v>0.1747293</v>
      </c>
      <c r="L220" s="1">
        <v>0.82748889999999997</v>
      </c>
      <c r="M220" s="1">
        <v>0.84923680000000001</v>
      </c>
    </row>
    <row r="221" spans="1:13" s="1" customFormat="1" x14ac:dyDescent="0.3">
      <c r="A221" s="15">
        <v>3.720383</v>
      </c>
      <c r="B221" s="15">
        <v>-0.67405979999999999</v>
      </c>
      <c r="C221" s="1">
        <v>-0.1486722</v>
      </c>
      <c r="D221" s="1">
        <v>0.14908969999999999</v>
      </c>
      <c r="E221" s="1">
        <v>0.254612</v>
      </c>
      <c r="F221" s="6">
        <v>0.31826500000000002</v>
      </c>
      <c r="H221" s="1">
        <v>3.720383</v>
      </c>
      <c r="I221" s="1">
        <v>-0.67405979999999999</v>
      </c>
      <c r="J221" s="1">
        <v>-0.1486722</v>
      </c>
      <c r="K221" s="1">
        <v>0.14908969999999999</v>
      </c>
      <c r="L221" s="1">
        <v>0.254612</v>
      </c>
      <c r="M221" s="1">
        <v>0.31826500000000002</v>
      </c>
    </row>
    <row r="222" spans="1:13" s="1" customFormat="1" x14ac:dyDescent="0.3">
      <c r="A222" s="15">
        <v>3.7370670000000001</v>
      </c>
      <c r="B222" s="15">
        <v>-0.67641609999999996</v>
      </c>
      <c r="C222" s="1">
        <v>-0.1635394</v>
      </c>
      <c r="D222" s="1">
        <v>0.1637082</v>
      </c>
      <c r="E222" s="1">
        <v>-0.89114190000000004</v>
      </c>
      <c r="F222" s="6">
        <v>0.9268016</v>
      </c>
      <c r="H222" s="1">
        <v>3.7370670000000001</v>
      </c>
      <c r="I222" s="1">
        <v>-0.67641609999999996</v>
      </c>
      <c r="J222" s="1">
        <v>-0.1635394</v>
      </c>
      <c r="K222" s="1">
        <v>0.1637082</v>
      </c>
      <c r="L222" s="1">
        <v>-0.89114190000000004</v>
      </c>
      <c r="M222" s="1">
        <v>0.9268016</v>
      </c>
    </row>
    <row r="223" spans="1:13" s="1" customFormat="1" x14ac:dyDescent="0.3">
      <c r="A223" s="15">
        <v>3.7537500000000001</v>
      </c>
      <c r="B223" s="15">
        <v>-0.67951660000000003</v>
      </c>
      <c r="C223" s="1">
        <v>-0.18584020000000001</v>
      </c>
      <c r="D223" s="1">
        <v>0.1858774</v>
      </c>
      <c r="E223" s="1">
        <v>-1.018448</v>
      </c>
      <c r="F223" s="6">
        <v>1.0361959999999999</v>
      </c>
      <c r="H223" s="1">
        <v>3.7537500000000001</v>
      </c>
      <c r="I223" s="1">
        <v>-0.67951660000000003</v>
      </c>
      <c r="J223" s="1">
        <v>-0.18584020000000001</v>
      </c>
      <c r="K223" s="1">
        <v>0.1858774</v>
      </c>
      <c r="L223" s="1">
        <v>-1.018448</v>
      </c>
      <c r="M223" s="1">
        <v>1.0361959999999999</v>
      </c>
    </row>
    <row r="224" spans="1:13" s="1" customFormat="1" x14ac:dyDescent="0.3">
      <c r="A224" s="15">
        <v>3.7704330000000001</v>
      </c>
      <c r="B224" s="15">
        <v>-0.68261700000000003</v>
      </c>
      <c r="C224" s="1">
        <v>-0.1932738</v>
      </c>
      <c r="D224" s="1">
        <v>0.1932738</v>
      </c>
      <c r="E224" s="1">
        <v>-1.018448</v>
      </c>
      <c r="F224" s="6">
        <v>1.0263739999999999</v>
      </c>
      <c r="H224" s="1">
        <v>3.7704330000000001</v>
      </c>
      <c r="I224" s="1">
        <v>-0.68261700000000003</v>
      </c>
      <c r="J224" s="1">
        <v>-0.1932738</v>
      </c>
      <c r="K224" s="1">
        <v>0.1932738</v>
      </c>
      <c r="L224" s="1">
        <v>-1.018448</v>
      </c>
      <c r="M224" s="1">
        <v>1.0263739999999999</v>
      </c>
    </row>
    <row r="225" spans="1:13" s="1" customFormat="1" x14ac:dyDescent="0.3">
      <c r="A225" s="15">
        <v>3.7871169999999998</v>
      </c>
      <c r="B225" s="15">
        <v>-0.68596550000000001</v>
      </c>
      <c r="C225" s="1">
        <v>-0.2192915</v>
      </c>
      <c r="D225" s="1">
        <v>0.2192915</v>
      </c>
      <c r="E225" s="1">
        <v>0.31826500000000002</v>
      </c>
      <c r="F225" s="6">
        <v>0.31826500000000002</v>
      </c>
      <c r="H225" s="1">
        <v>3.7871169999999998</v>
      </c>
      <c r="I225" s="1">
        <v>-0.68596550000000001</v>
      </c>
      <c r="J225" s="1">
        <v>-0.2192915</v>
      </c>
      <c r="K225" s="1">
        <v>0.2192915</v>
      </c>
      <c r="L225" s="1">
        <v>0.31826500000000002</v>
      </c>
      <c r="M225" s="1">
        <v>0.31826500000000002</v>
      </c>
    </row>
    <row r="226" spans="1:13" s="1" customFormat="1" x14ac:dyDescent="0.3">
      <c r="A226" s="15">
        <v>3.8037999999999998</v>
      </c>
      <c r="B226" s="15">
        <v>-0.68993400000000005</v>
      </c>
      <c r="C226" s="1">
        <v>-0.1932738</v>
      </c>
      <c r="D226" s="1">
        <v>0.1932738</v>
      </c>
      <c r="E226" s="1">
        <v>0.254612</v>
      </c>
      <c r="F226" s="6">
        <v>0.3600757</v>
      </c>
      <c r="H226" s="1">
        <v>3.8037999999999998</v>
      </c>
      <c r="I226" s="1">
        <v>-0.68993400000000005</v>
      </c>
      <c r="J226" s="1">
        <v>-0.1932738</v>
      </c>
      <c r="K226" s="1">
        <v>0.1932738</v>
      </c>
      <c r="L226" s="1">
        <v>0.254612</v>
      </c>
      <c r="M226" s="1">
        <v>0.3600757</v>
      </c>
    </row>
    <row r="227" spans="1:13" s="1" customFormat="1" x14ac:dyDescent="0.3">
      <c r="A227" s="15">
        <v>3.8204829999999999</v>
      </c>
      <c r="B227" s="15">
        <v>-0.69241439999999999</v>
      </c>
      <c r="C227" s="1">
        <v>-0.189557</v>
      </c>
      <c r="D227" s="1">
        <v>0.1897027</v>
      </c>
      <c r="E227" s="1">
        <v>0.31826500000000002</v>
      </c>
      <c r="F227" s="6">
        <v>0.34278189999999997</v>
      </c>
      <c r="H227" s="1">
        <v>3.8204829999999999</v>
      </c>
      <c r="I227" s="1">
        <v>-0.69241439999999999</v>
      </c>
      <c r="J227" s="1">
        <v>-0.189557</v>
      </c>
      <c r="K227" s="1">
        <v>0.1897027</v>
      </c>
      <c r="L227" s="1">
        <v>0.31826500000000002</v>
      </c>
      <c r="M227" s="1">
        <v>0.34278189999999997</v>
      </c>
    </row>
    <row r="228" spans="1:13" s="1" customFormat="1" x14ac:dyDescent="0.3">
      <c r="A228" s="15">
        <v>3.837167</v>
      </c>
      <c r="B228" s="15">
        <v>-0.69625890000000001</v>
      </c>
      <c r="C228" s="1">
        <v>-0.2044242</v>
      </c>
      <c r="D228" s="1">
        <v>0.2045593</v>
      </c>
      <c r="E228" s="1">
        <v>0.57287690000000002</v>
      </c>
      <c r="F228" s="6">
        <v>0.58685160000000003</v>
      </c>
      <c r="H228" s="1">
        <v>3.837167</v>
      </c>
      <c r="I228" s="1">
        <v>-0.69625890000000001</v>
      </c>
      <c r="J228" s="1">
        <v>-0.2044242</v>
      </c>
      <c r="K228" s="1">
        <v>0.2045593</v>
      </c>
      <c r="L228" s="1">
        <v>0.57287690000000002</v>
      </c>
      <c r="M228" s="1">
        <v>0.58685160000000003</v>
      </c>
    </row>
    <row r="229" spans="1:13" s="1" customFormat="1" x14ac:dyDescent="0.3">
      <c r="A229" s="15">
        <v>3.85385</v>
      </c>
      <c r="B229" s="15">
        <v>-0.6992353</v>
      </c>
      <c r="C229" s="1">
        <v>-0.15982260000000001</v>
      </c>
      <c r="D229" s="1">
        <v>0.15982260000000001</v>
      </c>
      <c r="E229" s="1">
        <v>1.464019</v>
      </c>
      <c r="F229" s="6">
        <v>1.485994</v>
      </c>
      <c r="H229" s="1">
        <v>3.85385</v>
      </c>
      <c r="I229" s="1">
        <v>-0.6992353</v>
      </c>
      <c r="J229" s="1">
        <v>-0.15982260000000001</v>
      </c>
      <c r="K229" s="1">
        <v>0.15982260000000001</v>
      </c>
      <c r="L229" s="1">
        <v>1.464019</v>
      </c>
      <c r="M229" s="1">
        <v>1.485994</v>
      </c>
    </row>
    <row r="230" spans="1:13" s="1" customFormat="1" x14ac:dyDescent="0.3">
      <c r="A230" s="15">
        <v>3.870533</v>
      </c>
      <c r="B230" s="15">
        <v>-0.70159159999999998</v>
      </c>
      <c r="C230" s="1">
        <v>-0.152389</v>
      </c>
      <c r="D230" s="1">
        <v>0.152389</v>
      </c>
      <c r="E230" s="1">
        <v>1.082101</v>
      </c>
      <c r="F230" s="6">
        <v>1.089564</v>
      </c>
      <c r="H230" s="1">
        <v>3.870533</v>
      </c>
      <c r="I230" s="1">
        <v>-0.70159159999999998</v>
      </c>
      <c r="J230" s="1">
        <v>-0.152389</v>
      </c>
      <c r="K230" s="1">
        <v>0.152389</v>
      </c>
      <c r="L230" s="1">
        <v>1.082101</v>
      </c>
      <c r="M230" s="1">
        <v>1.089564</v>
      </c>
    </row>
    <row r="231" spans="1:13" s="1" customFormat="1" x14ac:dyDescent="0.3">
      <c r="A231" s="15">
        <v>3.8872170000000001</v>
      </c>
      <c r="B231" s="15">
        <v>-0.70431999999999995</v>
      </c>
      <c r="C231" s="1">
        <v>-0.13380500000000001</v>
      </c>
      <c r="D231" s="1">
        <v>0.13385659999999999</v>
      </c>
      <c r="E231" s="1">
        <v>-0.50922389999999995</v>
      </c>
      <c r="F231" s="6">
        <v>0.54385139999999998</v>
      </c>
      <c r="H231" s="1">
        <v>3.8872170000000001</v>
      </c>
      <c r="I231" s="1">
        <v>-0.70431999999999995</v>
      </c>
      <c r="J231" s="1">
        <v>-0.13380500000000001</v>
      </c>
      <c r="K231" s="1">
        <v>0.13385659999999999</v>
      </c>
      <c r="L231" s="1">
        <v>-0.50922389999999995</v>
      </c>
      <c r="M231" s="1">
        <v>0.54385139999999998</v>
      </c>
    </row>
    <row r="232" spans="1:13" s="1" customFormat="1" x14ac:dyDescent="0.3">
      <c r="A232" s="15">
        <v>3.9039000000000001</v>
      </c>
      <c r="B232" s="15">
        <v>-0.70605629999999997</v>
      </c>
      <c r="C232" s="1">
        <v>-0.152389</v>
      </c>
      <c r="D232" s="1">
        <v>0.15257019999999999</v>
      </c>
      <c r="E232" s="1">
        <v>-0.19095899999999999</v>
      </c>
      <c r="F232" s="6">
        <v>0.19095899999999999</v>
      </c>
      <c r="H232" s="1">
        <v>3.9039000000000001</v>
      </c>
      <c r="I232" s="1">
        <v>-0.70605629999999997</v>
      </c>
      <c r="J232" s="1">
        <v>-0.152389</v>
      </c>
      <c r="K232" s="1">
        <v>0.15257019999999999</v>
      </c>
      <c r="L232" s="1">
        <v>-0.19095899999999999</v>
      </c>
      <c r="M232" s="1">
        <v>0.19095899999999999</v>
      </c>
    </row>
    <row r="233" spans="1:13" s="1" customFormat="1" x14ac:dyDescent="0.3">
      <c r="A233" s="15">
        <v>3.9205830000000002</v>
      </c>
      <c r="B233" s="15">
        <v>-0.7094047</v>
      </c>
      <c r="C233" s="1">
        <v>-0.1635394</v>
      </c>
      <c r="D233" s="1">
        <v>0.16358159999999999</v>
      </c>
      <c r="E233" s="1">
        <v>-0.38191799999999998</v>
      </c>
      <c r="F233" s="6">
        <v>0.42699730000000002</v>
      </c>
      <c r="H233" s="1">
        <v>3.9205830000000002</v>
      </c>
      <c r="I233" s="1">
        <v>-0.7094047</v>
      </c>
      <c r="J233" s="1">
        <v>-0.1635394</v>
      </c>
      <c r="K233" s="1">
        <v>0.16358159999999999</v>
      </c>
      <c r="L233" s="1">
        <v>-0.38191799999999998</v>
      </c>
      <c r="M233" s="1">
        <v>0.42699730000000002</v>
      </c>
    </row>
    <row r="234" spans="1:13" s="1" customFormat="1" x14ac:dyDescent="0.3">
      <c r="A234" s="15">
        <v>3.9372669999999999</v>
      </c>
      <c r="B234" s="15">
        <v>-0.71151299999999995</v>
      </c>
      <c r="C234" s="1">
        <v>-0.14495540000000001</v>
      </c>
      <c r="D234" s="1">
        <v>0.14495540000000001</v>
      </c>
      <c r="E234" s="1">
        <v>-0.70018290000000005</v>
      </c>
      <c r="F234" s="6">
        <v>0.71166209999999996</v>
      </c>
      <c r="H234" s="1">
        <v>3.9372669999999999</v>
      </c>
      <c r="I234" s="1">
        <v>-0.71151299999999995</v>
      </c>
      <c r="J234" s="1">
        <v>-0.14495540000000001</v>
      </c>
      <c r="K234" s="1">
        <v>0.14495540000000001</v>
      </c>
      <c r="L234" s="1">
        <v>-0.70018290000000005</v>
      </c>
      <c r="M234" s="1">
        <v>0.71166209999999996</v>
      </c>
    </row>
    <row r="235" spans="1:13" s="1" customFormat="1" x14ac:dyDescent="0.3">
      <c r="A235" s="15">
        <v>3.9539499999999999</v>
      </c>
      <c r="B235" s="15">
        <v>-0.71424140000000003</v>
      </c>
      <c r="C235" s="1">
        <v>-0.1932738</v>
      </c>
      <c r="D235" s="1">
        <v>0.1932738</v>
      </c>
      <c r="E235" s="1">
        <v>-0.76383590000000001</v>
      </c>
      <c r="F235" s="6">
        <v>0.76383590000000001</v>
      </c>
      <c r="H235" s="1">
        <v>3.9539499999999999</v>
      </c>
      <c r="I235" s="1">
        <v>-0.71424140000000003</v>
      </c>
      <c r="J235" s="1">
        <v>-0.1932738</v>
      </c>
      <c r="K235" s="1">
        <v>0.1932738</v>
      </c>
      <c r="L235" s="1">
        <v>-0.76383590000000001</v>
      </c>
      <c r="M235" s="1">
        <v>0.76383590000000001</v>
      </c>
    </row>
    <row r="236" spans="1:13" s="1" customFormat="1" x14ac:dyDescent="0.3">
      <c r="A236" s="15">
        <v>3.9706329999999999</v>
      </c>
      <c r="B236" s="15">
        <v>-0.71796190000000004</v>
      </c>
      <c r="C236" s="1">
        <v>-0.18212339999999999</v>
      </c>
      <c r="D236" s="1">
        <v>0.18212339999999999</v>
      </c>
      <c r="E236" s="1">
        <v>0.82748889999999997</v>
      </c>
      <c r="F236" s="6">
        <v>0.82748889999999997</v>
      </c>
      <c r="H236" s="1">
        <v>3.9706329999999999</v>
      </c>
      <c r="I236" s="1">
        <v>-0.71796190000000004</v>
      </c>
      <c r="J236" s="1">
        <v>-0.18212339999999999</v>
      </c>
      <c r="K236" s="1">
        <v>0.18212339999999999</v>
      </c>
      <c r="L236" s="1">
        <v>0.82748889999999997</v>
      </c>
      <c r="M236" s="1">
        <v>0.82748889999999997</v>
      </c>
    </row>
    <row r="237" spans="1:13" s="1" customFormat="1" x14ac:dyDescent="0.3">
      <c r="A237" s="15">
        <v>3.987317</v>
      </c>
      <c r="B237" s="15">
        <v>-0.72031829999999997</v>
      </c>
      <c r="C237" s="1">
        <v>-0.1486722</v>
      </c>
      <c r="D237" s="1">
        <v>0.1486722</v>
      </c>
      <c r="E237" s="1">
        <v>0.89114190000000004</v>
      </c>
      <c r="F237" s="6">
        <v>0.89114190000000004</v>
      </c>
      <c r="H237" s="1">
        <v>3.987317</v>
      </c>
      <c r="I237" s="1">
        <v>-0.72031829999999997</v>
      </c>
      <c r="J237" s="1">
        <v>-0.1486722</v>
      </c>
      <c r="K237" s="1">
        <v>0.1486722</v>
      </c>
      <c r="L237" s="1">
        <v>0.89114190000000004</v>
      </c>
      <c r="M237" s="1">
        <v>0.89114190000000004</v>
      </c>
    </row>
    <row r="238" spans="1:13" s="1" customFormat="1" x14ac:dyDescent="0.3">
      <c r="A238" s="15">
        <v>4.0039999999999996</v>
      </c>
      <c r="B238" s="15">
        <v>-0.72292259999999997</v>
      </c>
      <c r="C238" s="1">
        <v>-0.15982260000000001</v>
      </c>
      <c r="D238" s="1">
        <v>0.15982260000000001</v>
      </c>
      <c r="E238" s="1">
        <v>0.19095899999999999</v>
      </c>
      <c r="F238" s="6">
        <v>0.19095899999999999</v>
      </c>
      <c r="H238" s="1">
        <v>4.0039999999999996</v>
      </c>
      <c r="I238" s="1">
        <v>-0.72292259999999997</v>
      </c>
      <c r="J238" s="1">
        <v>-0.15982260000000001</v>
      </c>
      <c r="K238" s="1">
        <v>0.15982260000000001</v>
      </c>
      <c r="L238" s="1">
        <v>0.19095899999999999</v>
      </c>
      <c r="M238" s="1">
        <v>0.19095899999999999</v>
      </c>
    </row>
    <row r="239" spans="1:13" s="1" customFormat="1" x14ac:dyDescent="0.3">
      <c r="A239" s="15">
        <v>4.020683</v>
      </c>
      <c r="B239" s="15">
        <v>-0.72565100000000005</v>
      </c>
      <c r="C239" s="1">
        <v>-0.14495540000000001</v>
      </c>
      <c r="D239" s="1">
        <v>0.14495540000000001</v>
      </c>
      <c r="E239" s="1">
        <v>0.44557089999999999</v>
      </c>
      <c r="F239" s="6">
        <v>0.88429559999999996</v>
      </c>
      <c r="H239" s="1">
        <v>4.020683</v>
      </c>
      <c r="I239" s="1">
        <v>-0.72565100000000005</v>
      </c>
      <c r="J239" s="1">
        <v>-0.14495540000000001</v>
      </c>
      <c r="K239" s="1">
        <v>0.14495540000000001</v>
      </c>
      <c r="L239" s="1">
        <v>0.44557089999999999</v>
      </c>
      <c r="M239" s="1">
        <v>0.88429559999999996</v>
      </c>
    </row>
    <row r="240" spans="1:13" s="1" customFormat="1" x14ac:dyDescent="0.3">
      <c r="A240" s="15">
        <v>4.0373669999999997</v>
      </c>
      <c r="B240" s="15">
        <v>-0.7277593</v>
      </c>
      <c r="C240" s="1">
        <v>-0.1375218</v>
      </c>
      <c r="D240" s="1">
        <v>0.1393182</v>
      </c>
      <c r="E240" s="1">
        <v>-6.3652990000000007E-2</v>
      </c>
      <c r="F240" s="6">
        <v>0.38718599999999997</v>
      </c>
      <c r="H240" s="1">
        <v>4.0373669999999997</v>
      </c>
      <c r="I240" s="1">
        <v>-0.7277593</v>
      </c>
      <c r="J240" s="1">
        <v>-0.1375218</v>
      </c>
      <c r="K240" s="1">
        <v>0.1393182</v>
      </c>
      <c r="L240" s="1">
        <v>-6.3652990000000007E-2</v>
      </c>
      <c r="M240" s="1">
        <v>0.38718599999999997</v>
      </c>
    </row>
    <row r="241" spans="1:13" s="1" customFormat="1" x14ac:dyDescent="0.3">
      <c r="A241" s="15">
        <v>4.0540500000000002</v>
      </c>
      <c r="B241" s="15">
        <v>-0.73023970000000005</v>
      </c>
      <c r="C241" s="1">
        <v>-0.152389</v>
      </c>
      <c r="D241" s="1">
        <v>0.15401210000000001</v>
      </c>
      <c r="E241" s="1">
        <v>-1.082101</v>
      </c>
      <c r="F241" s="6">
        <v>1.082101</v>
      </c>
      <c r="H241" s="1">
        <v>4.0540500000000002</v>
      </c>
      <c r="I241" s="1">
        <v>-0.73023970000000005</v>
      </c>
      <c r="J241" s="1">
        <v>-0.152389</v>
      </c>
      <c r="K241" s="1">
        <v>0.15401210000000001</v>
      </c>
      <c r="L241" s="1">
        <v>-1.082101</v>
      </c>
      <c r="M241" s="1">
        <v>1.082101</v>
      </c>
    </row>
    <row r="242" spans="1:13" s="1" customFormat="1" x14ac:dyDescent="0.3">
      <c r="A242" s="15">
        <v>4.0707329999999997</v>
      </c>
      <c r="B242" s="15">
        <v>-0.73284400000000005</v>
      </c>
      <c r="C242" s="1">
        <v>-0.17097300000000001</v>
      </c>
      <c r="D242" s="1">
        <v>0.17133619999999999</v>
      </c>
      <c r="E242" s="1">
        <v>-1.2730600000000001</v>
      </c>
      <c r="F242" s="6">
        <v>1.3122400000000001</v>
      </c>
      <c r="H242" s="1">
        <v>4.0707329999999997</v>
      </c>
      <c r="I242" s="1">
        <v>-0.73284400000000005</v>
      </c>
      <c r="J242" s="1">
        <v>-0.17097300000000001</v>
      </c>
      <c r="K242" s="1">
        <v>0.17133619999999999</v>
      </c>
      <c r="L242" s="1">
        <v>-1.2730600000000001</v>
      </c>
      <c r="M242" s="1">
        <v>1.3122400000000001</v>
      </c>
    </row>
    <row r="243" spans="1:13" s="1" customFormat="1" x14ac:dyDescent="0.3">
      <c r="A243" s="15">
        <v>4.0874170000000003</v>
      </c>
      <c r="B243" s="15">
        <v>-0.7359445</v>
      </c>
      <c r="C243" s="1">
        <v>-0.19699059999999999</v>
      </c>
      <c r="D243" s="1">
        <v>0.19786529999999999</v>
      </c>
      <c r="E243" s="1">
        <v>-0.31826500000000002</v>
      </c>
      <c r="F243" s="6">
        <v>0.37115749999999997</v>
      </c>
      <c r="H243" s="1">
        <v>4.0874170000000003</v>
      </c>
      <c r="I243" s="1">
        <v>-0.7359445</v>
      </c>
      <c r="J243" s="1">
        <v>-0.19699059999999999</v>
      </c>
      <c r="K243" s="1">
        <v>0.19786529999999999</v>
      </c>
      <c r="L243" s="1">
        <v>-0.31826500000000002</v>
      </c>
      <c r="M243" s="1">
        <v>0.37115749999999997</v>
      </c>
    </row>
    <row r="244" spans="1:13" s="1" customFormat="1" x14ac:dyDescent="0.3">
      <c r="A244" s="15">
        <v>4.1040999999999999</v>
      </c>
      <c r="B244" s="15">
        <v>-0.73941690000000004</v>
      </c>
      <c r="C244" s="1">
        <v>-0.18584020000000001</v>
      </c>
      <c r="D244" s="1">
        <v>0.18643399999999999</v>
      </c>
      <c r="E244" s="1">
        <v>0.89114190000000004</v>
      </c>
      <c r="F244" s="6">
        <v>1.0263739999999999</v>
      </c>
      <c r="H244" s="1">
        <v>4.1040999999999999</v>
      </c>
      <c r="I244" s="1">
        <v>-0.73941690000000004</v>
      </c>
      <c r="J244" s="1">
        <v>-0.18584020000000001</v>
      </c>
      <c r="K244" s="1">
        <v>0.18643399999999999</v>
      </c>
      <c r="L244" s="1">
        <v>0.89114190000000004</v>
      </c>
      <c r="M244" s="1">
        <v>1.0263739999999999</v>
      </c>
    </row>
    <row r="245" spans="1:13" s="1" customFormat="1" x14ac:dyDescent="0.3">
      <c r="A245" s="15">
        <v>4.1207830000000003</v>
      </c>
      <c r="B245" s="15">
        <v>-0.74214530000000001</v>
      </c>
      <c r="C245" s="1">
        <v>-0.15982260000000001</v>
      </c>
      <c r="D245" s="1">
        <v>0.1598658</v>
      </c>
      <c r="E245" s="1">
        <v>-0.44557089999999999</v>
      </c>
      <c r="F245" s="6">
        <v>0.72575579999999995</v>
      </c>
      <c r="H245" s="1">
        <v>4.1207830000000003</v>
      </c>
      <c r="I245" s="1">
        <v>-0.74214530000000001</v>
      </c>
      <c r="J245" s="1">
        <v>-0.15982260000000001</v>
      </c>
      <c r="K245" s="1">
        <v>0.1598658</v>
      </c>
      <c r="L245" s="1">
        <v>-0.44557089999999999</v>
      </c>
      <c r="M245" s="1">
        <v>0.72575579999999995</v>
      </c>
    </row>
    <row r="246" spans="1:13" s="1" customFormat="1" x14ac:dyDescent="0.3">
      <c r="A246" s="15">
        <v>4.137467</v>
      </c>
      <c r="B246" s="15">
        <v>-0.74474969999999996</v>
      </c>
      <c r="C246" s="1">
        <v>-0.19699059999999999</v>
      </c>
      <c r="D246" s="1">
        <v>0.1987013</v>
      </c>
      <c r="E246" s="1">
        <v>-0.44557089999999999</v>
      </c>
      <c r="F246" s="6">
        <v>0.48476669999999999</v>
      </c>
      <c r="H246" s="1">
        <v>4.137467</v>
      </c>
      <c r="I246" s="1">
        <v>-0.74474969999999996</v>
      </c>
      <c r="J246" s="1">
        <v>-0.19699059999999999</v>
      </c>
      <c r="K246" s="1">
        <v>0.1987013</v>
      </c>
      <c r="L246" s="1">
        <v>-0.44557089999999999</v>
      </c>
      <c r="M246" s="1">
        <v>0.48476669999999999</v>
      </c>
    </row>
    <row r="247" spans="1:13" s="1" customFormat="1" x14ac:dyDescent="0.3">
      <c r="A247" s="15">
        <v>4.1541499999999996</v>
      </c>
      <c r="B247" s="15">
        <v>-0.7487182</v>
      </c>
      <c r="C247" s="1">
        <v>-0.1932738</v>
      </c>
      <c r="D247" s="1">
        <v>0.1950171</v>
      </c>
      <c r="E247" s="1">
        <v>1.1457539999999999</v>
      </c>
      <c r="F247" s="6">
        <v>1.189136</v>
      </c>
      <c r="H247" s="1">
        <v>4.1541499999999996</v>
      </c>
      <c r="I247" s="1">
        <v>-0.7487182</v>
      </c>
      <c r="J247" s="1">
        <v>-0.1932738</v>
      </c>
      <c r="K247" s="1">
        <v>0.1950171</v>
      </c>
      <c r="L247" s="1">
        <v>1.1457539999999999</v>
      </c>
      <c r="M247" s="1">
        <v>1.189136</v>
      </c>
    </row>
    <row r="248" spans="1:13" s="1" customFormat="1" x14ac:dyDescent="0.3">
      <c r="A248" s="15">
        <v>4.170833</v>
      </c>
      <c r="B248" s="15">
        <v>-0.75119860000000005</v>
      </c>
      <c r="C248" s="1">
        <v>-0.14123859999999999</v>
      </c>
      <c r="D248" s="1">
        <v>0.142456</v>
      </c>
      <c r="E248" s="1">
        <v>2.800732</v>
      </c>
      <c r="F248" s="6">
        <v>3.0506989999999998</v>
      </c>
      <c r="H248" s="1">
        <v>4.170833</v>
      </c>
      <c r="I248" s="1">
        <v>-0.75119860000000005</v>
      </c>
      <c r="J248" s="1">
        <v>-0.14123859999999999</v>
      </c>
      <c r="K248" s="1">
        <v>0.142456</v>
      </c>
      <c r="L248" s="1">
        <v>2.800732</v>
      </c>
      <c r="M248" s="1">
        <v>3.0506989999999998</v>
      </c>
    </row>
    <row r="249" spans="1:13" s="1" customFormat="1" x14ac:dyDescent="0.3">
      <c r="A249" s="15">
        <v>4.1875169999999997</v>
      </c>
      <c r="B249" s="15">
        <v>-0.75343090000000001</v>
      </c>
      <c r="C249" s="1">
        <v>-0.1077873</v>
      </c>
      <c r="D249" s="1">
        <v>0.1078514</v>
      </c>
      <c r="E249" s="1">
        <v>-2.100549</v>
      </c>
      <c r="F249" s="6">
        <v>2.3628900000000002</v>
      </c>
      <c r="H249" s="1">
        <v>4.1875169999999997</v>
      </c>
      <c r="I249" s="1">
        <v>-0.75343090000000001</v>
      </c>
      <c r="J249" s="1">
        <v>-0.1077873</v>
      </c>
      <c r="K249" s="1">
        <v>0.1078514</v>
      </c>
      <c r="L249" s="1">
        <v>-2.100549</v>
      </c>
      <c r="M249" s="1">
        <v>2.3628900000000002</v>
      </c>
    </row>
    <row r="250" spans="1:13" s="1" customFormat="1" x14ac:dyDescent="0.3">
      <c r="A250" s="15">
        <v>4.2042000000000002</v>
      </c>
      <c r="B250" s="15">
        <v>-0.75479510000000005</v>
      </c>
      <c r="C250" s="1">
        <v>-0.189557</v>
      </c>
      <c r="D250" s="1">
        <v>0.19248599999999999</v>
      </c>
      <c r="E250" s="1">
        <v>-2.4824670000000002</v>
      </c>
      <c r="F250" s="6">
        <v>2.659751</v>
      </c>
      <c r="H250" s="1">
        <v>4.2042000000000002</v>
      </c>
      <c r="I250" s="1">
        <v>-0.75479510000000005</v>
      </c>
      <c r="J250" s="1">
        <v>-0.189557</v>
      </c>
      <c r="K250" s="1">
        <v>0.19248599999999999</v>
      </c>
      <c r="L250" s="1">
        <v>-2.4824670000000002</v>
      </c>
      <c r="M250" s="1">
        <v>2.659751</v>
      </c>
    </row>
    <row r="251" spans="1:13" s="1" customFormat="1" x14ac:dyDescent="0.3">
      <c r="A251" s="15">
        <v>4.2208829999999997</v>
      </c>
      <c r="B251" s="15">
        <v>-0.75975579999999998</v>
      </c>
      <c r="C251" s="1">
        <v>-0.2341587</v>
      </c>
      <c r="D251" s="1">
        <v>0.23521819999999999</v>
      </c>
      <c r="E251" s="1">
        <v>-1.9732430000000001</v>
      </c>
      <c r="F251" s="6">
        <v>2.4954900000000002</v>
      </c>
      <c r="H251" s="1">
        <v>4.2208829999999997</v>
      </c>
      <c r="I251" s="1">
        <v>-0.75975579999999998</v>
      </c>
      <c r="J251" s="1">
        <v>-0.2341587</v>
      </c>
      <c r="K251" s="1">
        <v>0.23521819999999999</v>
      </c>
      <c r="L251" s="1">
        <v>-1.9732430000000001</v>
      </c>
      <c r="M251" s="1">
        <v>2.4954900000000002</v>
      </c>
    </row>
    <row r="252" spans="1:13" s="1" customFormat="1" x14ac:dyDescent="0.3">
      <c r="A252" s="15">
        <v>4.2375670000000003</v>
      </c>
      <c r="B252" s="15">
        <v>-0.76260819999999996</v>
      </c>
      <c r="C252" s="1">
        <v>-0.21557470000000001</v>
      </c>
      <c r="D252" s="1">
        <v>0.21608669999999999</v>
      </c>
      <c r="E252" s="1">
        <v>1.6549780000000001</v>
      </c>
      <c r="F252" s="6">
        <v>1.6744490000000001</v>
      </c>
      <c r="H252" s="1">
        <v>4.2375670000000003</v>
      </c>
      <c r="I252" s="1">
        <v>-0.76260819999999996</v>
      </c>
      <c r="J252" s="1">
        <v>-0.21557470000000001</v>
      </c>
      <c r="K252" s="1">
        <v>0.21608669999999999</v>
      </c>
      <c r="L252" s="1">
        <v>1.6549780000000001</v>
      </c>
      <c r="M252" s="1">
        <v>1.6744490000000001</v>
      </c>
    </row>
    <row r="253" spans="1:13" s="1" customFormat="1" x14ac:dyDescent="0.3">
      <c r="A253" s="15">
        <v>4.2542499999999999</v>
      </c>
      <c r="B253" s="15">
        <v>-0.76694879999999999</v>
      </c>
      <c r="C253" s="1">
        <v>-0.20814099999999999</v>
      </c>
      <c r="D253" s="1">
        <v>0.20814099999999999</v>
      </c>
      <c r="E253" s="1">
        <v>2.4188139999999998</v>
      </c>
      <c r="F253" s="6">
        <v>2.471835</v>
      </c>
      <c r="H253" s="1">
        <v>4.2542499999999999</v>
      </c>
      <c r="I253" s="1">
        <v>-0.76694879999999999</v>
      </c>
      <c r="J253" s="1">
        <v>-0.20814099999999999</v>
      </c>
      <c r="K253" s="1">
        <v>0.20814099999999999</v>
      </c>
      <c r="L253" s="1">
        <v>2.4188139999999998</v>
      </c>
      <c r="M253" s="1">
        <v>2.471835</v>
      </c>
    </row>
    <row r="254" spans="1:13" s="1" customFormat="1" x14ac:dyDescent="0.3">
      <c r="A254" s="16">
        <v>4.2709330000000003</v>
      </c>
      <c r="B254" s="16">
        <v>-0.76955320000000005</v>
      </c>
      <c r="C254" s="1">
        <v>-0.11893769999999999</v>
      </c>
      <c r="D254" s="1">
        <v>0.1210104</v>
      </c>
      <c r="E254" s="1">
        <v>3.6918739999999999</v>
      </c>
      <c r="F254" s="6">
        <v>3.7006429999999999</v>
      </c>
      <c r="H254" s="1">
        <v>4.2709330000000003</v>
      </c>
      <c r="I254" s="1">
        <v>-0.76955320000000005</v>
      </c>
      <c r="J254" s="1">
        <v>-0.11893769999999999</v>
      </c>
      <c r="K254" s="1">
        <v>0.1210104</v>
      </c>
      <c r="L254" s="1">
        <v>3.6918739999999999</v>
      </c>
      <c r="M254" s="1">
        <v>3.7006429999999999</v>
      </c>
    </row>
    <row r="255" spans="1:13" s="1" customFormat="1" x14ac:dyDescent="0.3">
      <c r="A255" s="16">
        <v>4.287617</v>
      </c>
      <c r="B255" s="16">
        <v>-0.77091739999999997</v>
      </c>
      <c r="C255" s="1">
        <v>-8.1769690000000006E-2</v>
      </c>
      <c r="D255" s="1">
        <v>8.1854120000000002E-2</v>
      </c>
      <c r="E255" s="1">
        <v>0.254612</v>
      </c>
      <c r="F255" s="6">
        <v>1.2359180000000001</v>
      </c>
      <c r="H255" s="1">
        <v>4.287617</v>
      </c>
      <c r="I255" s="1">
        <v>-0.77091739999999997</v>
      </c>
      <c r="J255" s="1">
        <v>-8.1769690000000006E-2</v>
      </c>
      <c r="K255" s="1">
        <v>8.1854120000000002E-2</v>
      </c>
      <c r="L255" s="1">
        <v>0.254612</v>
      </c>
      <c r="M255" s="1">
        <v>1.2359180000000001</v>
      </c>
    </row>
    <row r="256" spans="1:13" s="1" customFormat="1" x14ac:dyDescent="0.3">
      <c r="A256" s="16">
        <v>4.3042999999999996</v>
      </c>
      <c r="B256" s="16">
        <v>-0.77228149999999995</v>
      </c>
      <c r="C256" s="1">
        <v>-0.11150409999999999</v>
      </c>
      <c r="D256" s="1">
        <v>0.1124909</v>
      </c>
      <c r="E256" s="1">
        <v>-2.4188139999999998</v>
      </c>
      <c r="F256" s="6">
        <v>2.471835</v>
      </c>
      <c r="H256" s="1">
        <v>4.3042999999999996</v>
      </c>
      <c r="I256" s="1">
        <v>-0.77228149999999995</v>
      </c>
      <c r="J256" s="1">
        <v>-0.11150409999999999</v>
      </c>
      <c r="K256" s="1">
        <v>0.1124909</v>
      </c>
      <c r="L256" s="1">
        <v>-2.4188139999999998</v>
      </c>
      <c r="M256" s="1">
        <v>2.471835</v>
      </c>
    </row>
    <row r="257" spans="1:13" s="1" customFormat="1" x14ac:dyDescent="0.3">
      <c r="A257" s="16">
        <v>4.320983</v>
      </c>
      <c r="B257" s="16">
        <v>-0.77463789999999999</v>
      </c>
      <c r="C257" s="1">
        <v>-0.16725619999999999</v>
      </c>
      <c r="D257" s="1">
        <v>0.16873640000000001</v>
      </c>
      <c r="E257" s="1">
        <v>-1.336713</v>
      </c>
      <c r="F257" s="6">
        <v>1.360746</v>
      </c>
      <c r="H257" s="1">
        <v>4.320983</v>
      </c>
      <c r="I257" s="1">
        <v>-0.77463789999999999</v>
      </c>
      <c r="J257" s="1">
        <v>-0.16725619999999999</v>
      </c>
      <c r="K257" s="1">
        <v>0.16873640000000001</v>
      </c>
      <c r="L257" s="1">
        <v>-1.336713</v>
      </c>
      <c r="M257" s="1">
        <v>1.360746</v>
      </c>
    </row>
    <row r="258" spans="1:13" s="1" customFormat="1" x14ac:dyDescent="0.3">
      <c r="A258" s="16">
        <v>4.3376669999999997</v>
      </c>
      <c r="B258" s="16">
        <v>-0.77786230000000001</v>
      </c>
      <c r="C258" s="1">
        <v>-0.1635394</v>
      </c>
      <c r="D258" s="1">
        <v>0.1650529</v>
      </c>
      <c r="E258" s="1">
        <v>0.89114190000000004</v>
      </c>
      <c r="F258" s="6">
        <v>0.96953350000000005</v>
      </c>
      <c r="H258" s="1">
        <v>4.3376669999999997</v>
      </c>
      <c r="I258" s="1">
        <v>-0.77786230000000001</v>
      </c>
      <c r="J258" s="1">
        <v>-0.1635394</v>
      </c>
      <c r="K258" s="1">
        <v>0.1650529</v>
      </c>
      <c r="L258" s="1">
        <v>0.89114190000000004</v>
      </c>
      <c r="M258" s="1">
        <v>0.96953350000000005</v>
      </c>
    </row>
    <row r="259" spans="1:13" s="1" customFormat="1" x14ac:dyDescent="0.3">
      <c r="A259" s="16">
        <v>4.3543500000000002</v>
      </c>
      <c r="B259" s="16">
        <v>-0.78009459999999997</v>
      </c>
      <c r="C259" s="1">
        <v>-0.12637129999999999</v>
      </c>
      <c r="D259" s="1">
        <v>0.12686230000000001</v>
      </c>
      <c r="E259" s="1">
        <v>-0.63652989999999998</v>
      </c>
      <c r="F259" s="6">
        <v>1.255433</v>
      </c>
      <c r="H259" s="1">
        <v>4.3543500000000002</v>
      </c>
      <c r="I259" s="1">
        <v>-0.78009459999999997</v>
      </c>
      <c r="J259" s="1">
        <v>-0.12637129999999999</v>
      </c>
      <c r="K259" s="1">
        <v>0.12686230000000001</v>
      </c>
      <c r="L259" s="1">
        <v>-0.63652989999999998</v>
      </c>
      <c r="M259" s="1">
        <v>1.255433</v>
      </c>
    </row>
    <row r="260" spans="1:13" s="1" customFormat="1" x14ac:dyDescent="0.3">
      <c r="A260" s="16">
        <v>4.3710329999999997</v>
      </c>
      <c r="B260" s="16">
        <v>-0.78207890000000002</v>
      </c>
      <c r="C260" s="1">
        <v>-0.1784066</v>
      </c>
      <c r="D260" s="1">
        <v>0.17902499999999999</v>
      </c>
      <c r="E260" s="1">
        <v>-2.4188139999999998</v>
      </c>
      <c r="F260" s="6">
        <v>2.501166</v>
      </c>
      <c r="H260" s="1">
        <v>4.3710329999999997</v>
      </c>
      <c r="I260" s="1">
        <v>-0.78207890000000002</v>
      </c>
      <c r="J260" s="1">
        <v>-0.1784066</v>
      </c>
      <c r="K260" s="1">
        <v>0.17902499999999999</v>
      </c>
      <c r="L260" s="1">
        <v>-2.4188139999999998</v>
      </c>
      <c r="M260" s="1">
        <v>2.501166</v>
      </c>
    </row>
    <row r="261" spans="1:13" s="1" customFormat="1" x14ac:dyDescent="0.3">
      <c r="A261" s="16">
        <v>4.3877170000000003</v>
      </c>
      <c r="B261" s="16">
        <v>-0.78604750000000001</v>
      </c>
      <c r="C261" s="1">
        <v>-0.22672510000000001</v>
      </c>
      <c r="D261" s="1">
        <v>0.227212</v>
      </c>
      <c r="E261" s="1">
        <v>-0.19095899999999999</v>
      </c>
      <c r="F261" s="6">
        <v>0.31826500000000002</v>
      </c>
      <c r="H261" s="1">
        <v>4.3877170000000003</v>
      </c>
      <c r="I261" s="1">
        <v>-0.78604750000000001</v>
      </c>
      <c r="J261" s="1">
        <v>-0.22672510000000001</v>
      </c>
      <c r="K261" s="1">
        <v>0.227212</v>
      </c>
      <c r="L261" s="1">
        <v>-0.19095899999999999</v>
      </c>
      <c r="M261" s="1">
        <v>0.31826500000000002</v>
      </c>
    </row>
    <row r="262" spans="1:13" s="1" customFormat="1" x14ac:dyDescent="0.3">
      <c r="A262" s="16">
        <v>4.4043999999999999</v>
      </c>
      <c r="B262" s="16">
        <v>-0.78964400000000001</v>
      </c>
      <c r="C262" s="1">
        <v>-0.1784066</v>
      </c>
      <c r="D262" s="1">
        <v>0.1784066</v>
      </c>
      <c r="E262" s="1">
        <v>2.164202</v>
      </c>
      <c r="F262" s="6">
        <v>2.223303</v>
      </c>
      <c r="H262" s="1">
        <v>4.4043999999999999</v>
      </c>
      <c r="I262" s="1">
        <v>-0.78964400000000001</v>
      </c>
      <c r="J262" s="1">
        <v>-0.1784066</v>
      </c>
      <c r="K262" s="1">
        <v>0.1784066</v>
      </c>
      <c r="L262" s="1">
        <v>2.164202</v>
      </c>
      <c r="M262" s="1">
        <v>2.223303</v>
      </c>
    </row>
    <row r="263" spans="1:13" s="1" customFormat="1" x14ac:dyDescent="0.3">
      <c r="A263" s="16">
        <v>4.4210830000000003</v>
      </c>
      <c r="B263" s="16">
        <v>-0.79200029999999999</v>
      </c>
      <c r="C263" s="1">
        <v>-0.14495540000000001</v>
      </c>
      <c r="D263" s="1">
        <v>0.14495540000000001</v>
      </c>
      <c r="E263" s="1">
        <v>1.8459369999999999</v>
      </c>
      <c r="F263" s="6">
        <v>1.8459369999999999</v>
      </c>
      <c r="H263" s="1">
        <v>4.4210830000000003</v>
      </c>
      <c r="I263" s="1">
        <v>-0.79200029999999999</v>
      </c>
      <c r="J263" s="1">
        <v>-0.14495540000000001</v>
      </c>
      <c r="K263" s="1">
        <v>0.14495540000000001</v>
      </c>
      <c r="L263" s="1">
        <v>1.8459369999999999</v>
      </c>
      <c r="M263" s="1">
        <v>1.8459369999999999</v>
      </c>
    </row>
    <row r="264" spans="1:13" s="1" customFormat="1" x14ac:dyDescent="0.3">
      <c r="A264" s="16">
        <v>4.437767</v>
      </c>
      <c r="B264" s="16">
        <v>-0.79448070000000004</v>
      </c>
      <c r="C264" s="1">
        <v>-0.12637129999999999</v>
      </c>
      <c r="D264" s="1">
        <v>0.12637129999999999</v>
      </c>
      <c r="E264" s="1">
        <v>-0.50922389999999995</v>
      </c>
      <c r="F264" s="6">
        <v>0.52489600000000003</v>
      </c>
      <c r="H264" s="1">
        <v>4.437767</v>
      </c>
      <c r="I264" s="1">
        <v>-0.79448070000000004</v>
      </c>
      <c r="J264" s="1">
        <v>-0.12637129999999999</v>
      </c>
      <c r="K264" s="1">
        <v>0.12637129999999999</v>
      </c>
      <c r="L264" s="1">
        <v>-0.50922389999999995</v>
      </c>
      <c r="M264" s="1">
        <v>0.52489600000000003</v>
      </c>
    </row>
    <row r="265" spans="1:13" s="1" customFormat="1" x14ac:dyDescent="0.3">
      <c r="A265" s="16">
        <v>4.4544499999999996</v>
      </c>
      <c r="B265" s="16">
        <v>-0.79621690000000001</v>
      </c>
      <c r="C265" s="1">
        <v>-0.1486722</v>
      </c>
      <c r="D265" s="1">
        <v>0.14871860000000001</v>
      </c>
      <c r="E265" s="1">
        <v>1.782284</v>
      </c>
      <c r="F265" s="6">
        <v>1.78342</v>
      </c>
      <c r="H265" s="1">
        <v>4.4544499999999996</v>
      </c>
      <c r="I265" s="1">
        <v>-0.79621690000000001</v>
      </c>
      <c r="J265" s="1">
        <v>-0.1486722</v>
      </c>
      <c r="K265" s="1">
        <v>0.14871860000000001</v>
      </c>
      <c r="L265" s="1">
        <v>1.782284</v>
      </c>
      <c r="M265" s="1">
        <v>1.78342</v>
      </c>
    </row>
    <row r="266" spans="1:13" s="1" customFormat="1" x14ac:dyDescent="0.3">
      <c r="A266" s="16">
        <v>4.471133</v>
      </c>
      <c r="B266" s="16">
        <v>-0.79944130000000002</v>
      </c>
      <c r="C266" s="1">
        <v>-9.6636910000000006E-2</v>
      </c>
      <c r="D266" s="1">
        <v>9.6708359999999993E-2</v>
      </c>
      <c r="E266" s="1">
        <v>-1.2730600000000001</v>
      </c>
      <c r="F266" s="6">
        <v>1.3487830000000001</v>
      </c>
      <c r="H266" s="1">
        <v>4.471133</v>
      </c>
      <c r="I266" s="1">
        <v>-0.79944130000000002</v>
      </c>
      <c r="J266" s="1">
        <v>-9.6636910000000006E-2</v>
      </c>
      <c r="K266" s="1">
        <v>9.6708359999999993E-2</v>
      </c>
      <c r="L266" s="1">
        <v>-1.2730600000000001</v>
      </c>
      <c r="M266" s="1">
        <v>1.3487830000000001</v>
      </c>
    </row>
    <row r="267" spans="1:13" s="1" customFormat="1" x14ac:dyDescent="0.3">
      <c r="A267" s="16">
        <v>4.4878169999999997</v>
      </c>
      <c r="B267" s="16">
        <v>-0.79944130000000002</v>
      </c>
      <c r="C267" s="1">
        <v>-0.1375218</v>
      </c>
      <c r="D267" s="1">
        <v>0.13797309999999999</v>
      </c>
      <c r="E267" s="1">
        <v>-2.3551609999999998</v>
      </c>
      <c r="F267" s="6">
        <v>2.3765679999999998</v>
      </c>
      <c r="H267" s="1">
        <v>4.4878169999999997</v>
      </c>
      <c r="I267" s="1">
        <v>-0.79944130000000002</v>
      </c>
      <c r="J267" s="1">
        <v>-0.1375218</v>
      </c>
      <c r="K267" s="1">
        <v>0.13797309999999999</v>
      </c>
      <c r="L267" s="1">
        <v>-2.3551609999999998</v>
      </c>
      <c r="M267" s="1">
        <v>2.3765679999999998</v>
      </c>
    </row>
    <row r="268" spans="1:13" s="1" customFormat="1" x14ac:dyDescent="0.3">
      <c r="A268" s="16">
        <v>4.5045000000000002</v>
      </c>
      <c r="B268" s="16">
        <v>-0.80403000000000002</v>
      </c>
      <c r="C268" s="1">
        <v>-0.2341587</v>
      </c>
      <c r="D268" s="1">
        <v>0.23442399999999999</v>
      </c>
      <c r="E268" s="1">
        <v>-2.2278549999999999</v>
      </c>
      <c r="F268" s="6">
        <v>2.2719749999999999</v>
      </c>
      <c r="H268" s="1">
        <v>4.5045000000000002</v>
      </c>
      <c r="I268" s="1">
        <v>-0.80403000000000002</v>
      </c>
      <c r="J268" s="1">
        <v>-0.2341587</v>
      </c>
      <c r="K268" s="1">
        <v>0.23442399999999999</v>
      </c>
      <c r="L268" s="1">
        <v>-2.2278549999999999</v>
      </c>
      <c r="M268" s="1">
        <v>2.2719749999999999</v>
      </c>
    </row>
    <row r="269" spans="1:13" s="1" customFormat="1" x14ac:dyDescent="0.3">
      <c r="A269" s="16">
        <v>4.5211829999999997</v>
      </c>
      <c r="B269" s="16">
        <v>-0.80725440000000004</v>
      </c>
      <c r="C269" s="1">
        <v>-0.18212339999999999</v>
      </c>
      <c r="D269" s="1">
        <v>0.1822751</v>
      </c>
      <c r="E269" s="1">
        <v>1.5913250000000001</v>
      </c>
      <c r="F269" s="6">
        <v>1.8893249999999999</v>
      </c>
      <c r="H269" s="1">
        <v>4.5211829999999997</v>
      </c>
      <c r="I269" s="1">
        <v>-0.80725440000000004</v>
      </c>
      <c r="J269" s="1">
        <v>-0.18212339999999999</v>
      </c>
      <c r="K269" s="1">
        <v>0.1822751</v>
      </c>
      <c r="L269" s="1">
        <v>1.5913250000000001</v>
      </c>
      <c r="M269" s="1">
        <v>1.8893249999999999</v>
      </c>
    </row>
    <row r="270" spans="1:13" s="1" customFormat="1" x14ac:dyDescent="0.3">
      <c r="A270" s="16">
        <v>4.5378670000000003</v>
      </c>
      <c r="B270" s="16">
        <v>-0.81010680000000002</v>
      </c>
      <c r="C270" s="1">
        <v>-0.18212339999999999</v>
      </c>
      <c r="D270" s="1">
        <v>0.1834837</v>
      </c>
      <c r="E270" s="1">
        <v>-0.57287690000000002</v>
      </c>
      <c r="F270" s="6">
        <v>0.58685160000000003</v>
      </c>
      <c r="H270" s="1">
        <v>4.5378670000000003</v>
      </c>
      <c r="I270" s="1">
        <v>-0.81010680000000002</v>
      </c>
      <c r="J270" s="1">
        <v>-0.18212339999999999</v>
      </c>
      <c r="K270" s="1">
        <v>0.1834837</v>
      </c>
      <c r="L270" s="1">
        <v>-0.57287690000000002</v>
      </c>
      <c r="M270" s="1">
        <v>0.58685160000000003</v>
      </c>
    </row>
    <row r="271" spans="1:13" s="1" customFormat="1" x14ac:dyDescent="0.3">
      <c r="A271" s="16">
        <v>4.5545499999999999</v>
      </c>
      <c r="B271" s="16">
        <v>-0.81333129999999998</v>
      </c>
      <c r="C271" s="1">
        <v>-0.2044242</v>
      </c>
      <c r="D271" s="1">
        <v>0.20496420000000001</v>
      </c>
      <c r="E271" s="1">
        <v>-1.2094069999999999</v>
      </c>
      <c r="F271" s="6">
        <v>1.3122400000000001</v>
      </c>
      <c r="H271" s="1">
        <v>4.5545499999999999</v>
      </c>
      <c r="I271" s="1">
        <v>-0.81333129999999998</v>
      </c>
      <c r="J271" s="1">
        <v>-0.2044242</v>
      </c>
      <c r="K271" s="1">
        <v>0.20496420000000001</v>
      </c>
      <c r="L271" s="1">
        <v>-1.2094069999999999</v>
      </c>
      <c r="M271" s="1">
        <v>1.3122400000000001</v>
      </c>
    </row>
    <row r="272" spans="1:13" s="1" customFormat="1" x14ac:dyDescent="0.3">
      <c r="A272" s="16">
        <v>4.5712330000000003</v>
      </c>
      <c r="B272" s="16">
        <v>-0.81692779999999998</v>
      </c>
      <c r="C272" s="1">
        <v>-0.22300829999999999</v>
      </c>
      <c r="D272" s="1">
        <v>0.22300829999999999</v>
      </c>
      <c r="E272" s="1">
        <v>0.254612</v>
      </c>
      <c r="F272" s="6">
        <v>0.9268016</v>
      </c>
      <c r="H272" s="1">
        <v>4.5712330000000003</v>
      </c>
      <c r="I272" s="1">
        <v>-0.81692779999999998</v>
      </c>
      <c r="J272" s="1">
        <v>-0.22300829999999999</v>
      </c>
      <c r="K272" s="1">
        <v>0.22300829999999999</v>
      </c>
      <c r="L272" s="1">
        <v>0.254612</v>
      </c>
      <c r="M272" s="1">
        <v>0.9268016</v>
      </c>
    </row>
    <row r="273" spans="1:13" s="1" customFormat="1" x14ac:dyDescent="0.3">
      <c r="A273" s="16">
        <v>4.587917</v>
      </c>
      <c r="B273" s="16">
        <v>-0.82077230000000001</v>
      </c>
      <c r="C273" s="1">
        <v>-0.20070740000000001</v>
      </c>
      <c r="D273" s="1">
        <v>0.2010169</v>
      </c>
      <c r="E273" s="1">
        <v>2.036896</v>
      </c>
      <c r="F273" s="6">
        <v>2.15388</v>
      </c>
      <c r="H273" s="1">
        <v>4.587917</v>
      </c>
      <c r="I273" s="1">
        <v>-0.82077230000000001</v>
      </c>
      <c r="J273" s="1">
        <v>-0.20070740000000001</v>
      </c>
      <c r="K273" s="1">
        <v>0.2010169</v>
      </c>
      <c r="L273" s="1">
        <v>2.036896</v>
      </c>
      <c r="M273" s="1">
        <v>2.15388</v>
      </c>
    </row>
    <row r="274" spans="1:13" s="1" customFormat="1" x14ac:dyDescent="0.3">
      <c r="A274" s="16">
        <v>4.6045999999999996</v>
      </c>
      <c r="B274" s="16">
        <v>-0.82362469999999999</v>
      </c>
      <c r="C274" s="1">
        <v>-0.1486722</v>
      </c>
      <c r="D274" s="1">
        <v>0.1509315</v>
      </c>
      <c r="E274" s="1">
        <v>1.9095899999999999</v>
      </c>
      <c r="F274" s="6">
        <v>2.0339100000000001</v>
      </c>
      <c r="H274" s="1">
        <v>4.6045999999999996</v>
      </c>
      <c r="I274" s="1">
        <v>-0.82362469999999999</v>
      </c>
      <c r="J274" s="1">
        <v>-0.1486722</v>
      </c>
      <c r="K274" s="1">
        <v>0.1509315</v>
      </c>
      <c r="L274" s="1">
        <v>1.9095899999999999</v>
      </c>
      <c r="M274" s="1">
        <v>2.0339100000000001</v>
      </c>
    </row>
    <row r="275" spans="1:13" s="1" customFormat="1" x14ac:dyDescent="0.3">
      <c r="A275" s="16">
        <v>4.621283</v>
      </c>
      <c r="B275" s="16">
        <v>-0.82573300000000005</v>
      </c>
      <c r="C275" s="1">
        <v>-0.13380500000000001</v>
      </c>
      <c r="D275" s="1">
        <v>0.1340113</v>
      </c>
      <c r="E275" s="1">
        <v>-0.127306</v>
      </c>
      <c r="F275" s="6">
        <v>1.279409</v>
      </c>
      <c r="H275" s="1">
        <v>4.621283</v>
      </c>
      <c r="I275" s="1">
        <v>-0.82573300000000005</v>
      </c>
      <c r="J275" s="1">
        <v>-0.13380500000000001</v>
      </c>
      <c r="K275" s="1">
        <v>0.1340113</v>
      </c>
      <c r="L275" s="1">
        <v>-0.127306</v>
      </c>
      <c r="M275" s="1">
        <v>1.279409</v>
      </c>
    </row>
    <row r="276" spans="1:13" s="1" customFormat="1" x14ac:dyDescent="0.3">
      <c r="A276" s="16">
        <v>4.6379669999999997</v>
      </c>
      <c r="B276" s="16">
        <v>-0.82808939999999998</v>
      </c>
      <c r="C276" s="1">
        <v>-0.15610579999999999</v>
      </c>
      <c r="D276" s="1">
        <v>0.15891240000000001</v>
      </c>
      <c r="E276" s="1">
        <v>-1.5276719999999999</v>
      </c>
      <c r="F276" s="6">
        <v>1.532967</v>
      </c>
      <c r="H276" s="1">
        <v>4.6379669999999997</v>
      </c>
      <c r="I276" s="1">
        <v>-0.82808939999999998</v>
      </c>
      <c r="J276" s="1">
        <v>-0.15610579999999999</v>
      </c>
      <c r="K276" s="1">
        <v>0.15891240000000001</v>
      </c>
      <c r="L276" s="1">
        <v>-1.5276719999999999</v>
      </c>
      <c r="M276" s="1">
        <v>1.532967</v>
      </c>
    </row>
    <row r="277" spans="1:13" s="1" customFormat="1" x14ac:dyDescent="0.3">
      <c r="A277" s="16">
        <v>4.6546500000000002</v>
      </c>
      <c r="B277" s="16">
        <v>-0.83094179999999995</v>
      </c>
      <c r="C277" s="1">
        <v>-0.18584020000000001</v>
      </c>
      <c r="D277" s="1">
        <v>0.1858774</v>
      </c>
      <c r="E277" s="1">
        <v>-1.782284</v>
      </c>
      <c r="F277" s="6">
        <v>2.021922</v>
      </c>
      <c r="H277" s="1">
        <v>4.6546500000000002</v>
      </c>
      <c r="I277" s="1">
        <v>-0.83094179999999995</v>
      </c>
      <c r="J277" s="1">
        <v>-0.18584020000000001</v>
      </c>
      <c r="K277" s="1">
        <v>0.1858774</v>
      </c>
      <c r="L277" s="1">
        <v>-1.782284</v>
      </c>
      <c r="M277" s="1">
        <v>2.021922</v>
      </c>
    </row>
    <row r="278" spans="1:13" s="1" customFormat="1" x14ac:dyDescent="0.3">
      <c r="A278" s="16">
        <v>4.6713329999999997</v>
      </c>
      <c r="B278" s="16">
        <v>-0.83429019999999998</v>
      </c>
      <c r="C278" s="1">
        <v>-0.21557470000000001</v>
      </c>
      <c r="D278" s="1">
        <v>0.21560670000000001</v>
      </c>
      <c r="E278" s="1">
        <v>0.38191799999999998</v>
      </c>
      <c r="F278" s="6">
        <v>0.38718599999999997</v>
      </c>
      <c r="H278" s="1">
        <v>4.6713329999999997</v>
      </c>
      <c r="I278" s="1">
        <v>-0.83429019999999998</v>
      </c>
      <c r="J278" s="1">
        <v>-0.21557470000000001</v>
      </c>
      <c r="K278" s="1">
        <v>0.21560670000000001</v>
      </c>
      <c r="L278" s="1">
        <v>0.38191799999999998</v>
      </c>
      <c r="M278" s="1">
        <v>0.38718599999999997</v>
      </c>
    </row>
    <row r="279" spans="1:13" s="1" customFormat="1" x14ac:dyDescent="0.3">
      <c r="A279" s="16">
        <v>4.6880170000000003</v>
      </c>
      <c r="B279" s="16">
        <v>-0.83813479999999996</v>
      </c>
      <c r="C279" s="1">
        <v>-0.18212339999999999</v>
      </c>
      <c r="D279" s="1">
        <v>0.1821613</v>
      </c>
      <c r="E279" s="1">
        <v>1.718631</v>
      </c>
      <c r="F279" s="6">
        <v>1.7292069999999999</v>
      </c>
      <c r="H279" s="1">
        <v>4.6880170000000003</v>
      </c>
      <c r="I279" s="1">
        <v>-0.83813479999999996</v>
      </c>
      <c r="J279" s="1">
        <v>-0.18212339999999999</v>
      </c>
      <c r="K279" s="1">
        <v>0.1821613</v>
      </c>
      <c r="L279" s="1">
        <v>1.718631</v>
      </c>
      <c r="M279" s="1">
        <v>1.7292069999999999</v>
      </c>
    </row>
    <row r="280" spans="1:13" s="1" customFormat="1" x14ac:dyDescent="0.3">
      <c r="A280" s="16">
        <v>4.7046999999999999</v>
      </c>
      <c r="B280" s="16">
        <v>-0.84036710000000003</v>
      </c>
      <c r="C280" s="1">
        <v>-0.14123859999999999</v>
      </c>
      <c r="D280" s="1">
        <v>0.14128750000000001</v>
      </c>
      <c r="E280" s="1">
        <v>1.2730600000000001</v>
      </c>
      <c r="F280" s="6">
        <v>1.2746500000000001</v>
      </c>
      <c r="H280" s="1">
        <v>4.7046999999999999</v>
      </c>
      <c r="I280" s="1">
        <v>-0.84036710000000003</v>
      </c>
      <c r="J280" s="1">
        <v>-0.14123859999999999</v>
      </c>
      <c r="K280" s="1">
        <v>0.14128750000000001</v>
      </c>
      <c r="L280" s="1">
        <v>1.2730600000000001</v>
      </c>
      <c r="M280" s="1">
        <v>1.2746500000000001</v>
      </c>
    </row>
    <row r="281" spans="1:13" s="1" customFormat="1" x14ac:dyDescent="0.3">
      <c r="A281" s="16">
        <v>4.7213830000000003</v>
      </c>
      <c r="B281" s="16">
        <v>-0.84284740000000002</v>
      </c>
      <c r="C281" s="1">
        <v>-0.1486722</v>
      </c>
      <c r="D281" s="1">
        <v>0.1486722</v>
      </c>
      <c r="E281" s="1">
        <v>-0.63652989999999998</v>
      </c>
      <c r="F281" s="6">
        <v>0.64913569999999998</v>
      </c>
      <c r="H281" s="1">
        <v>4.7213830000000003</v>
      </c>
      <c r="I281" s="1">
        <v>-0.84284740000000002</v>
      </c>
      <c r="J281" s="1">
        <v>-0.1486722</v>
      </c>
      <c r="K281" s="1">
        <v>0.1486722</v>
      </c>
      <c r="L281" s="1">
        <v>-0.63652989999999998</v>
      </c>
      <c r="M281" s="1">
        <v>0.64913569999999998</v>
      </c>
    </row>
    <row r="282" spans="1:13" s="1" customFormat="1" x14ac:dyDescent="0.3">
      <c r="A282" s="16">
        <v>4.738067</v>
      </c>
      <c r="B282" s="16">
        <v>-0.84532779999999996</v>
      </c>
      <c r="C282" s="1">
        <v>-0.15982260000000001</v>
      </c>
      <c r="D282" s="1">
        <v>0.15982260000000001</v>
      </c>
      <c r="E282" s="1">
        <v>-1.082101</v>
      </c>
      <c r="F282" s="6">
        <v>1.082101</v>
      </c>
      <c r="H282" s="1">
        <v>4.738067</v>
      </c>
      <c r="I282" s="1">
        <v>-0.84532779999999996</v>
      </c>
      <c r="J282" s="1">
        <v>-0.15982260000000001</v>
      </c>
      <c r="K282" s="1">
        <v>0.15982260000000001</v>
      </c>
      <c r="L282" s="1">
        <v>-1.082101</v>
      </c>
      <c r="M282" s="1">
        <v>1.082101</v>
      </c>
    </row>
    <row r="283" spans="1:13" s="1" customFormat="1" x14ac:dyDescent="0.3">
      <c r="A283" s="16">
        <v>4.7547499999999996</v>
      </c>
      <c r="B283" s="16">
        <v>-0.84818020000000005</v>
      </c>
      <c r="C283" s="1">
        <v>-0.18584020000000001</v>
      </c>
      <c r="D283" s="1">
        <v>0.18584020000000001</v>
      </c>
      <c r="E283" s="1">
        <v>-0.63652989999999998</v>
      </c>
      <c r="F283" s="6">
        <v>0.63652989999999998</v>
      </c>
      <c r="H283" s="1">
        <v>4.7547499999999996</v>
      </c>
      <c r="I283" s="1">
        <v>-0.84818020000000005</v>
      </c>
      <c r="J283" s="1">
        <v>-0.18584020000000001</v>
      </c>
      <c r="K283" s="1">
        <v>0.18584020000000001</v>
      </c>
      <c r="L283" s="1">
        <v>-0.63652989999999998</v>
      </c>
      <c r="M283" s="1">
        <v>0.63652989999999998</v>
      </c>
    </row>
    <row r="284" spans="1:13" s="1" customFormat="1" x14ac:dyDescent="0.3">
      <c r="A284" s="16">
        <v>4.771433</v>
      </c>
      <c r="B284" s="16">
        <v>-0.85152859999999997</v>
      </c>
      <c r="C284" s="1">
        <v>-0.18584020000000001</v>
      </c>
      <c r="D284" s="1">
        <v>0.18584020000000001</v>
      </c>
      <c r="E284" s="1">
        <v>-0.254612</v>
      </c>
      <c r="F284" s="6">
        <v>0.2846648</v>
      </c>
      <c r="H284" s="1">
        <v>4.771433</v>
      </c>
      <c r="I284" s="1">
        <v>-0.85152859999999997</v>
      </c>
      <c r="J284" s="1">
        <v>-0.18584020000000001</v>
      </c>
      <c r="K284" s="1">
        <v>0.18584020000000001</v>
      </c>
      <c r="L284" s="1">
        <v>-0.254612</v>
      </c>
      <c r="M284" s="1">
        <v>0.2846648</v>
      </c>
    </row>
    <row r="285" spans="1:13" s="1" customFormat="1" x14ac:dyDescent="0.3">
      <c r="A285" s="16">
        <v>4.7881169999999997</v>
      </c>
      <c r="B285" s="16">
        <v>-0.85438099999999995</v>
      </c>
      <c r="C285" s="1">
        <v>-0.18584020000000001</v>
      </c>
      <c r="D285" s="1">
        <v>0.1858774</v>
      </c>
      <c r="E285" s="1">
        <v>-0.254612</v>
      </c>
      <c r="F285" s="6">
        <v>0.31826500000000002</v>
      </c>
      <c r="H285" s="1">
        <v>4.7881169999999997</v>
      </c>
      <c r="I285" s="1">
        <v>-0.85438099999999995</v>
      </c>
      <c r="J285" s="1">
        <v>-0.18584020000000001</v>
      </c>
      <c r="K285" s="1">
        <v>0.1858774</v>
      </c>
      <c r="L285" s="1">
        <v>-0.254612</v>
      </c>
      <c r="M285" s="1">
        <v>0.31826500000000002</v>
      </c>
    </row>
    <row r="286" spans="1:13" s="1" customFormat="1" x14ac:dyDescent="0.3">
      <c r="A286" s="16">
        <v>4.8048000000000002</v>
      </c>
      <c r="B286" s="16">
        <v>-0.85772950000000003</v>
      </c>
      <c r="C286" s="1">
        <v>-0.20070740000000001</v>
      </c>
      <c r="D286" s="1">
        <v>0.2007418</v>
      </c>
      <c r="E286" s="1">
        <v>0.63652989999999998</v>
      </c>
      <c r="F286" s="6">
        <v>0.63970470000000001</v>
      </c>
      <c r="H286" s="1">
        <v>4.8048000000000002</v>
      </c>
      <c r="I286" s="1">
        <v>-0.85772950000000003</v>
      </c>
      <c r="J286" s="1">
        <v>-0.20070740000000001</v>
      </c>
      <c r="K286" s="1">
        <v>0.2007418</v>
      </c>
      <c r="L286" s="1">
        <v>0.63652989999999998</v>
      </c>
      <c r="M286" s="1">
        <v>0.63970470000000001</v>
      </c>
    </row>
    <row r="287" spans="1:13" s="1" customFormat="1" x14ac:dyDescent="0.3">
      <c r="A287" s="16">
        <v>4.8214829999999997</v>
      </c>
      <c r="B287" s="16">
        <v>-0.86107800000000001</v>
      </c>
      <c r="C287" s="1">
        <v>-0.16725619999999999</v>
      </c>
      <c r="D287" s="1">
        <v>0.16725619999999999</v>
      </c>
      <c r="E287" s="1">
        <v>-0.9547949</v>
      </c>
      <c r="F287" s="6">
        <v>0.98816020000000004</v>
      </c>
      <c r="H287" s="1">
        <v>4.8214829999999997</v>
      </c>
      <c r="I287" s="1">
        <v>-0.86107800000000001</v>
      </c>
      <c r="J287" s="1">
        <v>-0.16725619999999999</v>
      </c>
      <c r="K287" s="1">
        <v>0.16725619999999999</v>
      </c>
      <c r="L287" s="1">
        <v>-0.9547949</v>
      </c>
      <c r="M287" s="1">
        <v>0.98816020000000004</v>
      </c>
    </row>
    <row r="288" spans="1:13" s="1" customFormat="1" x14ac:dyDescent="0.3">
      <c r="A288" s="16">
        <v>4.8381670000000003</v>
      </c>
      <c r="B288" s="16">
        <v>-0.86331029999999997</v>
      </c>
      <c r="C288" s="1">
        <v>-0.21185780000000001</v>
      </c>
      <c r="D288" s="1">
        <v>0.21189040000000001</v>
      </c>
      <c r="E288" s="1">
        <v>-0.19095899999999999</v>
      </c>
      <c r="F288" s="6">
        <v>0.20128840000000001</v>
      </c>
      <c r="H288" s="1">
        <v>4.8381670000000003</v>
      </c>
      <c r="I288" s="1">
        <v>-0.86331029999999997</v>
      </c>
      <c r="J288" s="1">
        <v>-0.21185780000000001</v>
      </c>
      <c r="K288" s="1">
        <v>0.21189040000000001</v>
      </c>
      <c r="L288" s="1">
        <v>-0.19095899999999999</v>
      </c>
      <c r="M288" s="1">
        <v>0.20128840000000001</v>
      </c>
    </row>
    <row r="289" spans="1:13" s="1" customFormat="1" x14ac:dyDescent="0.3">
      <c r="A289" s="16">
        <v>4.8548499999999999</v>
      </c>
      <c r="B289" s="16">
        <v>-0.868147</v>
      </c>
      <c r="C289" s="1">
        <v>-0.21185780000000001</v>
      </c>
      <c r="D289" s="1">
        <v>0.21215110000000001</v>
      </c>
      <c r="E289" s="1">
        <v>1.082101</v>
      </c>
      <c r="F289" s="6">
        <v>1.1702459999999999</v>
      </c>
      <c r="H289" s="1">
        <v>4.8548499999999999</v>
      </c>
      <c r="I289" s="1">
        <v>-0.868147</v>
      </c>
      <c r="J289" s="1">
        <v>-0.21185780000000001</v>
      </c>
      <c r="K289" s="1">
        <v>0.21215110000000001</v>
      </c>
      <c r="L289" s="1">
        <v>1.082101</v>
      </c>
      <c r="M289" s="1">
        <v>1.1702459999999999</v>
      </c>
    </row>
    <row r="290" spans="1:13" s="1" customFormat="1" x14ac:dyDescent="0.3">
      <c r="A290" s="16">
        <v>4.8715330000000003</v>
      </c>
      <c r="B290" s="16">
        <v>-0.87037929999999997</v>
      </c>
      <c r="C290" s="1">
        <v>-0.14123859999999999</v>
      </c>
      <c r="D290" s="1">
        <v>0.141678</v>
      </c>
      <c r="E290" s="1">
        <v>2.800732</v>
      </c>
      <c r="F290" s="6">
        <v>2.8187570000000002</v>
      </c>
      <c r="H290" s="1">
        <v>4.8715330000000003</v>
      </c>
      <c r="I290" s="1">
        <v>-0.87037929999999997</v>
      </c>
      <c r="J290" s="1">
        <v>-0.14123859999999999</v>
      </c>
      <c r="K290" s="1">
        <v>0.141678</v>
      </c>
      <c r="L290" s="1">
        <v>2.800732</v>
      </c>
      <c r="M290" s="1">
        <v>2.8187570000000002</v>
      </c>
    </row>
    <row r="291" spans="1:13" s="1" customFormat="1" x14ac:dyDescent="0.3">
      <c r="A291" s="16">
        <v>4.888217</v>
      </c>
      <c r="B291" s="16">
        <v>-0.87285959999999996</v>
      </c>
      <c r="C291" s="1">
        <v>-0.13380500000000001</v>
      </c>
      <c r="D291" s="1">
        <v>0.1340113</v>
      </c>
      <c r="E291" s="1">
        <v>0</v>
      </c>
      <c r="F291" s="6">
        <v>0.89114190000000004</v>
      </c>
      <c r="H291" s="1">
        <v>4.888217</v>
      </c>
      <c r="I291" s="1">
        <v>-0.87285959999999996</v>
      </c>
      <c r="J291" s="1">
        <v>-0.13380500000000001</v>
      </c>
      <c r="K291" s="1">
        <v>0.1340113</v>
      </c>
      <c r="L291" s="1">
        <v>0</v>
      </c>
      <c r="M291" s="1">
        <v>0.89114190000000004</v>
      </c>
    </row>
    <row r="292" spans="1:13" s="1" customFormat="1" x14ac:dyDescent="0.3">
      <c r="A292" s="16">
        <v>4.9048999999999996</v>
      </c>
      <c r="B292" s="16">
        <v>-0.87484390000000001</v>
      </c>
      <c r="C292" s="1">
        <v>-0.13380500000000001</v>
      </c>
      <c r="D292" s="1">
        <v>0.13565060000000001</v>
      </c>
      <c r="E292" s="1">
        <v>-0.63652989999999998</v>
      </c>
      <c r="F292" s="6">
        <v>0.90018929999999997</v>
      </c>
      <c r="H292" s="1">
        <v>4.9048999999999996</v>
      </c>
      <c r="I292" s="1">
        <v>-0.87484390000000001</v>
      </c>
      <c r="J292" s="1">
        <v>-0.13380500000000001</v>
      </c>
      <c r="K292" s="1">
        <v>0.13565060000000001</v>
      </c>
      <c r="L292" s="1">
        <v>-0.63652989999999998</v>
      </c>
      <c r="M292" s="1">
        <v>0.90018929999999997</v>
      </c>
    </row>
    <row r="293" spans="1:13" s="1" customFormat="1" x14ac:dyDescent="0.3">
      <c r="A293" s="16">
        <v>4.921583</v>
      </c>
      <c r="B293" s="16">
        <v>-0.87732429999999995</v>
      </c>
      <c r="C293" s="1">
        <v>-0.15982260000000001</v>
      </c>
      <c r="D293" s="1">
        <v>0.1608994</v>
      </c>
      <c r="E293" s="1">
        <v>-1.2094069999999999</v>
      </c>
      <c r="F293" s="6">
        <v>1.2243900000000001</v>
      </c>
      <c r="H293" s="1">
        <v>4.921583</v>
      </c>
      <c r="I293" s="1">
        <v>-0.87732429999999995</v>
      </c>
      <c r="J293" s="1">
        <v>-0.15982260000000001</v>
      </c>
      <c r="K293" s="1">
        <v>0.1608994</v>
      </c>
      <c r="L293" s="1">
        <v>-1.2094069999999999</v>
      </c>
      <c r="M293" s="1">
        <v>1.2243900000000001</v>
      </c>
    </row>
    <row r="294" spans="1:13" s="1" customFormat="1" x14ac:dyDescent="0.3">
      <c r="A294" s="16">
        <v>4.9382669999999997</v>
      </c>
      <c r="B294" s="16">
        <v>-0.88017670000000003</v>
      </c>
      <c r="C294" s="1">
        <v>-0.17468980000000001</v>
      </c>
      <c r="D294" s="1">
        <v>0.17567550000000001</v>
      </c>
      <c r="E294" s="1">
        <v>-0.57287690000000002</v>
      </c>
      <c r="F294" s="6">
        <v>0.65534769999999998</v>
      </c>
      <c r="H294" s="1">
        <v>4.9382669999999997</v>
      </c>
      <c r="I294" s="1">
        <v>-0.88017670000000003</v>
      </c>
      <c r="J294" s="1">
        <v>-0.17468980000000001</v>
      </c>
      <c r="K294" s="1">
        <v>0.17567550000000001</v>
      </c>
      <c r="L294" s="1">
        <v>-0.57287690000000002</v>
      </c>
      <c r="M294" s="1">
        <v>0.65534769999999998</v>
      </c>
    </row>
    <row r="295" spans="1:13" s="1" customFormat="1" x14ac:dyDescent="0.3">
      <c r="A295" s="16">
        <v>4.9549500000000002</v>
      </c>
      <c r="B295" s="16">
        <v>-0.88315310000000002</v>
      </c>
      <c r="C295" s="1">
        <v>-0.1784066</v>
      </c>
      <c r="D295" s="1">
        <v>0.1793719</v>
      </c>
      <c r="E295" s="1">
        <v>0.127306</v>
      </c>
      <c r="F295" s="6">
        <v>0.22950409999999999</v>
      </c>
      <c r="H295" s="1">
        <v>4.9549500000000002</v>
      </c>
      <c r="I295" s="1">
        <v>-0.88315310000000002</v>
      </c>
      <c r="J295" s="1">
        <v>-0.1784066</v>
      </c>
      <c r="K295" s="1">
        <v>0.1793719</v>
      </c>
      <c r="L295" s="1">
        <v>0.127306</v>
      </c>
      <c r="M295" s="1">
        <v>0.22950409999999999</v>
      </c>
    </row>
    <row r="296" spans="1:13" s="1" customFormat="1" x14ac:dyDescent="0.3">
      <c r="A296" s="16">
        <v>4.9716329999999997</v>
      </c>
      <c r="B296" s="16">
        <v>-0.88612950000000001</v>
      </c>
      <c r="C296" s="1">
        <v>-0.17097300000000001</v>
      </c>
      <c r="D296" s="1">
        <v>0.17101340000000001</v>
      </c>
      <c r="E296" s="1">
        <v>-0.76383590000000001</v>
      </c>
      <c r="F296" s="6">
        <v>0.9547949</v>
      </c>
      <c r="H296" s="1">
        <v>4.9716329999999997</v>
      </c>
      <c r="I296" s="1">
        <v>-0.88612950000000001</v>
      </c>
      <c r="J296" s="1">
        <v>-0.17097300000000001</v>
      </c>
      <c r="K296" s="1">
        <v>0.17101340000000001</v>
      </c>
      <c r="L296" s="1">
        <v>-0.76383590000000001</v>
      </c>
      <c r="M296" s="1">
        <v>0.9547949</v>
      </c>
    </row>
    <row r="297" spans="1:13" s="1" customFormat="1" x14ac:dyDescent="0.3">
      <c r="A297" s="16">
        <v>4.9883170000000003</v>
      </c>
      <c r="B297" s="16">
        <v>-0.88885789999999998</v>
      </c>
      <c r="C297" s="1">
        <v>-0.19699059999999999</v>
      </c>
      <c r="D297" s="1">
        <v>0.1970257</v>
      </c>
      <c r="E297" s="1">
        <v>-1.8459369999999999</v>
      </c>
      <c r="F297" s="6">
        <v>1.8470340000000001</v>
      </c>
      <c r="H297" s="1">
        <v>4.9883170000000003</v>
      </c>
      <c r="I297" s="1">
        <v>-0.88885789999999998</v>
      </c>
      <c r="J297" s="1">
        <v>-0.19699059999999999</v>
      </c>
      <c r="K297" s="1">
        <v>0.1970257</v>
      </c>
      <c r="L297" s="1">
        <v>-1.8459369999999999</v>
      </c>
      <c r="M297" s="1">
        <v>1.8470340000000001</v>
      </c>
    </row>
    <row r="298" spans="1:13" s="1" customFormat="1" x14ac:dyDescent="0.3">
      <c r="A298" s="16">
        <v>5.0049999999999999</v>
      </c>
      <c r="B298" s="16">
        <v>-0.89270240000000001</v>
      </c>
      <c r="C298" s="1">
        <v>-0.24159230000000001</v>
      </c>
      <c r="D298" s="1">
        <v>0.24159230000000001</v>
      </c>
      <c r="E298" s="1">
        <v>-0.70018290000000005</v>
      </c>
      <c r="F298" s="6">
        <v>0.71166209999999996</v>
      </c>
      <c r="H298" s="1">
        <v>5.0049999999999999</v>
      </c>
      <c r="I298" s="1">
        <v>-0.89270240000000001</v>
      </c>
      <c r="J298" s="1">
        <v>-0.24159230000000001</v>
      </c>
      <c r="K298" s="1">
        <v>0.24159230000000001</v>
      </c>
      <c r="L298" s="1">
        <v>-0.70018290000000005</v>
      </c>
      <c r="M298" s="1">
        <v>0.71166209999999996</v>
      </c>
    </row>
    <row r="299" spans="1:13" s="1" customFormat="1" x14ac:dyDescent="0.3">
      <c r="A299" s="16">
        <v>5.0216830000000003</v>
      </c>
      <c r="B299" s="16">
        <v>-0.89691900000000002</v>
      </c>
      <c r="C299" s="1">
        <v>-0.22300829999999999</v>
      </c>
      <c r="D299" s="1">
        <v>0.22300829999999999</v>
      </c>
      <c r="E299" s="1">
        <v>1.400366</v>
      </c>
      <c r="F299" s="6">
        <v>1.400366</v>
      </c>
      <c r="H299" s="1">
        <v>5.0216830000000003</v>
      </c>
      <c r="I299" s="1">
        <v>-0.89691900000000002</v>
      </c>
      <c r="J299" s="1">
        <v>-0.22300829999999999</v>
      </c>
      <c r="K299" s="1">
        <v>0.22300829999999999</v>
      </c>
      <c r="L299" s="1">
        <v>1.400366</v>
      </c>
      <c r="M299" s="1">
        <v>1.400366</v>
      </c>
    </row>
    <row r="300" spans="1:13" s="1" customFormat="1" x14ac:dyDescent="0.3">
      <c r="A300" s="16">
        <v>5.038367</v>
      </c>
      <c r="B300" s="16">
        <v>-0.90014349999999999</v>
      </c>
      <c r="C300" s="1">
        <v>-0.18584020000000001</v>
      </c>
      <c r="D300" s="1">
        <v>0.18584020000000001</v>
      </c>
      <c r="E300" s="1">
        <v>1.6549780000000001</v>
      </c>
      <c r="F300" s="6">
        <v>1.6744490000000001</v>
      </c>
      <c r="H300" s="1">
        <v>5.038367</v>
      </c>
      <c r="I300" s="1">
        <v>-0.90014349999999999</v>
      </c>
      <c r="J300" s="1">
        <v>-0.18584020000000001</v>
      </c>
      <c r="K300" s="1">
        <v>0.18584020000000001</v>
      </c>
      <c r="L300" s="1">
        <v>1.6549780000000001</v>
      </c>
      <c r="M300" s="1">
        <v>1.6744490000000001</v>
      </c>
    </row>
    <row r="301" spans="1:13" s="1" customFormat="1" x14ac:dyDescent="0.3">
      <c r="A301" s="16">
        <v>5.0550499999999996</v>
      </c>
      <c r="B301" s="16">
        <v>-0.90311989999999998</v>
      </c>
      <c r="C301" s="1">
        <v>-0.17097300000000001</v>
      </c>
      <c r="D301" s="1">
        <v>0.17113449999999999</v>
      </c>
      <c r="E301" s="1">
        <v>0.63652989999999998</v>
      </c>
      <c r="F301" s="6">
        <v>0.64913569999999998</v>
      </c>
      <c r="H301" s="1">
        <v>5.0550499999999996</v>
      </c>
      <c r="I301" s="1">
        <v>-0.90311989999999998</v>
      </c>
      <c r="J301" s="1">
        <v>-0.17097300000000001</v>
      </c>
      <c r="K301" s="1">
        <v>0.17113449999999999</v>
      </c>
      <c r="L301" s="1">
        <v>0.63652989999999998</v>
      </c>
      <c r="M301" s="1">
        <v>0.64913569999999998</v>
      </c>
    </row>
    <row r="302" spans="1:13" s="1" customFormat="1" x14ac:dyDescent="0.3">
      <c r="A302" s="16">
        <v>5.071733</v>
      </c>
      <c r="B302" s="16">
        <v>-0.90584830000000005</v>
      </c>
      <c r="C302" s="1">
        <v>-0.1635394</v>
      </c>
      <c r="D302" s="1">
        <v>0.1637082</v>
      </c>
      <c r="E302" s="1">
        <v>1.018448</v>
      </c>
      <c r="F302" s="6">
        <v>1.0263739999999999</v>
      </c>
      <c r="H302" s="1">
        <v>5.071733</v>
      </c>
      <c r="I302" s="1">
        <v>-0.90584830000000005</v>
      </c>
      <c r="J302" s="1">
        <v>-0.1635394</v>
      </c>
      <c r="K302" s="1">
        <v>0.1637082</v>
      </c>
      <c r="L302" s="1">
        <v>1.018448</v>
      </c>
      <c r="M302" s="1">
        <v>1.0263739999999999</v>
      </c>
    </row>
    <row r="303" spans="1:13" s="1" customFormat="1" x14ac:dyDescent="0.3">
      <c r="A303" s="16">
        <v>5.0884169999999997</v>
      </c>
      <c r="B303" s="16">
        <v>-0.90857659999999996</v>
      </c>
      <c r="C303" s="1">
        <v>-0.14123859999999999</v>
      </c>
      <c r="D303" s="1">
        <v>0.14123859999999999</v>
      </c>
      <c r="E303" s="1">
        <v>0.50922389999999995</v>
      </c>
      <c r="F303" s="6">
        <v>0.63652989999999998</v>
      </c>
      <c r="H303" s="1">
        <v>5.0884169999999997</v>
      </c>
      <c r="I303" s="1">
        <v>-0.90857659999999996</v>
      </c>
      <c r="J303" s="1">
        <v>-0.14123859999999999</v>
      </c>
      <c r="K303" s="1">
        <v>0.14123859999999999</v>
      </c>
      <c r="L303" s="1">
        <v>0.50922389999999995</v>
      </c>
      <c r="M303" s="1">
        <v>0.63652989999999998</v>
      </c>
    </row>
    <row r="304" spans="1:13" s="1" customFormat="1" x14ac:dyDescent="0.3">
      <c r="A304" s="16">
        <v>5.1051000000000002</v>
      </c>
      <c r="B304" s="16">
        <v>-0.91056090000000001</v>
      </c>
      <c r="C304" s="1">
        <v>-0.1375218</v>
      </c>
      <c r="D304" s="1">
        <v>0.137572</v>
      </c>
      <c r="E304" s="1">
        <v>-1.336713</v>
      </c>
      <c r="F304" s="6">
        <v>1.409019</v>
      </c>
      <c r="H304" s="1">
        <v>5.1051000000000002</v>
      </c>
      <c r="I304" s="1">
        <v>-0.91056090000000001</v>
      </c>
      <c r="J304" s="1">
        <v>-0.1375218</v>
      </c>
      <c r="K304" s="1">
        <v>0.137572</v>
      </c>
      <c r="L304" s="1">
        <v>-1.336713</v>
      </c>
      <c r="M304" s="1">
        <v>1.409019</v>
      </c>
    </row>
    <row r="305" spans="1:13" s="1" customFormat="1" x14ac:dyDescent="0.3">
      <c r="A305" s="16">
        <v>5.1217829999999998</v>
      </c>
      <c r="B305" s="16">
        <v>-0.91316529999999996</v>
      </c>
      <c r="C305" s="1">
        <v>-0.189557</v>
      </c>
      <c r="D305" s="1">
        <v>0.19013920000000001</v>
      </c>
      <c r="E305" s="1">
        <v>-1.5913250000000001</v>
      </c>
      <c r="F305" s="6">
        <v>1.596409</v>
      </c>
      <c r="H305" s="1">
        <v>5.1217829999999998</v>
      </c>
      <c r="I305" s="1">
        <v>-0.91316529999999996</v>
      </c>
      <c r="J305" s="1">
        <v>-0.189557</v>
      </c>
      <c r="K305" s="1">
        <v>0.19013920000000001</v>
      </c>
      <c r="L305" s="1">
        <v>-1.5913250000000001</v>
      </c>
      <c r="M305" s="1">
        <v>1.596409</v>
      </c>
    </row>
    <row r="306" spans="1:13" s="1" customFormat="1" x14ac:dyDescent="0.3">
      <c r="A306" s="16">
        <v>5.1384670000000003</v>
      </c>
      <c r="B306" s="16">
        <v>-0.91688579999999997</v>
      </c>
      <c r="C306" s="1">
        <v>-0.20070740000000001</v>
      </c>
      <c r="D306" s="1">
        <v>0.2010169</v>
      </c>
      <c r="E306" s="1">
        <v>-0.254612</v>
      </c>
      <c r="F306" s="6">
        <v>0.26244800000000001</v>
      </c>
      <c r="H306" s="1">
        <v>5.1384670000000003</v>
      </c>
      <c r="I306" s="1">
        <v>-0.91688579999999997</v>
      </c>
      <c r="J306" s="1">
        <v>-0.20070740000000001</v>
      </c>
      <c r="K306" s="1">
        <v>0.2010169</v>
      </c>
      <c r="L306" s="1">
        <v>-0.254612</v>
      </c>
      <c r="M306" s="1">
        <v>0.26244800000000001</v>
      </c>
    </row>
    <row r="307" spans="1:13" s="1" customFormat="1" x14ac:dyDescent="0.3">
      <c r="A307" s="16">
        <v>5.1551499999999999</v>
      </c>
      <c r="B307" s="16">
        <v>-0.91986219999999996</v>
      </c>
      <c r="C307" s="1">
        <v>-0.18584020000000001</v>
      </c>
      <c r="D307" s="1">
        <v>0.18598880000000001</v>
      </c>
      <c r="E307" s="1">
        <v>2.036896</v>
      </c>
      <c r="F307" s="6">
        <v>2.0527470000000001</v>
      </c>
      <c r="H307" s="1">
        <v>5.1551499999999999</v>
      </c>
      <c r="I307" s="1">
        <v>-0.91986219999999996</v>
      </c>
      <c r="J307" s="1">
        <v>-0.18584020000000001</v>
      </c>
      <c r="K307" s="1">
        <v>0.18598880000000001</v>
      </c>
      <c r="L307" s="1">
        <v>2.036896</v>
      </c>
      <c r="M307" s="1">
        <v>2.0527470000000001</v>
      </c>
    </row>
    <row r="308" spans="1:13" s="1" customFormat="1" x14ac:dyDescent="0.3">
      <c r="A308" s="16">
        <v>5.1718330000000003</v>
      </c>
      <c r="B308" s="16">
        <v>-0.92308670000000004</v>
      </c>
      <c r="C308" s="1">
        <v>-0.14495540000000001</v>
      </c>
      <c r="D308" s="1">
        <v>0.14666080000000001</v>
      </c>
      <c r="E308" s="1">
        <v>2.100549</v>
      </c>
      <c r="F308" s="6">
        <v>2.104403</v>
      </c>
      <c r="H308" s="1">
        <v>5.1718330000000003</v>
      </c>
      <c r="I308" s="1">
        <v>-0.92308670000000004</v>
      </c>
      <c r="J308" s="1">
        <v>-0.14495540000000001</v>
      </c>
      <c r="K308" s="1">
        <v>0.14666080000000001</v>
      </c>
      <c r="L308" s="1">
        <v>2.100549</v>
      </c>
      <c r="M308" s="1">
        <v>2.104403</v>
      </c>
    </row>
    <row r="309" spans="1:13" s="1" customFormat="1" x14ac:dyDescent="0.3">
      <c r="A309" s="16">
        <v>5.188517</v>
      </c>
      <c r="B309" s="16">
        <v>-0.92469889999999999</v>
      </c>
      <c r="C309" s="1">
        <v>-0.1003537</v>
      </c>
      <c r="D309" s="1">
        <v>0.101449</v>
      </c>
      <c r="E309" s="1">
        <v>-0.44557089999999999</v>
      </c>
      <c r="F309" s="6">
        <v>0.58685160000000003</v>
      </c>
      <c r="H309" s="1">
        <v>5.188517</v>
      </c>
      <c r="I309" s="1">
        <v>-0.92469889999999999</v>
      </c>
      <c r="J309" s="1">
        <v>-0.1003537</v>
      </c>
      <c r="K309" s="1">
        <v>0.101449</v>
      </c>
      <c r="L309" s="1">
        <v>-0.44557089999999999</v>
      </c>
      <c r="M309" s="1">
        <v>0.58685160000000003</v>
      </c>
    </row>
    <row r="310" spans="1:13" s="1" customFormat="1" x14ac:dyDescent="0.3">
      <c r="A310" s="16">
        <v>5.2051999999999996</v>
      </c>
      <c r="B310" s="16">
        <v>-0.92643509999999996</v>
      </c>
      <c r="C310" s="1">
        <v>-0.15982260000000001</v>
      </c>
      <c r="D310" s="1">
        <v>0.1598658</v>
      </c>
      <c r="E310" s="1">
        <v>-2.3551609999999998</v>
      </c>
      <c r="F310" s="6">
        <v>2.4238339999999998</v>
      </c>
      <c r="H310" s="1">
        <v>5.2051999999999996</v>
      </c>
      <c r="I310" s="1">
        <v>-0.92643509999999996</v>
      </c>
      <c r="J310" s="1">
        <v>-0.15982260000000001</v>
      </c>
      <c r="K310" s="1">
        <v>0.1598658</v>
      </c>
      <c r="L310" s="1">
        <v>-2.3551609999999998</v>
      </c>
      <c r="M310" s="1">
        <v>2.4238339999999998</v>
      </c>
    </row>
    <row r="311" spans="1:13" s="1" customFormat="1" x14ac:dyDescent="0.3">
      <c r="A311" s="16">
        <v>5.2218830000000001</v>
      </c>
      <c r="B311" s="16">
        <v>-0.93003159999999996</v>
      </c>
      <c r="C311" s="1">
        <v>-0.19699059999999999</v>
      </c>
      <c r="D311" s="1">
        <v>0.19699059999999999</v>
      </c>
      <c r="E311" s="1">
        <v>0.44557089999999999</v>
      </c>
      <c r="F311" s="6">
        <v>0.4634008</v>
      </c>
      <c r="H311" s="1">
        <v>5.2218830000000001</v>
      </c>
      <c r="I311" s="1">
        <v>-0.93003159999999996</v>
      </c>
      <c r="J311" s="1">
        <v>-0.19699059999999999</v>
      </c>
      <c r="K311" s="1">
        <v>0.19699059999999999</v>
      </c>
      <c r="L311" s="1">
        <v>0.44557089999999999</v>
      </c>
      <c r="M311" s="1">
        <v>0.4634008</v>
      </c>
    </row>
    <row r="312" spans="1:13" s="1" customFormat="1" x14ac:dyDescent="0.3">
      <c r="A312" s="16">
        <v>5.2385669999999998</v>
      </c>
      <c r="B312" s="16">
        <v>-0.93300810000000001</v>
      </c>
      <c r="C312" s="1">
        <v>-0.1375218</v>
      </c>
      <c r="D312" s="1">
        <v>0.137572</v>
      </c>
      <c r="E312" s="1">
        <v>-0.82748889999999997</v>
      </c>
      <c r="F312" s="6">
        <v>1.0064420000000001</v>
      </c>
      <c r="H312" s="1">
        <v>5.2385669999999998</v>
      </c>
      <c r="I312" s="1">
        <v>-0.93300810000000001</v>
      </c>
      <c r="J312" s="1">
        <v>-0.1375218</v>
      </c>
      <c r="K312" s="1">
        <v>0.137572</v>
      </c>
      <c r="L312" s="1">
        <v>-0.82748889999999997</v>
      </c>
      <c r="M312" s="1">
        <v>1.0064420000000001</v>
      </c>
    </row>
    <row r="313" spans="1:13" s="1" customFormat="1" x14ac:dyDescent="0.3">
      <c r="A313" s="16">
        <v>5.2552500000000002</v>
      </c>
      <c r="B313" s="16">
        <v>-0.93462029999999996</v>
      </c>
      <c r="C313" s="1">
        <v>-0.20070740000000001</v>
      </c>
      <c r="D313" s="1">
        <v>0.201566</v>
      </c>
      <c r="E313" s="1">
        <v>-1.9095899999999999</v>
      </c>
      <c r="F313" s="6">
        <v>1.9936700000000001</v>
      </c>
      <c r="H313" s="1">
        <v>5.2552500000000002</v>
      </c>
      <c r="I313" s="1">
        <v>-0.93462029999999996</v>
      </c>
      <c r="J313" s="1">
        <v>-0.20070740000000001</v>
      </c>
      <c r="K313" s="1">
        <v>0.201566</v>
      </c>
      <c r="L313" s="1">
        <v>-1.9095899999999999</v>
      </c>
      <c r="M313" s="1">
        <v>1.9936700000000001</v>
      </c>
    </row>
    <row r="314" spans="1:13" s="1" customFormat="1" x14ac:dyDescent="0.3">
      <c r="A314" s="16">
        <v>5.2719329999999998</v>
      </c>
      <c r="B314" s="16">
        <v>-0.93970500000000001</v>
      </c>
      <c r="C314" s="1">
        <v>-0.2453091</v>
      </c>
      <c r="D314" s="1">
        <v>0.2463207</v>
      </c>
      <c r="E314" s="1">
        <v>0.76383590000000001</v>
      </c>
      <c r="F314" s="6">
        <v>0.80515369999999997</v>
      </c>
      <c r="H314" s="1">
        <v>5.2719329999999998</v>
      </c>
      <c r="I314" s="1">
        <v>-0.93970500000000001</v>
      </c>
      <c r="J314" s="1">
        <v>-0.2453091</v>
      </c>
      <c r="K314" s="1">
        <v>0.2463207</v>
      </c>
      <c r="L314" s="1">
        <v>0.76383590000000001</v>
      </c>
      <c r="M314" s="1">
        <v>0.80515369999999997</v>
      </c>
    </row>
    <row r="315" spans="1:13" s="1" customFormat="1" x14ac:dyDescent="0.3">
      <c r="A315" s="16">
        <v>5.2886170000000003</v>
      </c>
      <c r="B315" s="16">
        <v>-0.94280540000000002</v>
      </c>
      <c r="C315" s="1">
        <v>-0.1486722</v>
      </c>
      <c r="D315" s="1">
        <v>0.14871860000000001</v>
      </c>
      <c r="E315" s="1">
        <v>3.564568</v>
      </c>
      <c r="F315" s="6">
        <v>3.6326849999999999</v>
      </c>
      <c r="H315" s="1">
        <v>5.2886170000000003</v>
      </c>
      <c r="I315" s="1">
        <v>-0.94280540000000002</v>
      </c>
      <c r="J315" s="1">
        <v>-0.1486722</v>
      </c>
      <c r="K315" s="1">
        <v>0.14871860000000001</v>
      </c>
      <c r="L315" s="1">
        <v>3.564568</v>
      </c>
      <c r="M315" s="1">
        <v>3.6326849999999999</v>
      </c>
    </row>
    <row r="316" spans="1:13" s="1" customFormat="1" x14ac:dyDescent="0.3">
      <c r="A316" s="16">
        <v>5.3052999999999999</v>
      </c>
      <c r="B316" s="16">
        <v>-0.94466570000000005</v>
      </c>
      <c r="C316" s="1">
        <v>-0.1226545</v>
      </c>
      <c r="D316" s="1">
        <v>0.1226545</v>
      </c>
      <c r="E316" s="1">
        <v>-0.19095899999999999</v>
      </c>
      <c r="F316" s="6">
        <v>0.22950409999999999</v>
      </c>
      <c r="H316" s="1">
        <v>5.3052999999999999</v>
      </c>
      <c r="I316" s="1">
        <v>-0.94466570000000005</v>
      </c>
      <c r="J316" s="1">
        <v>-0.1226545</v>
      </c>
      <c r="K316" s="1">
        <v>0.1226545</v>
      </c>
      <c r="L316" s="1">
        <v>-0.19095899999999999</v>
      </c>
      <c r="M316" s="1">
        <v>0.22950409999999999</v>
      </c>
    </row>
    <row r="317" spans="1:13" s="1" customFormat="1" x14ac:dyDescent="0.3">
      <c r="A317" s="16">
        <v>5.3219830000000004</v>
      </c>
      <c r="B317" s="16">
        <v>-0.94689800000000002</v>
      </c>
      <c r="C317" s="1">
        <v>-0.15982260000000001</v>
      </c>
      <c r="D317" s="1">
        <v>0.15982260000000001</v>
      </c>
      <c r="E317" s="1">
        <v>-1.2094069999999999</v>
      </c>
      <c r="F317" s="6">
        <v>1.2094069999999999</v>
      </c>
      <c r="H317" s="1">
        <v>5.3219830000000004</v>
      </c>
      <c r="I317" s="1">
        <v>-0.94689800000000002</v>
      </c>
      <c r="J317" s="1">
        <v>-0.15982260000000001</v>
      </c>
      <c r="K317" s="1">
        <v>0.15982260000000001</v>
      </c>
      <c r="L317" s="1">
        <v>-1.2094069999999999</v>
      </c>
      <c r="M317" s="1">
        <v>1.2094069999999999</v>
      </c>
    </row>
    <row r="318" spans="1:13" s="1" customFormat="1" x14ac:dyDescent="0.3">
      <c r="A318" s="16">
        <v>5.3386670000000001</v>
      </c>
      <c r="B318" s="16">
        <v>-0.94999840000000002</v>
      </c>
      <c r="C318" s="1">
        <v>-0.17097300000000001</v>
      </c>
      <c r="D318" s="1">
        <v>0.17097300000000001</v>
      </c>
      <c r="E318" s="1">
        <v>-1.018448</v>
      </c>
      <c r="F318" s="6">
        <v>1.018448</v>
      </c>
      <c r="H318" s="1">
        <v>5.3386670000000001</v>
      </c>
      <c r="I318" s="1">
        <v>-0.94999840000000002</v>
      </c>
      <c r="J318" s="1">
        <v>-0.17097300000000001</v>
      </c>
      <c r="K318" s="1">
        <v>0.17097300000000001</v>
      </c>
      <c r="L318" s="1">
        <v>-1.018448</v>
      </c>
      <c r="M318" s="1">
        <v>1.018448</v>
      </c>
    </row>
    <row r="319" spans="1:13" s="1" customFormat="1" x14ac:dyDescent="0.3">
      <c r="A319" s="16">
        <v>5.3553499999999996</v>
      </c>
      <c r="B319" s="16">
        <v>-0.95260279999999997</v>
      </c>
      <c r="C319" s="1">
        <v>-0.18212339999999999</v>
      </c>
      <c r="D319" s="1">
        <v>0.18212339999999999</v>
      </c>
      <c r="E319" s="1">
        <v>0.44557089999999999</v>
      </c>
      <c r="F319" s="6">
        <v>0.44557089999999999</v>
      </c>
      <c r="H319" s="1">
        <v>5.3553499999999996</v>
      </c>
      <c r="I319" s="1">
        <v>-0.95260279999999997</v>
      </c>
      <c r="J319" s="1">
        <v>-0.18212339999999999</v>
      </c>
      <c r="K319" s="1">
        <v>0.18212339999999999</v>
      </c>
      <c r="L319" s="1">
        <v>0.44557089999999999</v>
      </c>
      <c r="M319" s="1">
        <v>0.44557089999999999</v>
      </c>
    </row>
    <row r="320" spans="1:13" s="1" customFormat="1" x14ac:dyDescent="0.3">
      <c r="A320" s="16">
        <v>5.3720330000000001</v>
      </c>
      <c r="B320" s="16">
        <v>-0.95607529999999996</v>
      </c>
      <c r="C320" s="1">
        <v>-0.17097300000000001</v>
      </c>
      <c r="D320" s="1">
        <v>0.17097300000000001</v>
      </c>
      <c r="E320" s="1">
        <v>0.127306</v>
      </c>
      <c r="F320" s="6">
        <v>0.127306</v>
      </c>
      <c r="H320" s="1">
        <v>5.3720330000000001</v>
      </c>
      <c r="I320" s="1">
        <v>-0.95607529999999996</v>
      </c>
      <c r="J320" s="1">
        <v>-0.17097300000000001</v>
      </c>
      <c r="K320" s="1">
        <v>0.17097300000000001</v>
      </c>
      <c r="L320" s="1">
        <v>0.127306</v>
      </c>
      <c r="M320" s="1">
        <v>0.127306</v>
      </c>
    </row>
    <row r="321" spans="1:13" s="1" customFormat="1" x14ac:dyDescent="0.3">
      <c r="A321" s="16">
        <v>5.3887169999999998</v>
      </c>
      <c r="B321" s="16">
        <v>-0.95830760000000004</v>
      </c>
      <c r="C321" s="1">
        <v>-0.15982260000000001</v>
      </c>
      <c r="D321" s="1">
        <v>0.15982260000000001</v>
      </c>
      <c r="E321" s="1">
        <v>-0.19095899999999999</v>
      </c>
      <c r="F321" s="6">
        <v>0.19095899999999999</v>
      </c>
      <c r="H321" s="1">
        <v>5.3887169999999998</v>
      </c>
      <c r="I321" s="1">
        <v>-0.95830760000000004</v>
      </c>
      <c r="J321" s="1">
        <v>-0.15982260000000001</v>
      </c>
      <c r="K321" s="1">
        <v>0.15982260000000001</v>
      </c>
      <c r="L321" s="1">
        <v>-0.19095899999999999</v>
      </c>
      <c r="M321" s="1">
        <v>0.19095899999999999</v>
      </c>
    </row>
    <row r="322" spans="1:13" s="1" customFormat="1" x14ac:dyDescent="0.3">
      <c r="A322" s="16">
        <v>5.4054000000000002</v>
      </c>
      <c r="B322" s="16">
        <v>-0.96140800000000004</v>
      </c>
      <c r="C322" s="1">
        <v>-0.189557</v>
      </c>
      <c r="D322" s="1">
        <v>0.189557</v>
      </c>
      <c r="E322" s="1">
        <v>-0.57287690000000002</v>
      </c>
      <c r="F322" s="6">
        <v>0.57287690000000002</v>
      </c>
      <c r="H322" s="1">
        <v>5.4054000000000002</v>
      </c>
      <c r="I322" s="1">
        <v>-0.96140800000000004</v>
      </c>
      <c r="J322" s="1">
        <v>-0.189557</v>
      </c>
      <c r="K322" s="1">
        <v>0.189557</v>
      </c>
      <c r="L322" s="1">
        <v>-0.57287690000000002</v>
      </c>
      <c r="M322" s="1">
        <v>0.57287690000000002</v>
      </c>
    </row>
    <row r="323" spans="1:13" s="1" customFormat="1" x14ac:dyDescent="0.3">
      <c r="A323" s="16">
        <v>5.4220829999999998</v>
      </c>
      <c r="B323" s="16">
        <v>-0.9646325</v>
      </c>
      <c r="C323" s="1">
        <v>-0.1784066</v>
      </c>
      <c r="D323" s="1">
        <v>0.1784066</v>
      </c>
      <c r="E323" s="1">
        <v>0.38191799999999998</v>
      </c>
      <c r="F323" s="6">
        <v>0.38191799999999998</v>
      </c>
      <c r="H323" s="1">
        <v>5.4220829999999998</v>
      </c>
      <c r="I323" s="1">
        <v>-0.9646325</v>
      </c>
      <c r="J323" s="1">
        <v>-0.1784066</v>
      </c>
      <c r="K323" s="1">
        <v>0.1784066</v>
      </c>
      <c r="L323" s="1">
        <v>0.38191799999999998</v>
      </c>
      <c r="M323" s="1">
        <v>0.38191799999999998</v>
      </c>
    </row>
    <row r="324" spans="1:13" s="1" customFormat="1" x14ac:dyDescent="0.3">
      <c r="A324" s="16">
        <v>5.4387670000000004</v>
      </c>
      <c r="B324" s="16">
        <v>-0.96736089999999997</v>
      </c>
      <c r="C324" s="1">
        <v>-0.17097300000000001</v>
      </c>
      <c r="D324" s="1">
        <v>0.17097300000000001</v>
      </c>
      <c r="E324" s="1">
        <v>-1.018448</v>
      </c>
      <c r="F324" s="6">
        <v>1.018448</v>
      </c>
      <c r="H324" s="1">
        <v>5.4387670000000004</v>
      </c>
      <c r="I324" s="1">
        <v>-0.96736089999999997</v>
      </c>
      <c r="J324" s="1">
        <v>-0.17097300000000001</v>
      </c>
      <c r="K324" s="1">
        <v>0.17097300000000001</v>
      </c>
      <c r="L324" s="1">
        <v>-1.018448</v>
      </c>
      <c r="M324" s="1">
        <v>1.018448</v>
      </c>
    </row>
    <row r="325" spans="1:13" s="1" customFormat="1" x14ac:dyDescent="0.3">
      <c r="A325" s="16">
        <v>5.4554499999999999</v>
      </c>
      <c r="B325" s="16">
        <v>-0.97033729999999996</v>
      </c>
      <c r="C325" s="1">
        <v>-0.21185780000000001</v>
      </c>
      <c r="D325" s="1">
        <v>0.21185780000000001</v>
      </c>
      <c r="E325" s="1">
        <v>-1.464019</v>
      </c>
      <c r="F325" s="6">
        <v>1.464019</v>
      </c>
      <c r="H325" s="1">
        <v>5.4554499999999999</v>
      </c>
      <c r="I325" s="1">
        <v>-0.97033729999999996</v>
      </c>
      <c r="J325" s="1">
        <v>-0.21185780000000001</v>
      </c>
      <c r="K325" s="1">
        <v>0.21185780000000001</v>
      </c>
      <c r="L325" s="1">
        <v>-1.464019</v>
      </c>
      <c r="M325" s="1">
        <v>1.464019</v>
      </c>
    </row>
    <row r="326" spans="1:13" s="1" customFormat="1" x14ac:dyDescent="0.3">
      <c r="A326" s="16">
        <v>5.4721330000000004</v>
      </c>
      <c r="B326" s="16">
        <v>-0.97442989999999996</v>
      </c>
      <c r="C326" s="1">
        <v>-0.23044190000000001</v>
      </c>
      <c r="D326" s="1">
        <v>0.23044190000000001</v>
      </c>
      <c r="E326" s="1">
        <v>0.127306</v>
      </c>
      <c r="F326" s="6">
        <v>0.127306</v>
      </c>
      <c r="H326" s="1">
        <v>5.4721330000000004</v>
      </c>
      <c r="I326" s="1">
        <v>-0.97442989999999996</v>
      </c>
      <c r="J326" s="1">
        <v>-0.23044190000000001</v>
      </c>
      <c r="K326" s="1">
        <v>0.23044190000000001</v>
      </c>
      <c r="L326" s="1">
        <v>0.127306</v>
      </c>
      <c r="M326" s="1">
        <v>0.127306</v>
      </c>
    </row>
    <row r="327" spans="1:13" s="1" customFormat="1" x14ac:dyDescent="0.3">
      <c r="A327" s="16">
        <v>5.4888170000000001</v>
      </c>
      <c r="B327" s="16">
        <v>-0.97802639999999996</v>
      </c>
      <c r="C327" s="1">
        <v>-0.20070740000000001</v>
      </c>
      <c r="D327" s="1">
        <v>0.20070740000000001</v>
      </c>
      <c r="E327" s="1">
        <v>2.036896</v>
      </c>
      <c r="F327" s="6">
        <v>2.036896</v>
      </c>
      <c r="H327" s="1">
        <v>5.4888170000000001</v>
      </c>
      <c r="I327" s="1">
        <v>-0.97802639999999996</v>
      </c>
      <c r="J327" s="1">
        <v>-0.20070740000000001</v>
      </c>
      <c r="K327" s="1">
        <v>0.20070740000000001</v>
      </c>
      <c r="L327" s="1">
        <v>2.036896</v>
      </c>
      <c r="M327" s="1">
        <v>2.036896</v>
      </c>
    </row>
    <row r="328" spans="1:13" s="1" customFormat="1" x14ac:dyDescent="0.3">
      <c r="A328" s="16">
        <v>5.5054999999999996</v>
      </c>
      <c r="B328" s="16">
        <v>-0.98112679999999997</v>
      </c>
      <c r="C328" s="1">
        <v>-0.1635394</v>
      </c>
      <c r="D328" s="1">
        <v>0.1635394</v>
      </c>
      <c r="E328" s="1">
        <v>1.782284</v>
      </c>
      <c r="F328" s="6">
        <v>1.782284</v>
      </c>
      <c r="H328" s="1">
        <v>5.5054999999999996</v>
      </c>
      <c r="I328" s="1">
        <v>-0.98112679999999997</v>
      </c>
      <c r="J328" s="1">
        <v>-0.1635394</v>
      </c>
      <c r="K328" s="1">
        <v>0.1635394</v>
      </c>
      <c r="L328" s="1">
        <v>1.782284</v>
      </c>
      <c r="M328" s="1">
        <v>1.782284</v>
      </c>
    </row>
    <row r="329" spans="1:13" s="1" customFormat="1" x14ac:dyDescent="0.3">
      <c r="A329" s="16">
        <v>5.5221830000000001</v>
      </c>
      <c r="B329" s="16">
        <v>-0.98348310000000005</v>
      </c>
      <c r="C329" s="1">
        <v>-0.1375218</v>
      </c>
      <c r="D329" s="1">
        <v>0.1375218</v>
      </c>
      <c r="E329" s="1">
        <v>0.57287690000000002</v>
      </c>
      <c r="F329" s="6">
        <v>0.57287690000000002</v>
      </c>
      <c r="H329" s="1">
        <v>5.5221830000000001</v>
      </c>
      <c r="I329" s="1">
        <v>-0.98348310000000005</v>
      </c>
      <c r="J329" s="1">
        <v>-0.1375218</v>
      </c>
      <c r="K329" s="1">
        <v>0.1375218</v>
      </c>
      <c r="L329" s="1">
        <v>0.57287690000000002</v>
      </c>
      <c r="M329" s="1">
        <v>0.57287690000000002</v>
      </c>
    </row>
    <row r="330" spans="1:13" s="1" customFormat="1" x14ac:dyDescent="0.3">
      <c r="A330" s="16">
        <v>5.5388669999999998</v>
      </c>
      <c r="B330" s="16">
        <v>-0.98571540000000002</v>
      </c>
      <c r="C330" s="1">
        <v>-0.14495540000000001</v>
      </c>
      <c r="D330" s="1">
        <v>0.14495540000000001</v>
      </c>
      <c r="E330" s="1">
        <v>-0.44557089999999999</v>
      </c>
      <c r="F330" s="6">
        <v>0.44557089999999999</v>
      </c>
      <c r="H330" s="1">
        <v>5.5388669999999998</v>
      </c>
      <c r="I330" s="1">
        <v>-0.98571540000000002</v>
      </c>
      <c r="J330" s="1">
        <v>-0.14495540000000001</v>
      </c>
      <c r="K330" s="1">
        <v>0.14495540000000001</v>
      </c>
      <c r="L330" s="1">
        <v>-0.44557089999999999</v>
      </c>
      <c r="M330" s="1">
        <v>0.44557089999999999</v>
      </c>
    </row>
    <row r="331" spans="1:13" s="1" customFormat="1" x14ac:dyDescent="0.3">
      <c r="A331" s="16">
        <v>5.5555500000000002</v>
      </c>
      <c r="B331" s="16">
        <v>-0.98831979999999997</v>
      </c>
      <c r="C331" s="1">
        <v>-0.15610579999999999</v>
      </c>
      <c r="D331" s="1">
        <v>0.15610579999999999</v>
      </c>
      <c r="E331" s="1">
        <v>-0.127306</v>
      </c>
      <c r="F331" s="6">
        <v>0.127306</v>
      </c>
      <c r="H331" s="1">
        <v>5.5555500000000002</v>
      </c>
      <c r="I331" s="1">
        <v>-0.98831979999999997</v>
      </c>
      <c r="J331" s="1">
        <v>-0.15610579999999999</v>
      </c>
      <c r="K331" s="1">
        <v>0.15610579999999999</v>
      </c>
      <c r="L331" s="1">
        <v>-0.127306</v>
      </c>
      <c r="M331" s="1">
        <v>0.127306</v>
      </c>
    </row>
    <row r="332" spans="1:13" s="1" customFormat="1" x14ac:dyDescent="0.3">
      <c r="A332" s="16">
        <v>5.5722329999999998</v>
      </c>
      <c r="B332" s="16">
        <v>-0.99092420000000003</v>
      </c>
      <c r="C332" s="1">
        <v>-0.1486722</v>
      </c>
      <c r="D332" s="1">
        <v>0.1486722</v>
      </c>
      <c r="E332" s="1">
        <v>-0.50922389999999995</v>
      </c>
      <c r="F332" s="6">
        <v>0.50922389999999995</v>
      </c>
      <c r="H332" s="1">
        <v>5.5722329999999998</v>
      </c>
      <c r="I332" s="1">
        <v>-0.99092420000000003</v>
      </c>
      <c r="J332" s="1">
        <v>-0.1486722</v>
      </c>
      <c r="K332" s="1">
        <v>0.1486722</v>
      </c>
      <c r="L332" s="1">
        <v>-0.50922389999999995</v>
      </c>
      <c r="M332" s="1">
        <v>0.50922389999999995</v>
      </c>
    </row>
    <row r="333" spans="1:13" s="1" customFormat="1" x14ac:dyDescent="0.3">
      <c r="A333" s="16">
        <v>5.5889170000000004</v>
      </c>
      <c r="B333" s="16">
        <v>-0.99328050000000001</v>
      </c>
      <c r="C333" s="1">
        <v>-0.16725619999999999</v>
      </c>
      <c r="D333" s="1">
        <v>0.16725619999999999</v>
      </c>
      <c r="E333" s="1">
        <v>-0.9547949</v>
      </c>
      <c r="F333" s="6">
        <v>1.028346</v>
      </c>
      <c r="H333" s="1">
        <v>5.5889170000000004</v>
      </c>
      <c r="I333" s="1">
        <v>-0.99328050000000001</v>
      </c>
      <c r="J333" s="1">
        <v>-0.16725619999999999</v>
      </c>
      <c r="K333" s="1">
        <v>0.16725619999999999</v>
      </c>
      <c r="L333" s="1">
        <v>-0.9547949</v>
      </c>
      <c r="M333" s="1">
        <v>1.028346</v>
      </c>
    </row>
    <row r="334" spans="1:13" s="1" customFormat="1" x14ac:dyDescent="0.3">
      <c r="A334" s="16">
        <v>5.6055999999999999</v>
      </c>
      <c r="B334" s="16">
        <v>-0.99650499999999997</v>
      </c>
      <c r="C334" s="1">
        <v>-0.189557</v>
      </c>
      <c r="D334" s="1">
        <v>0.18988469999999999</v>
      </c>
      <c r="E334" s="1">
        <v>-6.3652990000000007E-2</v>
      </c>
      <c r="F334" s="6">
        <v>9.0018929999999997E-2</v>
      </c>
      <c r="H334" s="1">
        <v>5.6055999999999999</v>
      </c>
      <c r="I334" s="1">
        <v>-0.99650499999999997</v>
      </c>
      <c r="J334" s="1">
        <v>-0.189557</v>
      </c>
      <c r="K334" s="1">
        <v>0.18988469999999999</v>
      </c>
      <c r="L334" s="1">
        <v>-6.3652990000000007E-2</v>
      </c>
      <c r="M334" s="1">
        <v>9.0018929999999997E-2</v>
      </c>
    </row>
    <row r="335" spans="1:13" s="1" customFormat="1" x14ac:dyDescent="0.3">
      <c r="A335" s="16">
        <v>5.6222830000000004</v>
      </c>
      <c r="B335" s="16">
        <v>-0.99960539999999998</v>
      </c>
      <c r="C335" s="1">
        <v>-0.16725619999999999</v>
      </c>
      <c r="D335" s="1">
        <v>0.1674213</v>
      </c>
      <c r="E335" s="1">
        <v>0.9547949</v>
      </c>
      <c r="F335" s="6">
        <v>1.082101</v>
      </c>
      <c r="H335" s="1">
        <v>5.6222830000000004</v>
      </c>
      <c r="I335" s="1">
        <v>-0.99960539999999998</v>
      </c>
      <c r="J335" s="1">
        <v>-0.16725619999999999</v>
      </c>
      <c r="K335" s="1">
        <v>0.1674213</v>
      </c>
      <c r="L335" s="1">
        <v>0.9547949</v>
      </c>
      <c r="M335" s="1">
        <v>1.082101</v>
      </c>
    </row>
    <row r="336" spans="1:13" s="1" customFormat="1" x14ac:dyDescent="0.3">
      <c r="A336" s="16">
        <v>5.6389670000000001</v>
      </c>
      <c r="B336" s="16">
        <v>-1.002086</v>
      </c>
      <c r="C336" s="1">
        <v>-0.152389</v>
      </c>
      <c r="D336" s="1">
        <v>0.1527964</v>
      </c>
      <c r="E336" s="1">
        <v>0.70018290000000005</v>
      </c>
      <c r="F336" s="6">
        <v>0.82993349999999999</v>
      </c>
      <c r="H336" s="1">
        <v>5.6389670000000001</v>
      </c>
      <c r="I336" s="1">
        <v>-1.002086</v>
      </c>
      <c r="J336" s="1">
        <v>-0.152389</v>
      </c>
      <c r="K336" s="1">
        <v>0.1527964</v>
      </c>
      <c r="L336" s="1">
        <v>0.70018290000000005</v>
      </c>
      <c r="M336" s="1">
        <v>0.82993349999999999</v>
      </c>
    </row>
    <row r="337" spans="1:13" s="1" customFormat="1" x14ac:dyDescent="0.3">
      <c r="A337" s="16">
        <v>5.6556499999999996</v>
      </c>
      <c r="B337" s="16">
        <v>-1.0046900000000001</v>
      </c>
      <c r="C337" s="1">
        <v>-0.1486722</v>
      </c>
      <c r="D337" s="1">
        <v>0.14885789999999999</v>
      </c>
      <c r="E337" s="1">
        <v>-0.254612</v>
      </c>
      <c r="F337" s="6">
        <v>0.3600757</v>
      </c>
      <c r="H337" s="1">
        <v>5.6556499999999996</v>
      </c>
      <c r="I337" s="1">
        <v>-1.0046900000000001</v>
      </c>
      <c r="J337" s="1">
        <v>-0.1486722</v>
      </c>
      <c r="K337" s="1">
        <v>0.14885789999999999</v>
      </c>
      <c r="L337" s="1">
        <v>-0.254612</v>
      </c>
      <c r="M337" s="1">
        <v>0.3600757</v>
      </c>
    </row>
    <row r="338" spans="1:13" s="1" customFormat="1" x14ac:dyDescent="0.3">
      <c r="A338" s="16">
        <v>5.6723330000000001</v>
      </c>
      <c r="B338" s="16">
        <v>-1.0070460000000001</v>
      </c>
      <c r="C338" s="1">
        <v>-0.15610579999999999</v>
      </c>
      <c r="D338" s="1">
        <v>0.15610579999999999</v>
      </c>
      <c r="E338" s="1">
        <v>-0.38191799999999998</v>
      </c>
      <c r="F338" s="6">
        <v>0.63652989999999998</v>
      </c>
      <c r="H338" s="1">
        <v>5.6723330000000001</v>
      </c>
      <c r="I338" s="1">
        <v>-1.0070460000000001</v>
      </c>
      <c r="J338" s="1">
        <v>-0.15610579999999999</v>
      </c>
      <c r="K338" s="1">
        <v>0.15610579999999999</v>
      </c>
      <c r="L338" s="1">
        <v>-0.38191799999999998</v>
      </c>
      <c r="M338" s="1">
        <v>0.63652989999999998</v>
      </c>
    </row>
    <row r="339" spans="1:13" s="1" customFormat="1" x14ac:dyDescent="0.3">
      <c r="A339" s="16">
        <v>5.6890169999999998</v>
      </c>
      <c r="B339" s="16">
        <v>-1.0098990000000001</v>
      </c>
      <c r="C339" s="1">
        <v>-0.16725619999999999</v>
      </c>
      <c r="D339" s="1">
        <v>0.1674213</v>
      </c>
      <c r="E339" s="1">
        <v>-6.3652990000000007E-2</v>
      </c>
      <c r="F339" s="6">
        <v>0.26244800000000001</v>
      </c>
      <c r="H339" s="1">
        <v>5.6890169999999998</v>
      </c>
      <c r="I339" s="1">
        <v>-1.0098990000000001</v>
      </c>
      <c r="J339" s="1">
        <v>-0.16725619999999999</v>
      </c>
      <c r="K339" s="1">
        <v>0.1674213</v>
      </c>
      <c r="L339" s="1">
        <v>-6.3652990000000007E-2</v>
      </c>
      <c r="M339" s="1">
        <v>0.26244800000000001</v>
      </c>
    </row>
    <row r="340" spans="1:13" s="1" customFormat="1" x14ac:dyDescent="0.3">
      <c r="A340" s="16">
        <v>5.7057000000000002</v>
      </c>
      <c r="B340" s="16">
        <v>-1.0126269999999999</v>
      </c>
      <c r="C340" s="1">
        <v>-0.15610579999999999</v>
      </c>
      <c r="D340" s="1">
        <v>0.15615000000000001</v>
      </c>
      <c r="E340" s="1">
        <v>0.254612</v>
      </c>
      <c r="F340" s="6">
        <v>0.407578</v>
      </c>
      <c r="H340" s="1">
        <v>5.7057000000000002</v>
      </c>
      <c r="I340" s="1">
        <v>-1.0126269999999999</v>
      </c>
      <c r="J340" s="1">
        <v>-0.15610579999999999</v>
      </c>
      <c r="K340" s="1">
        <v>0.15615000000000001</v>
      </c>
      <c r="L340" s="1">
        <v>0.254612</v>
      </c>
      <c r="M340" s="1">
        <v>0.407578</v>
      </c>
    </row>
    <row r="341" spans="1:13" s="1" customFormat="1" x14ac:dyDescent="0.3">
      <c r="A341" s="16">
        <v>5.7223829999999998</v>
      </c>
      <c r="B341" s="16">
        <v>-1.0151079999999999</v>
      </c>
      <c r="C341" s="1">
        <v>-0.15610579999999999</v>
      </c>
      <c r="D341" s="1">
        <v>0.1562827</v>
      </c>
      <c r="E341" s="1">
        <v>-0.50922389999999995</v>
      </c>
      <c r="F341" s="6">
        <v>0.50922389999999995</v>
      </c>
      <c r="H341" s="1">
        <v>5.7223829999999998</v>
      </c>
      <c r="I341" s="1">
        <v>-1.0151079999999999</v>
      </c>
      <c r="J341" s="1">
        <v>-0.15610579999999999</v>
      </c>
      <c r="K341" s="1">
        <v>0.1562827</v>
      </c>
      <c r="L341" s="1">
        <v>-0.50922389999999995</v>
      </c>
      <c r="M341" s="1">
        <v>0.50922389999999995</v>
      </c>
    </row>
    <row r="342" spans="1:13" s="1" customFormat="1" x14ac:dyDescent="0.3">
      <c r="A342" s="16">
        <v>5.7390670000000004</v>
      </c>
      <c r="B342" s="16">
        <v>-1.017836</v>
      </c>
      <c r="C342" s="1">
        <v>-0.17468980000000001</v>
      </c>
      <c r="D342" s="1">
        <v>0.17504529999999999</v>
      </c>
      <c r="E342" s="1">
        <v>-0.82748889999999997</v>
      </c>
      <c r="F342" s="6">
        <v>0.88658360000000003</v>
      </c>
      <c r="H342" s="1">
        <v>5.7390670000000004</v>
      </c>
      <c r="I342" s="1">
        <v>-1.017836</v>
      </c>
      <c r="J342" s="1">
        <v>-0.17468980000000001</v>
      </c>
      <c r="K342" s="1">
        <v>0.17504529999999999</v>
      </c>
      <c r="L342" s="1">
        <v>-0.82748889999999997</v>
      </c>
      <c r="M342" s="1">
        <v>0.88658360000000003</v>
      </c>
    </row>
    <row r="343" spans="1:13" s="1" customFormat="1" x14ac:dyDescent="0.3">
      <c r="A343" s="16">
        <v>5.7557499999999999</v>
      </c>
      <c r="B343" s="16">
        <v>-1.0209360000000001</v>
      </c>
      <c r="C343" s="1">
        <v>-0.18584020000000001</v>
      </c>
      <c r="D343" s="1">
        <v>0.18643399999999999</v>
      </c>
      <c r="E343" s="1">
        <v>-1.400366</v>
      </c>
      <c r="F343" s="6">
        <v>1.5951390000000001</v>
      </c>
      <c r="H343" s="1">
        <v>5.7557499999999999</v>
      </c>
      <c r="I343" s="1">
        <v>-1.0209360000000001</v>
      </c>
      <c r="J343" s="1">
        <v>-0.18584020000000001</v>
      </c>
      <c r="K343" s="1">
        <v>0.18643399999999999</v>
      </c>
      <c r="L343" s="1">
        <v>-1.400366</v>
      </c>
      <c r="M343" s="1">
        <v>1.5951390000000001</v>
      </c>
    </row>
    <row r="344" spans="1:13" s="1" customFormat="1" x14ac:dyDescent="0.3">
      <c r="A344" s="16">
        <v>5.7724330000000004</v>
      </c>
      <c r="B344" s="16">
        <v>-1.0240370000000001</v>
      </c>
      <c r="C344" s="1">
        <v>-0.21557470000000001</v>
      </c>
      <c r="D344" s="1">
        <v>0.21586279999999999</v>
      </c>
      <c r="E344" s="1">
        <v>-0.127306</v>
      </c>
      <c r="F344" s="6">
        <v>0.22950409999999999</v>
      </c>
      <c r="H344" s="1">
        <v>5.7724330000000004</v>
      </c>
      <c r="I344" s="1">
        <v>-1.0240370000000001</v>
      </c>
      <c r="J344" s="1">
        <v>-0.21557470000000001</v>
      </c>
      <c r="K344" s="1">
        <v>0.21586279999999999</v>
      </c>
      <c r="L344" s="1">
        <v>-0.127306</v>
      </c>
      <c r="M344" s="1">
        <v>0.22950409999999999</v>
      </c>
    </row>
    <row r="345" spans="1:13" s="1" customFormat="1" x14ac:dyDescent="0.3">
      <c r="A345" s="25">
        <v>5.7891170000000001</v>
      </c>
      <c r="B345" s="25">
        <v>-1.0281290000000001</v>
      </c>
      <c r="C345" s="1">
        <v>-0.2044242</v>
      </c>
      <c r="D345" s="1">
        <v>0.2045593</v>
      </c>
      <c r="E345" s="1">
        <v>1.718631</v>
      </c>
      <c r="F345" s="6">
        <v>1.7373890000000001</v>
      </c>
      <c r="H345" s="1">
        <v>5.7891170000000001</v>
      </c>
      <c r="I345" s="1">
        <v>-1.0281290000000001</v>
      </c>
      <c r="J345" s="1">
        <v>-0.2044242</v>
      </c>
      <c r="K345" s="1">
        <v>0.2045593</v>
      </c>
      <c r="L345" s="1">
        <v>1.718631</v>
      </c>
      <c r="M345" s="1">
        <v>1.7373890000000001</v>
      </c>
    </row>
    <row r="346" spans="1:13" s="1" customFormat="1" x14ac:dyDescent="0.3">
      <c r="A346" s="25">
        <v>5.8057999999999996</v>
      </c>
      <c r="B346" s="25">
        <v>-1.0308580000000001</v>
      </c>
      <c r="C346" s="1">
        <v>-0.14495540000000001</v>
      </c>
      <c r="D346" s="1">
        <v>0.14500299999999999</v>
      </c>
      <c r="E346" s="1">
        <v>0.82748889999999997</v>
      </c>
      <c r="F346" s="6">
        <v>0.84923680000000001</v>
      </c>
      <c r="H346" s="1">
        <v>5.8057999999999996</v>
      </c>
      <c r="I346" s="1">
        <v>-1.0308580000000001</v>
      </c>
      <c r="J346" s="1">
        <v>-0.14495540000000001</v>
      </c>
      <c r="K346" s="1">
        <v>0.14500299999999999</v>
      </c>
      <c r="L346" s="1">
        <v>0.82748889999999997</v>
      </c>
      <c r="M346" s="1">
        <v>0.84923680000000001</v>
      </c>
    </row>
    <row r="347" spans="1:13" s="1" customFormat="1" x14ac:dyDescent="0.3">
      <c r="A347" s="25">
        <v>5.8224830000000001</v>
      </c>
      <c r="B347" s="25">
        <v>-1.0329660000000001</v>
      </c>
      <c r="C347" s="1">
        <v>-0.17097300000000001</v>
      </c>
      <c r="D347" s="1">
        <v>0.17097300000000001</v>
      </c>
      <c r="E347" s="1">
        <v>-0.63652989999999998</v>
      </c>
      <c r="F347" s="6">
        <v>0.64913569999999998</v>
      </c>
      <c r="H347" s="1">
        <v>5.8224830000000001</v>
      </c>
      <c r="I347" s="1">
        <v>-1.0329660000000001</v>
      </c>
      <c r="J347" s="1">
        <v>-0.17097300000000001</v>
      </c>
      <c r="K347" s="1">
        <v>0.17097300000000001</v>
      </c>
      <c r="L347" s="1">
        <v>-0.63652989999999998</v>
      </c>
      <c r="M347" s="1">
        <v>0.64913569999999998</v>
      </c>
    </row>
    <row r="348" spans="1:13" s="1" customFormat="1" x14ac:dyDescent="0.3">
      <c r="A348" s="25">
        <v>5.8391669999999998</v>
      </c>
      <c r="B348" s="25">
        <v>-1.0365629999999999</v>
      </c>
      <c r="C348" s="1">
        <v>-0.18584020000000001</v>
      </c>
      <c r="D348" s="1">
        <v>0.18584020000000001</v>
      </c>
      <c r="E348" s="1">
        <v>-0.127306</v>
      </c>
      <c r="F348" s="6">
        <v>0.127306</v>
      </c>
      <c r="H348" s="1">
        <v>5.8391669999999998</v>
      </c>
      <c r="I348" s="1">
        <v>-1.0365629999999999</v>
      </c>
      <c r="J348" s="1">
        <v>-0.18584020000000001</v>
      </c>
      <c r="K348" s="1">
        <v>0.18584020000000001</v>
      </c>
      <c r="L348" s="1">
        <v>-0.127306</v>
      </c>
      <c r="M348" s="1">
        <v>0.127306</v>
      </c>
    </row>
    <row r="349" spans="1:13" s="1" customFormat="1" x14ac:dyDescent="0.3">
      <c r="A349" s="25">
        <v>5.8558500000000002</v>
      </c>
      <c r="B349" s="25">
        <v>-1.039167</v>
      </c>
      <c r="C349" s="1">
        <v>-0.15982260000000001</v>
      </c>
      <c r="D349" s="1">
        <v>0.15982260000000001</v>
      </c>
      <c r="E349" s="1">
        <v>0.82748889999999997</v>
      </c>
      <c r="F349" s="6">
        <v>0.82748889999999997</v>
      </c>
      <c r="H349" s="1">
        <v>5.8558500000000002</v>
      </c>
      <c r="I349" s="1">
        <v>-1.039167</v>
      </c>
      <c r="J349" s="1">
        <v>-0.15982260000000001</v>
      </c>
      <c r="K349" s="1">
        <v>0.15982260000000001</v>
      </c>
      <c r="L349" s="1">
        <v>0.82748889999999997</v>
      </c>
      <c r="M349" s="1">
        <v>0.82748889999999997</v>
      </c>
    </row>
    <row r="350" spans="1:13" s="1" customFormat="1" x14ac:dyDescent="0.3">
      <c r="A350" s="25">
        <v>5.8725329999999998</v>
      </c>
      <c r="B350" s="25">
        <v>-1.041895</v>
      </c>
      <c r="C350" s="1">
        <v>-0.1635394</v>
      </c>
      <c r="D350" s="1">
        <v>0.1635394</v>
      </c>
      <c r="E350" s="1">
        <v>0.127306</v>
      </c>
      <c r="F350" s="6">
        <v>0.127306</v>
      </c>
      <c r="H350" s="1">
        <v>5.8725329999999998</v>
      </c>
      <c r="I350" s="1">
        <v>-1.041895</v>
      </c>
      <c r="J350" s="1">
        <v>-0.1635394</v>
      </c>
      <c r="K350" s="1">
        <v>0.1635394</v>
      </c>
      <c r="L350" s="1">
        <v>0.127306</v>
      </c>
      <c r="M350" s="1">
        <v>0.127306</v>
      </c>
    </row>
    <row r="351" spans="1:13" s="1" customFormat="1" x14ac:dyDescent="0.3">
      <c r="A351" s="25">
        <v>5.8892170000000004</v>
      </c>
      <c r="B351" s="25">
        <v>-1.044624</v>
      </c>
      <c r="C351" s="1">
        <v>-0.15610579999999999</v>
      </c>
      <c r="D351" s="1">
        <v>0.15610579999999999</v>
      </c>
      <c r="E351" s="1">
        <v>-0.38191799999999998</v>
      </c>
      <c r="F351" s="6">
        <v>0.38191799999999998</v>
      </c>
      <c r="H351" s="1">
        <v>5.8892170000000004</v>
      </c>
      <c r="I351" s="1">
        <v>-1.044624</v>
      </c>
      <c r="J351" s="1">
        <v>-0.15610579999999999</v>
      </c>
      <c r="K351" s="1">
        <v>0.15610579999999999</v>
      </c>
      <c r="L351" s="1">
        <v>-0.38191799999999998</v>
      </c>
      <c r="M351" s="1">
        <v>0.38191799999999998</v>
      </c>
    </row>
    <row r="352" spans="1:13" s="1" customFormat="1" x14ac:dyDescent="0.3">
      <c r="A352" s="25">
        <v>5.9058999999999999</v>
      </c>
      <c r="B352" s="25">
        <v>-1.047104</v>
      </c>
      <c r="C352" s="1">
        <v>-0.17097300000000001</v>
      </c>
      <c r="D352" s="1">
        <v>0.17097300000000001</v>
      </c>
      <c r="E352" s="1">
        <v>3.216159E-13</v>
      </c>
      <c r="F352" s="6">
        <v>0.50922389999999995</v>
      </c>
      <c r="H352" s="1">
        <v>5.9058999999999999</v>
      </c>
      <c r="I352" s="1">
        <v>-1.047104</v>
      </c>
      <c r="J352" s="1">
        <v>-0.17097300000000001</v>
      </c>
      <c r="K352" s="1">
        <v>0.17097300000000001</v>
      </c>
      <c r="L352" s="1">
        <v>3.216159E-13</v>
      </c>
      <c r="M352" s="1">
        <v>0.50922389999999995</v>
      </c>
    </row>
    <row r="353" spans="1:13" s="1" customFormat="1" x14ac:dyDescent="0.3">
      <c r="A353" s="25">
        <v>5.9225830000000004</v>
      </c>
      <c r="B353" s="25">
        <v>-1.0503279999999999</v>
      </c>
      <c r="C353" s="1">
        <v>-0.16725619999999999</v>
      </c>
      <c r="D353" s="1">
        <v>0.1679157</v>
      </c>
      <c r="E353" s="1">
        <v>0.82748889999999997</v>
      </c>
      <c r="F353" s="6">
        <v>0.8657743</v>
      </c>
      <c r="H353" s="1">
        <v>5.9225830000000004</v>
      </c>
      <c r="I353" s="1">
        <v>-1.0503279999999999</v>
      </c>
      <c r="J353" s="1">
        <v>-0.16725619999999999</v>
      </c>
      <c r="K353" s="1">
        <v>0.1679157</v>
      </c>
      <c r="L353" s="1">
        <v>0.82748889999999997</v>
      </c>
      <c r="M353" s="1">
        <v>0.8657743</v>
      </c>
    </row>
    <row r="354" spans="1:13" s="1" customFormat="1" x14ac:dyDescent="0.3">
      <c r="A354" s="25">
        <v>5.9392670000000001</v>
      </c>
      <c r="B354" s="25">
        <v>-1.0526850000000001</v>
      </c>
      <c r="C354" s="1">
        <v>-0.13380500000000001</v>
      </c>
      <c r="D354" s="1">
        <v>0.13462840000000001</v>
      </c>
      <c r="E354" s="1">
        <v>-0.89114190000000004</v>
      </c>
      <c r="F354" s="6">
        <v>0.90018929999999997</v>
      </c>
      <c r="H354" s="1">
        <v>5.9392670000000001</v>
      </c>
      <c r="I354" s="1">
        <v>-1.0526850000000001</v>
      </c>
      <c r="J354" s="1">
        <v>-0.13380500000000001</v>
      </c>
      <c r="K354" s="1">
        <v>0.13462840000000001</v>
      </c>
      <c r="L354" s="1">
        <v>-0.89114190000000004</v>
      </c>
      <c r="M354" s="1">
        <v>0.90018929999999997</v>
      </c>
    </row>
    <row r="355" spans="1:13" s="1" customFormat="1" x14ac:dyDescent="0.3">
      <c r="A355" s="25">
        <v>5.9559499999999996</v>
      </c>
      <c r="B355" s="25">
        <v>-1.0547930000000001</v>
      </c>
      <c r="C355" s="1">
        <v>-0.189557</v>
      </c>
      <c r="D355" s="1">
        <v>0.1895935</v>
      </c>
      <c r="E355" s="1">
        <v>-1.2094069999999999</v>
      </c>
      <c r="F355" s="6">
        <v>1.2243900000000001</v>
      </c>
      <c r="H355" s="1">
        <v>5.9559499999999996</v>
      </c>
      <c r="I355" s="1">
        <v>-1.0547930000000001</v>
      </c>
      <c r="J355" s="1">
        <v>-0.189557</v>
      </c>
      <c r="K355" s="1">
        <v>0.1895935</v>
      </c>
      <c r="L355" s="1">
        <v>-1.2094069999999999</v>
      </c>
      <c r="M355" s="1">
        <v>1.2243900000000001</v>
      </c>
    </row>
    <row r="356" spans="1:13" s="1" customFormat="1" x14ac:dyDescent="0.3">
      <c r="A356" s="25">
        <v>5.9726330000000001</v>
      </c>
      <c r="B356" s="25">
        <v>-1.05901</v>
      </c>
      <c r="C356" s="1">
        <v>-0.20070740000000001</v>
      </c>
      <c r="D356" s="1">
        <v>0.2010169</v>
      </c>
      <c r="E356" s="1">
        <v>0.76383590000000001</v>
      </c>
      <c r="F356" s="6">
        <v>0.76648349999999998</v>
      </c>
      <c r="H356" s="1">
        <v>5.9726330000000001</v>
      </c>
      <c r="I356" s="1">
        <v>-1.05901</v>
      </c>
      <c r="J356" s="1">
        <v>-0.20070740000000001</v>
      </c>
      <c r="K356" s="1">
        <v>0.2010169</v>
      </c>
      <c r="L356" s="1">
        <v>0.76383590000000001</v>
      </c>
      <c r="M356" s="1">
        <v>0.76648349999999998</v>
      </c>
    </row>
    <row r="357" spans="1:13" s="1" customFormat="1" x14ac:dyDescent="0.3">
      <c r="A357" s="25">
        <v>5.9893169999999998</v>
      </c>
      <c r="B357" s="25">
        <v>-1.06149</v>
      </c>
      <c r="C357" s="1">
        <v>-0.14123859999999999</v>
      </c>
      <c r="D357" s="1">
        <v>0.141434</v>
      </c>
      <c r="E357" s="1">
        <v>2.4188139999999998</v>
      </c>
      <c r="F357" s="6">
        <v>2.4321769999999998</v>
      </c>
      <c r="H357" s="1">
        <v>5.9893169999999998</v>
      </c>
      <c r="I357" s="1">
        <v>-1.06149</v>
      </c>
      <c r="J357" s="1">
        <v>-0.14123859999999999</v>
      </c>
      <c r="K357" s="1">
        <v>0.141434</v>
      </c>
      <c r="L357" s="1">
        <v>2.4188139999999998</v>
      </c>
      <c r="M357" s="1">
        <v>2.4321769999999998</v>
      </c>
    </row>
    <row r="358" spans="1:13" s="1" customFormat="1" x14ac:dyDescent="0.3">
      <c r="A358" s="25">
        <v>6.0060000000000002</v>
      </c>
      <c r="B358" s="25">
        <v>-1.0637220000000001</v>
      </c>
      <c r="C358" s="1">
        <v>-0.12637129999999999</v>
      </c>
      <c r="D358" s="1">
        <v>0.12637129999999999</v>
      </c>
      <c r="E358" s="1">
        <v>-0.50922389999999995</v>
      </c>
      <c r="F358" s="6">
        <v>0.56932970000000005</v>
      </c>
      <c r="H358" s="1">
        <v>6.0060000000000002</v>
      </c>
      <c r="I358" s="1">
        <v>-1.0637220000000001</v>
      </c>
      <c r="J358" s="1">
        <v>-0.12637129999999999</v>
      </c>
      <c r="K358" s="1">
        <v>0.12637129999999999</v>
      </c>
      <c r="L358" s="1">
        <v>-0.50922389999999995</v>
      </c>
      <c r="M358" s="1">
        <v>0.56932970000000005</v>
      </c>
    </row>
    <row r="359" spans="1:13" s="1" customFormat="1" x14ac:dyDescent="0.3">
      <c r="A359" s="25">
        <v>6.0226829999999998</v>
      </c>
      <c r="B359" s="25">
        <v>-1.065707</v>
      </c>
      <c r="C359" s="1">
        <v>-0.152389</v>
      </c>
      <c r="D359" s="1">
        <v>0.152389</v>
      </c>
      <c r="E359" s="1">
        <v>-0.70018290000000005</v>
      </c>
      <c r="F359" s="6">
        <v>0.71166209999999996</v>
      </c>
      <c r="H359" s="1">
        <v>6.0226829999999998</v>
      </c>
      <c r="I359" s="1">
        <v>-1.065707</v>
      </c>
      <c r="J359" s="1">
        <v>-0.152389</v>
      </c>
      <c r="K359" s="1">
        <v>0.152389</v>
      </c>
      <c r="L359" s="1">
        <v>-0.70018290000000005</v>
      </c>
      <c r="M359" s="1">
        <v>0.71166209999999996</v>
      </c>
    </row>
    <row r="360" spans="1:13" s="1" customFormat="1" x14ac:dyDescent="0.3">
      <c r="A360" s="25">
        <v>6.0393670000000004</v>
      </c>
      <c r="B360" s="25">
        <v>-1.0688070000000001</v>
      </c>
      <c r="C360" s="1">
        <v>-0.1635394</v>
      </c>
      <c r="D360" s="1">
        <v>0.16358159999999999</v>
      </c>
      <c r="E360" s="1">
        <v>-0.38191799999999998</v>
      </c>
      <c r="F360" s="6">
        <v>0.58685160000000003</v>
      </c>
      <c r="H360" s="1">
        <v>6.0393670000000004</v>
      </c>
      <c r="I360" s="1">
        <v>-1.0688070000000001</v>
      </c>
      <c r="J360" s="1">
        <v>-0.1635394</v>
      </c>
      <c r="K360" s="1">
        <v>0.16358159999999999</v>
      </c>
      <c r="L360" s="1">
        <v>-0.38191799999999998</v>
      </c>
      <c r="M360" s="1">
        <v>0.58685160000000003</v>
      </c>
    </row>
    <row r="361" spans="1:13" s="1" customFormat="1" x14ac:dyDescent="0.3">
      <c r="A361" s="25">
        <v>6.0560499999999999</v>
      </c>
      <c r="B361" s="25">
        <v>-1.0711630000000001</v>
      </c>
      <c r="C361" s="1">
        <v>-0.152389</v>
      </c>
      <c r="D361" s="1">
        <v>0.15311250000000001</v>
      </c>
      <c r="E361" s="1">
        <v>0.44557089999999999</v>
      </c>
      <c r="F361" s="6">
        <v>0.88429559999999996</v>
      </c>
      <c r="H361" s="1">
        <v>6.0560499999999999</v>
      </c>
      <c r="I361" s="1">
        <v>-1.0711630000000001</v>
      </c>
      <c r="J361" s="1">
        <v>-0.152389</v>
      </c>
      <c r="K361" s="1">
        <v>0.15311250000000001</v>
      </c>
      <c r="L361" s="1">
        <v>0.44557089999999999</v>
      </c>
      <c r="M361" s="1">
        <v>0.88429559999999996</v>
      </c>
    </row>
    <row r="362" spans="1:13" s="1" customFormat="1" x14ac:dyDescent="0.3">
      <c r="A362" s="25">
        <v>6.0727330000000004</v>
      </c>
      <c r="B362" s="25">
        <v>-1.0738920000000001</v>
      </c>
      <c r="C362" s="1">
        <v>-0.15610579999999999</v>
      </c>
      <c r="D362" s="1">
        <v>0.15891240000000001</v>
      </c>
      <c r="E362" s="1">
        <v>-0.127306</v>
      </c>
      <c r="F362" s="6">
        <v>0.1800379</v>
      </c>
      <c r="H362" s="1">
        <v>6.0727330000000004</v>
      </c>
      <c r="I362" s="1">
        <v>-1.0738920000000001</v>
      </c>
      <c r="J362" s="1">
        <v>-0.15610579999999999</v>
      </c>
      <c r="K362" s="1">
        <v>0.15891240000000001</v>
      </c>
      <c r="L362" s="1">
        <v>-0.127306</v>
      </c>
      <c r="M362" s="1">
        <v>0.1800379</v>
      </c>
    </row>
    <row r="363" spans="1:13" s="1" customFormat="1" x14ac:dyDescent="0.3">
      <c r="A363" s="25">
        <v>6.0894170000000001</v>
      </c>
      <c r="B363" s="25">
        <v>-1.0763720000000001</v>
      </c>
      <c r="C363" s="1">
        <v>-0.152389</v>
      </c>
      <c r="D363" s="1">
        <v>0.15401210000000001</v>
      </c>
      <c r="E363" s="1">
        <v>6.3652990000000007E-2</v>
      </c>
      <c r="F363" s="6">
        <v>0.51318680000000005</v>
      </c>
      <c r="H363" s="1">
        <v>6.0894170000000001</v>
      </c>
      <c r="I363" s="1">
        <v>-1.0763720000000001</v>
      </c>
      <c r="J363" s="1">
        <v>-0.152389</v>
      </c>
      <c r="K363" s="1">
        <v>0.15401210000000001</v>
      </c>
      <c r="L363" s="1">
        <v>6.3652990000000007E-2</v>
      </c>
      <c r="M363" s="1">
        <v>0.51318680000000005</v>
      </c>
    </row>
    <row r="364" spans="1:13" s="1" customFormat="1" x14ac:dyDescent="0.3">
      <c r="A364" s="25">
        <v>6.1060999999999996</v>
      </c>
      <c r="B364" s="25">
        <v>-1.0789770000000001</v>
      </c>
      <c r="C364" s="1">
        <v>-0.15610579999999999</v>
      </c>
      <c r="D364" s="1">
        <v>0.1562827</v>
      </c>
      <c r="E364" s="1">
        <v>-0.254612</v>
      </c>
      <c r="F364" s="6">
        <v>0.6855637</v>
      </c>
      <c r="H364" s="1">
        <v>6.1060999999999996</v>
      </c>
      <c r="I364" s="1">
        <v>-1.0789770000000001</v>
      </c>
      <c r="J364" s="1">
        <v>-0.15610579999999999</v>
      </c>
      <c r="K364" s="1">
        <v>0.1562827</v>
      </c>
      <c r="L364" s="1">
        <v>-0.254612</v>
      </c>
      <c r="M364" s="1">
        <v>0.6855637</v>
      </c>
    </row>
    <row r="365" spans="1:13" s="1" customFormat="1" x14ac:dyDescent="0.3">
      <c r="A365" s="25">
        <v>6.1227830000000001</v>
      </c>
      <c r="B365" s="25">
        <v>-1.0815809999999999</v>
      </c>
      <c r="C365" s="1">
        <v>-0.15982260000000001</v>
      </c>
      <c r="D365" s="1">
        <v>0.1598658</v>
      </c>
      <c r="E365" s="1">
        <v>0.82748889999999997</v>
      </c>
      <c r="F365" s="6">
        <v>0.84923680000000001</v>
      </c>
      <c r="H365" s="1">
        <v>6.1227830000000001</v>
      </c>
      <c r="I365" s="1">
        <v>-1.0815809999999999</v>
      </c>
      <c r="J365" s="1">
        <v>-0.15982260000000001</v>
      </c>
      <c r="K365" s="1">
        <v>0.1598658</v>
      </c>
      <c r="L365" s="1">
        <v>0.82748889999999997</v>
      </c>
      <c r="M365" s="1">
        <v>0.84923680000000001</v>
      </c>
    </row>
    <row r="366" spans="1:13" s="1" customFormat="1" x14ac:dyDescent="0.3">
      <c r="A366" s="25">
        <v>6.1394669999999998</v>
      </c>
      <c r="B366" s="25">
        <v>-1.084309</v>
      </c>
      <c r="C366" s="1">
        <v>-0.13380500000000001</v>
      </c>
      <c r="D366" s="1">
        <v>0.13380500000000001</v>
      </c>
      <c r="E366" s="1">
        <v>0.76383590000000001</v>
      </c>
      <c r="F366" s="6">
        <v>0.80515369999999997</v>
      </c>
      <c r="H366" s="1">
        <v>6.1394669999999998</v>
      </c>
      <c r="I366" s="1">
        <v>-1.084309</v>
      </c>
      <c r="J366" s="1">
        <v>-0.13380500000000001</v>
      </c>
      <c r="K366" s="1">
        <v>0.13380500000000001</v>
      </c>
      <c r="L366" s="1">
        <v>0.76383590000000001</v>
      </c>
      <c r="M366" s="1">
        <v>0.80515369999999997</v>
      </c>
    </row>
    <row r="367" spans="1:13" s="1" customFormat="1" x14ac:dyDescent="0.3">
      <c r="A367" s="25">
        <v>6.1561500000000002</v>
      </c>
      <c r="B367" s="25">
        <v>-1.0860449999999999</v>
      </c>
      <c r="C367" s="1">
        <v>-0.1226545</v>
      </c>
      <c r="D367" s="1">
        <v>0.1231603</v>
      </c>
      <c r="E367" s="1">
        <v>6.3652990000000007E-2</v>
      </c>
      <c r="F367" s="6">
        <v>0.20128840000000001</v>
      </c>
      <c r="H367" s="1">
        <v>6.1561500000000002</v>
      </c>
      <c r="I367" s="1">
        <v>-1.0860449999999999</v>
      </c>
      <c r="J367" s="1">
        <v>-0.1226545</v>
      </c>
      <c r="K367" s="1">
        <v>0.1231603</v>
      </c>
      <c r="L367" s="1">
        <v>6.3652990000000007E-2</v>
      </c>
      <c r="M367" s="1">
        <v>0.20128840000000001</v>
      </c>
    </row>
    <row r="368" spans="1:13" s="1" customFormat="1" x14ac:dyDescent="0.3">
      <c r="A368" s="25">
        <v>6.1728329999999998</v>
      </c>
      <c r="B368" s="25">
        <v>-1.0884020000000001</v>
      </c>
      <c r="C368" s="1">
        <v>-0.14123859999999999</v>
      </c>
      <c r="D368" s="1">
        <v>0.141678</v>
      </c>
      <c r="E368" s="1">
        <v>-0.50922389999999995</v>
      </c>
      <c r="F368" s="6">
        <v>0.51318680000000005</v>
      </c>
      <c r="H368" s="1">
        <v>6.1728329999999998</v>
      </c>
      <c r="I368" s="1">
        <v>-1.0884020000000001</v>
      </c>
      <c r="J368" s="1">
        <v>-0.14123859999999999</v>
      </c>
      <c r="K368" s="1">
        <v>0.141678</v>
      </c>
      <c r="L368" s="1">
        <v>-0.50922389999999995</v>
      </c>
      <c r="M368" s="1">
        <v>0.51318680000000005</v>
      </c>
    </row>
    <row r="369" spans="1:13" s="1" customFormat="1" x14ac:dyDescent="0.3">
      <c r="A369" s="25">
        <v>6.1895170000000004</v>
      </c>
      <c r="B369" s="25">
        <v>-1.0907579999999999</v>
      </c>
      <c r="C369" s="1">
        <v>-0.1375218</v>
      </c>
      <c r="D369" s="1">
        <v>0.137572</v>
      </c>
      <c r="E369" s="1">
        <v>-1.082101</v>
      </c>
      <c r="F369" s="6">
        <v>1.098821</v>
      </c>
      <c r="H369" s="1">
        <v>6.1895170000000004</v>
      </c>
      <c r="I369" s="1">
        <v>-1.0907579999999999</v>
      </c>
      <c r="J369" s="1">
        <v>-0.1375218</v>
      </c>
      <c r="K369" s="1">
        <v>0.137572</v>
      </c>
      <c r="L369" s="1">
        <v>-1.082101</v>
      </c>
      <c r="M369" s="1">
        <v>1.098821</v>
      </c>
    </row>
    <row r="370" spans="1:13" s="1" customFormat="1" x14ac:dyDescent="0.3">
      <c r="A370" s="25">
        <v>6.2061999999999999</v>
      </c>
      <c r="B370" s="25">
        <v>-1.0929899999999999</v>
      </c>
      <c r="C370" s="1">
        <v>-0.17097300000000001</v>
      </c>
      <c r="D370" s="1">
        <v>0.17197999999999999</v>
      </c>
      <c r="E370" s="1">
        <v>0</v>
      </c>
      <c r="F370" s="6">
        <v>0.31826500000000002</v>
      </c>
      <c r="H370" s="1">
        <v>6.2061999999999999</v>
      </c>
      <c r="I370" s="1">
        <v>-1.0929899999999999</v>
      </c>
      <c r="J370" s="1">
        <v>-0.17097300000000001</v>
      </c>
      <c r="K370" s="1">
        <v>0.17197999999999999</v>
      </c>
      <c r="L370" s="1">
        <v>0</v>
      </c>
      <c r="M370" s="1">
        <v>0.31826500000000002</v>
      </c>
    </row>
    <row r="371" spans="1:13" s="1" customFormat="1" x14ac:dyDescent="0.3">
      <c r="A371" s="25">
        <v>6.2228830000000004</v>
      </c>
      <c r="B371" s="25">
        <v>-1.096463</v>
      </c>
      <c r="C371" s="1">
        <v>-0.15610579999999999</v>
      </c>
      <c r="D371" s="1">
        <v>0.15720809999999999</v>
      </c>
      <c r="E371" s="1">
        <v>-1.608079E-13</v>
      </c>
      <c r="F371" s="6">
        <v>6.3652990000000007E-2</v>
      </c>
      <c r="H371" s="1">
        <v>6.2228830000000004</v>
      </c>
      <c r="I371" s="1">
        <v>-1.096463</v>
      </c>
      <c r="J371" s="1">
        <v>-0.15610579999999999</v>
      </c>
      <c r="K371" s="1">
        <v>0.15720809999999999</v>
      </c>
      <c r="L371" s="1">
        <v>-1.608079E-13</v>
      </c>
      <c r="M371" s="1">
        <v>6.3652990000000007E-2</v>
      </c>
    </row>
    <row r="372" spans="1:13" s="1" customFormat="1" x14ac:dyDescent="0.3">
      <c r="A372" s="25">
        <v>6.2395670000000001</v>
      </c>
      <c r="B372" s="25">
        <v>-1.0981989999999999</v>
      </c>
      <c r="C372" s="1">
        <v>-0.14495540000000001</v>
      </c>
      <c r="D372" s="1">
        <v>0.14571580000000001</v>
      </c>
      <c r="E372" s="1">
        <v>-0.44557089999999999</v>
      </c>
      <c r="F372" s="6">
        <v>0.58685160000000003</v>
      </c>
      <c r="H372" s="1">
        <v>6.2395670000000001</v>
      </c>
      <c r="I372" s="1">
        <v>-1.0981989999999999</v>
      </c>
      <c r="J372" s="1">
        <v>-0.14495540000000001</v>
      </c>
      <c r="K372" s="1">
        <v>0.14571580000000001</v>
      </c>
      <c r="L372" s="1">
        <v>-0.44557089999999999</v>
      </c>
      <c r="M372" s="1">
        <v>0.58685160000000003</v>
      </c>
    </row>
    <row r="373" spans="1:13" s="1" customFormat="1" x14ac:dyDescent="0.3">
      <c r="A373" s="25">
        <v>6.2562499999999996</v>
      </c>
      <c r="B373" s="25">
        <v>-1.1012999999999999</v>
      </c>
      <c r="C373" s="1">
        <v>-0.189557</v>
      </c>
      <c r="D373" s="1">
        <v>0.18988469999999999</v>
      </c>
      <c r="E373" s="1">
        <v>-0.44557089999999999</v>
      </c>
      <c r="F373" s="6">
        <v>0.54756369999999999</v>
      </c>
      <c r="H373" s="1">
        <v>6.2562499999999996</v>
      </c>
      <c r="I373" s="1">
        <v>-1.1012999999999999</v>
      </c>
      <c r="J373" s="1">
        <v>-0.189557</v>
      </c>
      <c r="K373" s="1">
        <v>0.18988469999999999</v>
      </c>
      <c r="L373" s="1">
        <v>-0.44557089999999999</v>
      </c>
      <c r="M373" s="1">
        <v>0.54756369999999999</v>
      </c>
    </row>
    <row r="374" spans="1:13" s="1" customFormat="1" x14ac:dyDescent="0.3">
      <c r="A374" s="25">
        <v>6.2729330000000001</v>
      </c>
      <c r="B374" s="25">
        <v>-1.1045240000000001</v>
      </c>
      <c r="C374" s="1">
        <v>-0.15982260000000001</v>
      </c>
      <c r="D374" s="1">
        <v>0.15982260000000001</v>
      </c>
      <c r="E374" s="1">
        <v>0.9547949</v>
      </c>
      <c r="F374" s="6">
        <v>1.3060499999999999</v>
      </c>
      <c r="H374" s="1">
        <v>6.2729330000000001</v>
      </c>
      <c r="I374" s="1">
        <v>-1.1045240000000001</v>
      </c>
      <c r="J374" s="1">
        <v>-0.15982260000000001</v>
      </c>
      <c r="K374" s="1">
        <v>0.15982260000000001</v>
      </c>
      <c r="L374" s="1">
        <v>0.9547949</v>
      </c>
      <c r="M374" s="1">
        <v>1.3060499999999999</v>
      </c>
    </row>
    <row r="375" spans="1:13" s="1" customFormat="1" x14ac:dyDescent="0.3">
      <c r="A375" s="25">
        <v>6.2896169999999998</v>
      </c>
      <c r="B375" s="25">
        <v>-1.1066320000000001</v>
      </c>
      <c r="C375" s="1">
        <v>-0.14495540000000001</v>
      </c>
      <c r="D375" s="1">
        <v>0.14571580000000001</v>
      </c>
      <c r="E375" s="1">
        <v>0.31826500000000002</v>
      </c>
      <c r="F375" s="6">
        <v>0.82748889999999997</v>
      </c>
      <c r="H375" s="1">
        <v>6.2896169999999998</v>
      </c>
      <c r="I375" s="1">
        <v>-1.1066320000000001</v>
      </c>
      <c r="J375" s="1">
        <v>-0.14495540000000001</v>
      </c>
      <c r="K375" s="1">
        <v>0.14571580000000001</v>
      </c>
      <c r="L375" s="1">
        <v>0.31826500000000002</v>
      </c>
      <c r="M375" s="1">
        <v>0.82748889999999997</v>
      </c>
    </row>
    <row r="376" spans="1:13" s="1" customFormat="1" x14ac:dyDescent="0.3">
      <c r="A376" s="25">
        <v>6.3063000000000002</v>
      </c>
      <c r="B376" s="25">
        <v>-1.109361</v>
      </c>
      <c r="C376" s="1">
        <v>-0.15982260000000001</v>
      </c>
      <c r="D376" s="1">
        <v>0.16256499999999999</v>
      </c>
      <c r="E376" s="1">
        <v>-0.82748889999999997</v>
      </c>
      <c r="F376" s="6">
        <v>0.83722439999999998</v>
      </c>
      <c r="H376" s="1">
        <v>6.3063000000000002</v>
      </c>
      <c r="I376" s="1">
        <v>-1.109361</v>
      </c>
      <c r="J376" s="1">
        <v>-0.15982260000000001</v>
      </c>
      <c r="K376" s="1">
        <v>0.16256499999999999</v>
      </c>
      <c r="L376" s="1">
        <v>-0.82748889999999997</v>
      </c>
      <c r="M376" s="1">
        <v>0.83722439999999998</v>
      </c>
    </row>
    <row r="377" spans="1:13" s="1" customFormat="1" x14ac:dyDescent="0.3">
      <c r="A377" s="25">
        <v>6.3229829999999998</v>
      </c>
      <c r="B377" s="25">
        <v>-1.1119650000000001</v>
      </c>
      <c r="C377" s="1">
        <v>-0.16725619999999999</v>
      </c>
      <c r="D377" s="1">
        <v>0.16762750000000001</v>
      </c>
      <c r="E377" s="1">
        <v>0.57287690000000002</v>
      </c>
      <c r="F377" s="6">
        <v>1.0064420000000001</v>
      </c>
      <c r="H377" s="1">
        <v>6.3229829999999998</v>
      </c>
      <c r="I377" s="1">
        <v>-1.1119650000000001</v>
      </c>
      <c r="J377" s="1">
        <v>-0.16725619999999999</v>
      </c>
      <c r="K377" s="1">
        <v>0.16762750000000001</v>
      </c>
      <c r="L377" s="1">
        <v>0.57287690000000002</v>
      </c>
      <c r="M377" s="1">
        <v>1.0064420000000001</v>
      </c>
    </row>
    <row r="378" spans="1:13" s="1" customFormat="1" x14ac:dyDescent="0.3">
      <c r="A378" s="25">
        <v>6.3396670000000004</v>
      </c>
      <c r="B378" s="25">
        <v>-1.1149420000000001</v>
      </c>
      <c r="C378" s="1">
        <v>-0.1486722</v>
      </c>
      <c r="D378" s="1">
        <v>0.14871860000000001</v>
      </c>
      <c r="E378" s="1">
        <v>0.89114190000000004</v>
      </c>
      <c r="F378" s="6">
        <v>0.94626980000000005</v>
      </c>
      <c r="H378" s="1">
        <v>6.3396670000000004</v>
      </c>
      <c r="I378" s="1">
        <v>-1.1149420000000001</v>
      </c>
      <c r="J378" s="1">
        <v>-0.1486722</v>
      </c>
      <c r="K378" s="1">
        <v>0.14871860000000001</v>
      </c>
      <c r="L378" s="1">
        <v>0.89114190000000004</v>
      </c>
      <c r="M378" s="1">
        <v>0.94626980000000005</v>
      </c>
    </row>
    <row r="379" spans="1:13" s="1" customFormat="1" x14ac:dyDescent="0.3">
      <c r="A379" s="25">
        <v>6.3563499999999999</v>
      </c>
      <c r="B379" s="25">
        <v>-1.1169260000000001</v>
      </c>
      <c r="C379" s="1">
        <v>-0.12637129999999999</v>
      </c>
      <c r="D379" s="1">
        <v>0.12642600000000001</v>
      </c>
      <c r="E379" s="1">
        <v>0.254612</v>
      </c>
      <c r="F379" s="6">
        <v>0.26244800000000001</v>
      </c>
      <c r="H379" s="1">
        <v>6.3563499999999999</v>
      </c>
      <c r="I379" s="1">
        <v>-1.1169260000000001</v>
      </c>
      <c r="J379" s="1">
        <v>-0.12637129999999999</v>
      </c>
      <c r="K379" s="1">
        <v>0.12642600000000001</v>
      </c>
      <c r="L379" s="1">
        <v>0.254612</v>
      </c>
      <c r="M379" s="1">
        <v>0.26244800000000001</v>
      </c>
    </row>
    <row r="380" spans="1:13" s="1" customFormat="1" x14ac:dyDescent="0.3">
      <c r="A380" s="25">
        <v>6.3730330000000004</v>
      </c>
      <c r="B380" s="25">
        <v>-1.1191580000000001</v>
      </c>
      <c r="C380" s="1">
        <v>-0.14495540000000001</v>
      </c>
      <c r="D380" s="1">
        <v>0.14495540000000001</v>
      </c>
      <c r="E380" s="1">
        <v>-2.100549</v>
      </c>
      <c r="F380" s="6">
        <v>2.1948750000000001</v>
      </c>
      <c r="H380" s="1">
        <v>6.3730330000000004</v>
      </c>
      <c r="I380" s="1">
        <v>-1.1191580000000001</v>
      </c>
      <c r="J380" s="1">
        <v>-0.14495540000000001</v>
      </c>
      <c r="K380" s="1">
        <v>0.14495540000000001</v>
      </c>
      <c r="L380" s="1">
        <v>-2.100549</v>
      </c>
      <c r="M380" s="1">
        <v>2.1948750000000001</v>
      </c>
    </row>
    <row r="381" spans="1:13" s="1" customFormat="1" x14ac:dyDescent="0.3">
      <c r="A381" s="25">
        <v>6.3897170000000001</v>
      </c>
      <c r="B381" s="25">
        <v>-1.1217619999999999</v>
      </c>
      <c r="C381" s="1">
        <v>-0.1932738</v>
      </c>
      <c r="D381" s="1">
        <v>0.19416520000000001</v>
      </c>
      <c r="E381" s="1">
        <v>-1.1457539999999999</v>
      </c>
      <c r="F381" s="6">
        <v>1.4914369999999999</v>
      </c>
      <c r="H381" s="1">
        <v>6.3897170000000001</v>
      </c>
      <c r="I381" s="1">
        <v>-1.1217619999999999</v>
      </c>
      <c r="J381" s="1">
        <v>-0.1932738</v>
      </c>
      <c r="K381" s="1">
        <v>0.19416520000000001</v>
      </c>
      <c r="L381" s="1">
        <v>-1.1457539999999999</v>
      </c>
      <c r="M381" s="1">
        <v>1.4914369999999999</v>
      </c>
    </row>
    <row r="382" spans="1:13" s="1" customFormat="1" x14ac:dyDescent="0.3">
      <c r="A382" s="25">
        <v>6.4063999999999997</v>
      </c>
      <c r="B382" s="25">
        <v>-1.125607</v>
      </c>
      <c r="C382" s="1">
        <v>-0.19699059999999999</v>
      </c>
      <c r="D382" s="1">
        <v>0.1998106</v>
      </c>
      <c r="E382" s="1">
        <v>0.70018290000000005</v>
      </c>
      <c r="F382" s="6">
        <v>0.76912199999999997</v>
      </c>
      <c r="H382" s="1">
        <v>6.4063999999999997</v>
      </c>
      <c r="I382" s="1">
        <v>-1.125607</v>
      </c>
      <c r="J382" s="1">
        <v>-0.19699059999999999</v>
      </c>
      <c r="K382" s="1">
        <v>0.1998106</v>
      </c>
      <c r="L382" s="1">
        <v>0.70018290000000005</v>
      </c>
      <c r="M382" s="1">
        <v>0.76912199999999997</v>
      </c>
    </row>
    <row r="383" spans="1:13" s="1" customFormat="1" x14ac:dyDescent="0.3">
      <c r="A383" s="25">
        <v>6.4230830000000001</v>
      </c>
      <c r="B383" s="25">
        <v>-1.1283350000000001</v>
      </c>
      <c r="C383" s="1">
        <v>-0.15610579999999999</v>
      </c>
      <c r="D383" s="1">
        <v>0.15650349999999999</v>
      </c>
      <c r="E383" s="1">
        <v>1.9095899999999999</v>
      </c>
      <c r="F383" s="6">
        <v>2.1349860000000001</v>
      </c>
      <c r="H383" s="1">
        <v>6.4230830000000001</v>
      </c>
      <c r="I383" s="1">
        <v>-1.1283350000000001</v>
      </c>
      <c r="J383" s="1">
        <v>-0.15610579999999999</v>
      </c>
      <c r="K383" s="1">
        <v>0.15650349999999999</v>
      </c>
      <c r="L383" s="1">
        <v>1.9095899999999999</v>
      </c>
      <c r="M383" s="1">
        <v>2.1349860000000001</v>
      </c>
    </row>
    <row r="384" spans="1:13" s="1" customFormat="1" x14ac:dyDescent="0.3">
      <c r="A384" s="25">
        <v>6.4397669999999998</v>
      </c>
      <c r="B384" s="25">
        <v>-1.130816</v>
      </c>
      <c r="C384" s="1">
        <v>-0.1375218</v>
      </c>
      <c r="D384" s="1">
        <v>0.1377225</v>
      </c>
      <c r="E384" s="1">
        <v>1.464019</v>
      </c>
      <c r="F384" s="6">
        <v>1.550052</v>
      </c>
      <c r="H384" s="1">
        <v>6.4397669999999998</v>
      </c>
      <c r="I384" s="1">
        <v>-1.130816</v>
      </c>
      <c r="J384" s="1">
        <v>-0.1375218</v>
      </c>
      <c r="K384" s="1">
        <v>0.1377225</v>
      </c>
      <c r="L384" s="1">
        <v>1.464019</v>
      </c>
      <c r="M384" s="1">
        <v>1.550052</v>
      </c>
    </row>
    <row r="385" spans="1:13" s="1" customFormat="1" x14ac:dyDescent="0.3">
      <c r="A385" s="25">
        <v>6.4564500000000002</v>
      </c>
      <c r="B385" s="25">
        <v>-1.132924</v>
      </c>
      <c r="C385" s="1">
        <v>-0.1077873</v>
      </c>
      <c r="D385" s="1">
        <v>0.1077873</v>
      </c>
      <c r="E385" s="1">
        <v>-6.3652990000000007E-2</v>
      </c>
      <c r="F385" s="6">
        <v>0.26244800000000001</v>
      </c>
      <c r="H385" s="1">
        <v>6.4564500000000002</v>
      </c>
      <c r="I385" s="1">
        <v>-1.132924</v>
      </c>
      <c r="J385" s="1">
        <v>-0.1077873</v>
      </c>
      <c r="K385" s="1">
        <v>0.1077873</v>
      </c>
      <c r="L385" s="1">
        <v>-6.3652990000000007E-2</v>
      </c>
      <c r="M385" s="1">
        <v>0.26244800000000001</v>
      </c>
    </row>
    <row r="386" spans="1:13" s="1" customFormat="1" x14ac:dyDescent="0.3">
      <c r="A386" s="25">
        <v>6.4731329999999998</v>
      </c>
      <c r="B386" s="25">
        <v>-1.134412</v>
      </c>
      <c r="C386" s="1">
        <v>-0.13008819999999999</v>
      </c>
      <c r="D386" s="1">
        <v>0.13008819999999999</v>
      </c>
      <c r="E386" s="1">
        <v>-1.336713</v>
      </c>
      <c r="F386" s="6">
        <v>1.336713</v>
      </c>
      <c r="H386" s="1">
        <v>6.4731329999999998</v>
      </c>
      <c r="I386" s="1">
        <v>-1.134412</v>
      </c>
      <c r="J386" s="1">
        <v>-0.13008819999999999</v>
      </c>
      <c r="K386" s="1">
        <v>0.13008819999999999</v>
      </c>
      <c r="L386" s="1">
        <v>-1.336713</v>
      </c>
      <c r="M386" s="1">
        <v>1.336713</v>
      </c>
    </row>
    <row r="387" spans="1:13" s="1" customFormat="1" x14ac:dyDescent="0.3">
      <c r="A387" s="25">
        <v>6.4898170000000004</v>
      </c>
      <c r="B387" s="25">
        <v>-1.137265</v>
      </c>
      <c r="C387" s="1">
        <v>-0.16725619999999999</v>
      </c>
      <c r="D387" s="1">
        <v>0.16725619999999999</v>
      </c>
      <c r="E387" s="1">
        <v>-1.464019</v>
      </c>
      <c r="F387" s="6">
        <v>1.485994</v>
      </c>
      <c r="H387" s="1">
        <v>6.4898170000000004</v>
      </c>
      <c r="I387" s="1">
        <v>-1.137265</v>
      </c>
      <c r="J387" s="1">
        <v>-0.16725619999999999</v>
      </c>
      <c r="K387" s="1">
        <v>0.16725619999999999</v>
      </c>
      <c r="L387" s="1">
        <v>-1.464019</v>
      </c>
      <c r="M387" s="1">
        <v>1.485994</v>
      </c>
    </row>
    <row r="388" spans="1:13" s="1" customFormat="1" x14ac:dyDescent="0.3">
      <c r="A388" s="25">
        <v>6.5065</v>
      </c>
      <c r="B388" s="25">
        <v>-1.139993</v>
      </c>
      <c r="C388" s="1">
        <v>-0.17097300000000001</v>
      </c>
      <c r="D388" s="1">
        <v>0.17113449999999999</v>
      </c>
      <c r="E388" s="1">
        <v>-0.38191799999999998</v>
      </c>
      <c r="F388" s="6">
        <v>0.45900829999999998</v>
      </c>
      <c r="H388" s="1">
        <v>6.5065</v>
      </c>
      <c r="I388" s="1">
        <v>-1.139993</v>
      </c>
      <c r="J388" s="1">
        <v>-0.17097300000000001</v>
      </c>
      <c r="K388" s="1">
        <v>0.17113449999999999</v>
      </c>
      <c r="L388" s="1">
        <v>-0.38191799999999998</v>
      </c>
      <c r="M388" s="1">
        <v>0.45900829999999998</v>
      </c>
    </row>
    <row r="389" spans="1:13" s="1" customFormat="1" x14ac:dyDescent="0.3">
      <c r="A389" s="25">
        <v>6.5231830000000004</v>
      </c>
      <c r="B389" s="25">
        <v>-1.1429689999999999</v>
      </c>
      <c r="C389" s="1">
        <v>-0.18212339999999999</v>
      </c>
      <c r="D389" s="1">
        <v>0.1824644</v>
      </c>
      <c r="E389" s="1">
        <v>-1.8459369999999999</v>
      </c>
      <c r="F389" s="6">
        <v>1.8470340000000001</v>
      </c>
      <c r="H389" s="1">
        <v>6.5231830000000004</v>
      </c>
      <c r="I389" s="1">
        <v>-1.1429689999999999</v>
      </c>
      <c r="J389" s="1">
        <v>-0.18212339999999999</v>
      </c>
      <c r="K389" s="1">
        <v>0.1824644</v>
      </c>
      <c r="L389" s="1">
        <v>-1.8459369999999999</v>
      </c>
      <c r="M389" s="1">
        <v>1.8470340000000001</v>
      </c>
    </row>
    <row r="390" spans="1:13" s="1" customFormat="1" x14ac:dyDescent="0.3">
      <c r="A390" s="25">
        <v>6.5398670000000001</v>
      </c>
      <c r="B390" s="25">
        <v>-1.1460699999999999</v>
      </c>
      <c r="C390" s="1">
        <v>-0.22672510000000001</v>
      </c>
      <c r="D390" s="1">
        <v>0.22684689999999999</v>
      </c>
      <c r="E390" s="1">
        <v>-0.31826500000000002</v>
      </c>
      <c r="F390" s="6">
        <v>0.407578</v>
      </c>
      <c r="H390" s="1">
        <v>6.5398670000000001</v>
      </c>
      <c r="I390" s="1">
        <v>-1.1460699999999999</v>
      </c>
      <c r="J390" s="1">
        <v>-0.22672510000000001</v>
      </c>
      <c r="K390" s="1">
        <v>0.22684689999999999</v>
      </c>
      <c r="L390" s="1">
        <v>-0.31826500000000002</v>
      </c>
      <c r="M390" s="1">
        <v>0.407578</v>
      </c>
    </row>
    <row r="391" spans="1:13" s="1" customFormat="1" x14ac:dyDescent="0.3">
      <c r="A391" s="25">
        <v>6.5565499999999997</v>
      </c>
      <c r="B391" s="25">
        <v>-1.1505350000000001</v>
      </c>
      <c r="C391" s="1">
        <v>-0.21185780000000001</v>
      </c>
      <c r="D391" s="1">
        <v>0.21189040000000001</v>
      </c>
      <c r="E391" s="1">
        <v>1.464019</v>
      </c>
      <c r="F391" s="6">
        <v>1.4764200000000001</v>
      </c>
      <c r="H391" s="1">
        <v>6.5565499999999997</v>
      </c>
      <c r="I391" s="1">
        <v>-1.1505350000000001</v>
      </c>
      <c r="J391" s="1">
        <v>-0.21185780000000001</v>
      </c>
      <c r="K391" s="1">
        <v>0.21189040000000001</v>
      </c>
      <c r="L391" s="1">
        <v>1.464019</v>
      </c>
      <c r="M391" s="1">
        <v>1.4764200000000001</v>
      </c>
    </row>
    <row r="392" spans="1:13" s="1" customFormat="1" x14ac:dyDescent="0.3">
      <c r="A392" s="25">
        <v>6.5732330000000001</v>
      </c>
      <c r="B392" s="25">
        <v>-1.1531389999999999</v>
      </c>
      <c r="C392" s="1">
        <v>-0.15610579999999999</v>
      </c>
      <c r="D392" s="1">
        <v>0.15610579999999999</v>
      </c>
      <c r="E392" s="1">
        <v>1.2730600000000001</v>
      </c>
      <c r="F392" s="6">
        <v>1.279409</v>
      </c>
      <c r="H392" s="1">
        <v>6.5732330000000001</v>
      </c>
      <c r="I392" s="1">
        <v>-1.1531389999999999</v>
      </c>
      <c r="J392" s="1">
        <v>-0.15610579999999999</v>
      </c>
      <c r="K392" s="1">
        <v>0.15610579999999999</v>
      </c>
      <c r="L392" s="1">
        <v>1.2730600000000001</v>
      </c>
      <c r="M392" s="1">
        <v>1.279409</v>
      </c>
    </row>
    <row r="393" spans="1:13" s="1" customFormat="1" x14ac:dyDescent="0.3">
      <c r="A393" s="25">
        <v>6.5899169999999998</v>
      </c>
      <c r="B393" s="25">
        <v>-1.155743</v>
      </c>
      <c r="C393" s="1">
        <v>-0.17468980000000001</v>
      </c>
      <c r="D393" s="1">
        <v>0.17468980000000001</v>
      </c>
      <c r="E393" s="1">
        <v>-0.31826500000000002</v>
      </c>
      <c r="F393" s="6">
        <v>0.34278189999999997</v>
      </c>
      <c r="H393" s="1">
        <v>6.5899169999999998</v>
      </c>
      <c r="I393" s="1">
        <v>-1.155743</v>
      </c>
      <c r="J393" s="1">
        <v>-0.17468980000000001</v>
      </c>
      <c r="K393" s="1">
        <v>0.17468980000000001</v>
      </c>
      <c r="L393" s="1">
        <v>-0.31826500000000002</v>
      </c>
      <c r="M393" s="1">
        <v>0.34278189999999997</v>
      </c>
    </row>
    <row r="394" spans="1:13" s="1" customFormat="1" x14ac:dyDescent="0.3">
      <c r="A394" s="25">
        <v>6.6066000000000003</v>
      </c>
      <c r="B394" s="25">
        <v>-1.158968</v>
      </c>
      <c r="C394" s="1">
        <v>-0.17468980000000001</v>
      </c>
      <c r="D394" s="1">
        <v>0.1747293</v>
      </c>
      <c r="E394" s="1">
        <v>1.8459369999999999</v>
      </c>
      <c r="F394" s="6">
        <v>1.8470340000000001</v>
      </c>
      <c r="H394" s="1">
        <v>6.6066000000000003</v>
      </c>
      <c r="I394" s="1">
        <v>-1.158968</v>
      </c>
      <c r="J394" s="1">
        <v>-0.17468980000000001</v>
      </c>
      <c r="K394" s="1">
        <v>0.1747293</v>
      </c>
      <c r="L394" s="1">
        <v>1.8459369999999999</v>
      </c>
      <c r="M394" s="1">
        <v>1.8470340000000001</v>
      </c>
    </row>
    <row r="395" spans="1:13" s="1" customFormat="1" x14ac:dyDescent="0.3">
      <c r="A395" s="25">
        <v>6.6232829999999998</v>
      </c>
      <c r="B395" s="25">
        <v>-1.161572</v>
      </c>
      <c r="C395" s="1">
        <v>-0.11150409999999999</v>
      </c>
      <c r="D395" s="1">
        <v>0.1115661</v>
      </c>
      <c r="E395" s="1">
        <v>2.2915079999999999</v>
      </c>
      <c r="F395" s="6">
        <v>2.292392</v>
      </c>
      <c r="H395" s="1">
        <v>6.6232829999999998</v>
      </c>
      <c r="I395" s="1">
        <v>-1.161572</v>
      </c>
      <c r="J395" s="1">
        <v>-0.11150409999999999</v>
      </c>
      <c r="K395" s="1">
        <v>0.1115661</v>
      </c>
      <c r="L395" s="1">
        <v>2.2915079999999999</v>
      </c>
      <c r="M395" s="1">
        <v>2.292392</v>
      </c>
    </row>
    <row r="396" spans="1:13" s="1" customFormat="1" x14ac:dyDescent="0.3">
      <c r="A396" s="25">
        <v>6.6399670000000004</v>
      </c>
      <c r="B396" s="25">
        <v>-1.1626879999999999</v>
      </c>
      <c r="C396" s="1">
        <v>-8.5486500000000007E-2</v>
      </c>
      <c r="D396" s="1">
        <v>8.5567260000000006E-2</v>
      </c>
      <c r="E396" s="1">
        <v>0.70018290000000005</v>
      </c>
      <c r="F396" s="6">
        <v>0.70307030000000004</v>
      </c>
      <c r="H396" s="1">
        <v>6.6399670000000004</v>
      </c>
      <c r="I396" s="1">
        <v>-1.1626879999999999</v>
      </c>
      <c r="J396" s="1">
        <v>-8.5486500000000007E-2</v>
      </c>
      <c r="K396" s="1">
        <v>8.5567260000000006E-2</v>
      </c>
      <c r="L396" s="1">
        <v>0.70018290000000005</v>
      </c>
      <c r="M396" s="1">
        <v>0.70307030000000004</v>
      </c>
    </row>
    <row r="397" spans="1:13" s="1" customFormat="1" x14ac:dyDescent="0.3">
      <c r="A397" s="25">
        <v>6.65665</v>
      </c>
      <c r="B397" s="25">
        <v>-1.1644239999999999</v>
      </c>
      <c r="C397" s="1">
        <v>-0.1003537</v>
      </c>
      <c r="D397" s="1">
        <v>0.1004225</v>
      </c>
      <c r="E397" s="1">
        <v>-1.082101</v>
      </c>
      <c r="F397" s="6">
        <v>1.083971</v>
      </c>
      <c r="H397" s="1">
        <v>6.65665</v>
      </c>
      <c r="I397" s="1">
        <v>-1.1644239999999999</v>
      </c>
      <c r="J397" s="1">
        <v>-0.1003537</v>
      </c>
      <c r="K397" s="1">
        <v>0.1004225</v>
      </c>
      <c r="L397" s="1">
        <v>-1.082101</v>
      </c>
      <c r="M397" s="1">
        <v>1.083971</v>
      </c>
    </row>
    <row r="398" spans="1:13" s="1" customFormat="1" x14ac:dyDescent="0.3">
      <c r="A398" s="25">
        <v>6.6733330000000004</v>
      </c>
      <c r="B398" s="25">
        <v>-1.166037</v>
      </c>
      <c r="C398" s="1">
        <v>-0.1152209</v>
      </c>
      <c r="D398" s="1">
        <v>0.1152209</v>
      </c>
      <c r="E398" s="1">
        <v>-0.82748889999999997</v>
      </c>
      <c r="F398" s="6">
        <v>0.83722439999999998</v>
      </c>
      <c r="H398" s="1">
        <v>6.6733330000000004</v>
      </c>
      <c r="I398" s="1">
        <v>-1.166037</v>
      </c>
      <c r="J398" s="1">
        <v>-0.1152209</v>
      </c>
      <c r="K398" s="1">
        <v>0.1152209</v>
      </c>
      <c r="L398" s="1">
        <v>-0.82748889999999997</v>
      </c>
      <c r="M398" s="1">
        <v>0.83722439999999998</v>
      </c>
    </row>
    <row r="399" spans="1:13" s="1" customFormat="1" x14ac:dyDescent="0.3">
      <c r="A399" s="25">
        <v>6.6900170000000001</v>
      </c>
      <c r="B399" s="25">
        <v>-1.168269</v>
      </c>
      <c r="C399" s="1">
        <v>-0.13380500000000001</v>
      </c>
      <c r="D399" s="1">
        <v>0.1340113</v>
      </c>
      <c r="E399" s="1">
        <v>-0.50922389999999995</v>
      </c>
      <c r="F399" s="6">
        <v>0.56932970000000005</v>
      </c>
      <c r="H399" s="1">
        <v>6.6900170000000001</v>
      </c>
      <c r="I399" s="1">
        <v>-1.168269</v>
      </c>
      <c r="J399" s="1">
        <v>-0.13380500000000001</v>
      </c>
      <c r="K399" s="1">
        <v>0.1340113</v>
      </c>
      <c r="L399" s="1">
        <v>-0.50922389999999995</v>
      </c>
      <c r="M399" s="1">
        <v>0.56932970000000005</v>
      </c>
    </row>
    <row r="400" spans="1:13" s="1" customFormat="1" x14ac:dyDescent="0.3">
      <c r="A400" s="25">
        <v>6.7066999999999997</v>
      </c>
      <c r="B400" s="25">
        <v>-1.170501</v>
      </c>
      <c r="C400" s="1">
        <v>-0.13008819999999999</v>
      </c>
      <c r="D400" s="1">
        <v>0.13056519999999999</v>
      </c>
      <c r="E400" s="1">
        <v>0.44557089999999999</v>
      </c>
      <c r="F400" s="6">
        <v>0.54756369999999999</v>
      </c>
      <c r="H400" s="1">
        <v>6.7066999999999997</v>
      </c>
      <c r="I400" s="1">
        <v>-1.170501</v>
      </c>
      <c r="J400" s="1">
        <v>-0.13008819999999999</v>
      </c>
      <c r="K400" s="1">
        <v>0.13056519999999999</v>
      </c>
      <c r="L400" s="1">
        <v>0.44557089999999999</v>
      </c>
      <c r="M400" s="1">
        <v>0.54756369999999999</v>
      </c>
    </row>
    <row r="401" spans="1:13" s="1" customFormat="1" x14ac:dyDescent="0.3">
      <c r="A401" s="25">
        <v>6.7233830000000001</v>
      </c>
      <c r="B401" s="25">
        <v>-1.1726099999999999</v>
      </c>
      <c r="C401" s="1">
        <v>-0.11893769999999999</v>
      </c>
      <c r="D401" s="1">
        <v>0.11986330000000001</v>
      </c>
      <c r="E401" s="1">
        <v>-0.89114190000000004</v>
      </c>
      <c r="F401" s="6">
        <v>0.90018929999999997</v>
      </c>
      <c r="H401" s="1">
        <v>6.7233830000000001</v>
      </c>
      <c r="I401" s="1">
        <v>-1.1726099999999999</v>
      </c>
      <c r="J401" s="1">
        <v>-0.11893769999999999</v>
      </c>
      <c r="K401" s="1">
        <v>0.11986330000000001</v>
      </c>
      <c r="L401" s="1">
        <v>-0.89114190000000004</v>
      </c>
      <c r="M401" s="1">
        <v>0.90018929999999997</v>
      </c>
    </row>
    <row r="402" spans="1:13" s="1" customFormat="1" x14ac:dyDescent="0.3">
      <c r="A402" s="25">
        <v>6.7400669999999998</v>
      </c>
      <c r="B402" s="25">
        <v>-1.1744699999999999</v>
      </c>
      <c r="C402" s="1">
        <v>-0.152389</v>
      </c>
      <c r="D402" s="1">
        <v>0.1527964</v>
      </c>
      <c r="E402" s="1">
        <v>-1.336713</v>
      </c>
      <c r="F402" s="6">
        <v>1.4542999999999999</v>
      </c>
      <c r="H402" s="1">
        <v>6.7400669999999998</v>
      </c>
      <c r="I402" s="1">
        <v>-1.1744699999999999</v>
      </c>
      <c r="J402" s="1">
        <v>-0.152389</v>
      </c>
      <c r="K402" s="1">
        <v>0.1527964</v>
      </c>
      <c r="L402" s="1">
        <v>-1.336713</v>
      </c>
      <c r="M402" s="1">
        <v>1.4542999999999999</v>
      </c>
    </row>
    <row r="403" spans="1:13" s="1" customFormat="1" x14ac:dyDescent="0.3">
      <c r="A403" s="25">
        <v>6.7567500000000003</v>
      </c>
      <c r="B403" s="25">
        <v>-1.177694</v>
      </c>
      <c r="C403" s="1">
        <v>-0.1784066</v>
      </c>
      <c r="D403" s="1">
        <v>0.17856140000000001</v>
      </c>
      <c r="E403" s="1">
        <v>-1.400366</v>
      </c>
      <c r="F403" s="6">
        <v>1.490078</v>
      </c>
      <c r="H403" s="1">
        <v>6.7567500000000003</v>
      </c>
      <c r="I403" s="1">
        <v>-1.177694</v>
      </c>
      <c r="J403" s="1">
        <v>-0.1784066</v>
      </c>
      <c r="K403" s="1">
        <v>0.17856140000000001</v>
      </c>
      <c r="L403" s="1">
        <v>-1.400366</v>
      </c>
      <c r="M403" s="1">
        <v>1.490078</v>
      </c>
    </row>
    <row r="404" spans="1:13" s="1" customFormat="1" x14ac:dyDescent="0.3">
      <c r="A404" s="25">
        <v>6.7734329999999998</v>
      </c>
      <c r="B404" s="25">
        <v>-1.180423</v>
      </c>
      <c r="C404" s="1">
        <v>-0.18584020000000001</v>
      </c>
      <c r="D404" s="1">
        <v>0.18598880000000001</v>
      </c>
      <c r="E404" s="1">
        <v>0.50922389999999995</v>
      </c>
      <c r="F404" s="6">
        <v>0.81515599999999999</v>
      </c>
      <c r="H404" s="1">
        <v>6.7734329999999998</v>
      </c>
      <c r="I404" s="1">
        <v>-1.180423</v>
      </c>
      <c r="J404" s="1">
        <v>-0.18584020000000001</v>
      </c>
      <c r="K404" s="1">
        <v>0.18598880000000001</v>
      </c>
      <c r="L404" s="1">
        <v>0.50922389999999995</v>
      </c>
      <c r="M404" s="1">
        <v>0.81515599999999999</v>
      </c>
    </row>
    <row r="405" spans="1:13" s="1" customFormat="1" x14ac:dyDescent="0.3">
      <c r="A405" s="25">
        <v>6.7901170000000004</v>
      </c>
      <c r="B405" s="25">
        <v>-1.1838949999999999</v>
      </c>
      <c r="C405" s="1">
        <v>-0.17468980000000001</v>
      </c>
      <c r="D405" s="1">
        <v>0.17532130000000001</v>
      </c>
      <c r="E405" s="1">
        <v>0.82748889999999997</v>
      </c>
      <c r="F405" s="6">
        <v>1.043987</v>
      </c>
      <c r="H405" s="1">
        <v>6.7901170000000004</v>
      </c>
      <c r="I405" s="1">
        <v>-1.1838949999999999</v>
      </c>
      <c r="J405" s="1">
        <v>-0.17468980000000001</v>
      </c>
      <c r="K405" s="1">
        <v>0.17532130000000001</v>
      </c>
      <c r="L405" s="1">
        <v>0.82748889999999997</v>
      </c>
      <c r="M405" s="1">
        <v>1.043987</v>
      </c>
    </row>
    <row r="406" spans="1:13" s="1" customFormat="1" x14ac:dyDescent="0.3">
      <c r="A406" s="25">
        <v>6.8068</v>
      </c>
      <c r="B406" s="25">
        <v>-1.1862520000000001</v>
      </c>
      <c r="C406" s="1">
        <v>-0.14495540000000001</v>
      </c>
      <c r="D406" s="1">
        <v>0.14614179999999999</v>
      </c>
      <c r="E406" s="1">
        <v>1.464019</v>
      </c>
      <c r="F406" s="6">
        <v>1.4764200000000001</v>
      </c>
      <c r="H406" s="1">
        <v>6.8068</v>
      </c>
      <c r="I406" s="1">
        <v>-1.1862520000000001</v>
      </c>
      <c r="J406" s="1">
        <v>-0.14495540000000001</v>
      </c>
      <c r="K406" s="1">
        <v>0.14614179999999999</v>
      </c>
      <c r="L406" s="1">
        <v>1.464019</v>
      </c>
      <c r="M406" s="1">
        <v>1.4764200000000001</v>
      </c>
    </row>
    <row r="407" spans="1:13" s="1" customFormat="1" x14ac:dyDescent="0.3">
      <c r="A407" s="25">
        <v>6.8234830000000004</v>
      </c>
      <c r="B407" s="25">
        <v>-1.1887319999999999</v>
      </c>
      <c r="C407" s="1">
        <v>-0.13380500000000001</v>
      </c>
      <c r="D407" s="1">
        <v>0.13385659999999999</v>
      </c>
      <c r="E407" s="1">
        <v>-1.018448</v>
      </c>
      <c r="F407" s="6">
        <v>1.0670189999999999</v>
      </c>
      <c r="H407" s="1">
        <v>6.8234830000000004</v>
      </c>
      <c r="I407" s="1">
        <v>-1.1887319999999999</v>
      </c>
      <c r="J407" s="1">
        <v>-0.13380500000000001</v>
      </c>
      <c r="K407" s="1">
        <v>0.13385659999999999</v>
      </c>
      <c r="L407" s="1">
        <v>-1.018448</v>
      </c>
      <c r="M407" s="1">
        <v>1.0670189999999999</v>
      </c>
    </row>
    <row r="408" spans="1:13" s="1" customFormat="1" x14ac:dyDescent="0.3">
      <c r="A408" s="25">
        <v>6.8401670000000001</v>
      </c>
      <c r="B408" s="25">
        <v>-1.1907160000000001</v>
      </c>
      <c r="C408" s="1">
        <v>-0.16725619999999999</v>
      </c>
      <c r="D408" s="1">
        <v>0.1674213</v>
      </c>
      <c r="E408" s="1">
        <v>0.19095899999999999</v>
      </c>
      <c r="F408" s="6">
        <v>0.19095899999999999</v>
      </c>
      <c r="H408" s="1">
        <v>6.8401670000000001</v>
      </c>
      <c r="I408" s="1">
        <v>-1.1907160000000001</v>
      </c>
      <c r="J408" s="1">
        <v>-0.16725619999999999</v>
      </c>
      <c r="K408" s="1">
        <v>0.1674213</v>
      </c>
      <c r="L408" s="1">
        <v>0.19095899999999999</v>
      </c>
      <c r="M408" s="1">
        <v>0.19095899999999999</v>
      </c>
    </row>
    <row r="409" spans="1:13" s="1" customFormat="1" x14ac:dyDescent="0.3">
      <c r="A409" s="25">
        <v>6.8568499999999997</v>
      </c>
      <c r="B409" s="25">
        <v>-1.194313</v>
      </c>
      <c r="C409" s="1">
        <v>-0.152389</v>
      </c>
      <c r="D409" s="1">
        <v>0.15257019999999999</v>
      </c>
      <c r="E409" s="1">
        <v>0.82748889999999997</v>
      </c>
      <c r="F409" s="6">
        <v>0.83722439999999998</v>
      </c>
      <c r="H409" s="1">
        <v>6.8568499999999997</v>
      </c>
      <c r="I409" s="1">
        <v>-1.194313</v>
      </c>
      <c r="J409" s="1">
        <v>-0.152389</v>
      </c>
      <c r="K409" s="1">
        <v>0.15257019999999999</v>
      </c>
      <c r="L409" s="1">
        <v>0.82748889999999997</v>
      </c>
      <c r="M409" s="1">
        <v>0.83722439999999998</v>
      </c>
    </row>
    <row r="410" spans="1:13" s="1" customFormat="1" x14ac:dyDescent="0.3">
      <c r="A410" s="25">
        <v>6.8735330000000001</v>
      </c>
      <c r="B410" s="25">
        <v>-1.1958009999999999</v>
      </c>
      <c r="C410" s="1">
        <v>-0.11150409999999999</v>
      </c>
      <c r="D410" s="1">
        <v>0.11175160000000001</v>
      </c>
      <c r="E410" s="1">
        <v>0.50922389999999995</v>
      </c>
      <c r="F410" s="6">
        <v>0.52489600000000003</v>
      </c>
      <c r="H410" s="1">
        <v>6.8735330000000001</v>
      </c>
      <c r="I410" s="1">
        <v>-1.1958009999999999</v>
      </c>
      <c r="J410" s="1">
        <v>-0.11150409999999999</v>
      </c>
      <c r="K410" s="1">
        <v>0.11175160000000001</v>
      </c>
      <c r="L410" s="1">
        <v>0.50922389999999995</v>
      </c>
      <c r="M410" s="1">
        <v>0.52489600000000003</v>
      </c>
    </row>
    <row r="411" spans="1:13" s="1" customFormat="1" x14ac:dyDescent="0.3">
      <c r="A411" s="25">
        <v>6.8902169999999998</v>
      </c>
      <c r="B411" s="25">
        <v>-1.1980329999999999</v>
      </c>
      <c r="C411" s="1">
        <v>-0.1486722</v>
      </c>
      <c r="D411" s="1">
        <v>0.14885789999999999</v>
      </c>
      <c r="E411" s="1">
        <v>-2.800732</v>
      </c>
      <c r="F411" s="6">
        <v>2.800732</v>
      </c>
      <c r="H411" s="1">
        <v>6.8902169999999998</v>
      </c>
      <c r="I411" s="1">
        <v>-1.1980329999999999</v>
      </c>
      <c r="J411" s="1">
        <v>-0.1486722</v>
      </c>
      <c r="K411" s="1">
        <v>0.14885789999999999</v>
      </c>
      <c r="L411" s="1">
        <v>-2.800732</v>
      </c>
      <c r="M411" s="1">
        <v>2.800732</v>
      </c>
    </row>
    <row r="412" spans="1:13" s="1" customFormat="1" x14ac:dyDescent="0.3">
      <c r="A412" s="25">
        <v>6.9069000000000003</v>
      </c>
      <c r="B412" s="25">
        <v>-1.2007620000000001</v>
      </c>
      <c r="C412" s="1">
        <v>-0.20070740000000001</v>
      </c>
      <c r="D412" s="1">
        <v>0.2007418</v>
      </c>
      <c r="E412" s="1">
        <v>-0.38191799999999998</v>
      </c>
      <c r="F412" s="6">
        <v>1.147521</v>
      </c>
      <c r="H412" s="1">
        <v>6.9069000000000003</v>
      </c>
      <c r="I412" s="1">
        <v>-1.2007620000000001</v>
      </c>
      <c r="J412" s="1">
        <v>-0.20070740000000001</v>
      </c>
      <c r="K412" s="1">
        <v>0.2007418</v>
      </c>
      <c r="L412" s="1">
        <v>-0.38191799999999998</v>
      </c>
      <c r="M412" s="1">
        <v>1.147521</v>
      </c>
    </row>
    <row r="413" spans="1:13" s="1" customFormat="1" x14ac:dyDescent="0.3">
      <c r="A413" s="25">
        <v>6.9235829999999998</v>
      </c>
      <c r="B413" s="25">
        <v>-1.2047300000000001</v>
      </c>
      <c r="C413" s="1">
        <v>-0.1784066</v>
      </c>
      <c r="D413" s="1">
        <v>0.17979500000000001</v>
      </c>
      <c r="E413" s="1">
        <v>0</v>
      </c>
      <c r="F413" s="6">
        <v>1.6549780000000001</v>
      </c>
      <c r="H413" s="1">
        <v>6.9235829999999998</v>
      </c>
      <c r="I413" s="1">
        <v>-1.2047300000000001</v>
      </c>
      <c r="J413" s="1">
        <v>-0.1784066</v>
      </c>
      <c r="K413" s="1">
        <v>0.17979500000000001</v>
      </c>
      <c r="L413" s="1">
        <v>0</v>
      </c>
      <c r="M413" s="1">
        <v>1.6549780000000001</v>
      </c>
    </row>
    <row r="414" spans="1:13" s="1" customFormat="1" x14ac:dyDescent="0.3">
      <c r="A414" s="25">
        <v>6.9402670000000004</v>
      </c>
      <c r="B414" s="25">
        <v>-1.2067140000000001</v>
      </c>
      <c r="C414" s="1">
        <v>-0.17097300000000001</v>
      </c>
      <c r="D414" s="1">
        <v>0.18102019999999999</v>
      </c>
      <c r="E414" s="1">
        <v>1.1457539999999999</v>
      </c>
      <c r="F414" s="6">
        <v>1.1737029999999999</v>
      </c>
      <c r="H414" s="1">
        <v>6.9402670000000004</v>
      </c>
      <c r="I414" s="1">
        <v>-1.2067140000000001</v>
      </c>
      <c r="J414" s="1">
        <v>-0.17097300000000001</v>
      </c>
      <c r="K414" s="1">
        <v>0.18102019999999999</v>
      </c>
      <c r="L414" s="1">
        <v>1.1457539999999999</v>
      </c>
      <c r="M414" s="1">
        <v>1.1737029999999999</v>
      </c>
    </row>
    <row r="415" spans="1:13" s="1" customFormat="1" x14ac:dyDescent="0.3">
      <c r="A415" s="25">
        <v>6.95695</v>
      </c>
      <c r="B415" s="25">
        <v>-1.2104349999999999</v>
      </c>
      <c r="C415" s="1">
        <v>-0.17097300000000001</v>
      </c>
      <c r="D415" s="1">
        <v>0.1742147</v>
      </c>
      <c r="E415" s="1">
        <v>-0.254612</v>
      </c>
      <c r="F415" s="6">
        <v>1.485994</v>
      </c>
      <c r="H415" s="1">
        <v>6.95695</v>
      </c>
      <c r="I415" s="1">
        <v>-1.2104349999999999</v>
      </c>
      <c r="J415" s="1">
        <v>-0.17097300000000001</v>
      </c>
      <c r="K415" s="1">
        <v>0.1742147</v>
      </c>
      <c r="L415" s="1">
        <v>-0.254612</v>
      </c>
      <c r="M415" s="1">
        <v>1.485994</v>
      </c>
    </row>
    <row r="416" spans="1:13" s="1" customFormat="1" x14ac:dyDescent="0.3">
      <c r="A416" s="25">
        <v>6.9736330000000004</v>
      </c>
      <c r="B416" s="25">
        <v>-1.2124189999999999</v>
      </c>
      <c r="C416" s="1">
        <v>-0.152389</v>
      </c>
      <c r="D416" s="1">
        <v>0.152389</v>
      </c>
      <c r="E416" s="1">
        <v>1.464019</v>
      </c>
      <c r="F416" s="6">
        <v>1.8590599999999999</v>
      </c>
      <c r="H416" s="1">
        <v>6.9736330000000004</v>
      </c>
      <c r="I416" s="1">
        <v>-1.2124189999999999</v>
      </c>
      <c r="J416" s="1">
        <v>-0.152389</v>
      </c>
      <c r="K416" s="1">
        <v>0.152389</v>
      </c>
      <c r="L416" s="1">
        <v>1.464019</v>
      </c>
      <c r="M416" s="1">
        <v>1.8590599999999999</v>
      </c>
    </row>
    <row r="417" spans="1:13" s="1" customFormat="1" x14ac:dyDescent="0.3">
      <c r="A417" s="25">
        <v>6.9903170000000001</v>
      </c>
      <c r="B417" s="25">
        <v>-1.2155199999999999</v>
      </c>
      <c r="C417" s="1">
        <v>-0.14495540000000001</v>
      </c>
      <c r="D417" s="1">
        <v>0.14495540000000001</v>
      </c>
      <c r="E417" s="1">
        <v>0.31826500000000002</v>
      </c>
      <c r="F417" s="6">
        <v>0.31826500000000002</v>
      </c>
      <c r="H417" s="1">
        <v>6.9903170000000001</v>
      </c>
      <c r="I417" s="1">
        <v>-1.2155199999999999</v>
      </c>
      <c r="J417" s="1">
        <v>-0.14495540000000001</v>
      </c>
      <c r="K417" s="1">
        <v>0.14495540000000001</v>
      </c>
      <c r="L417" s="1">
        <v>0.31826500000000002</v>
      </c>
      <c r="M417" s="1">
        <v>0.31826500000000002</v>
      </c>
    </row>
    <row r="418" spans="1:13" s="1" customFormat="1" x14ac:dyDescent="0.3">
      <c r="A418" s="25">
        <v>7.0069999999999997</v>
      </c>
      <c r="B418" s="25">
        <v>-1.2172559999999999</v>
      </c>
      <c r="C418" s="1">
        <v>-0.1226545</v>
      </c>
      <c r="D418" s="1">
        <v>0.1226545</v>
      </c>
      <c r="E418" s="1">
        <v>0.82748889999999997</v>
      </c>
      <c r="F418" s="6">
        <v>0.82748889999999997</v>
      </c>
      <c r="H418" s="1">
        <v>7.0069999999999997</v>
      </c>
      <c r="I418" s="1">
        <v>-1.2172559999999999</v>
      </c>
      <c r="J418" s="1">
        <v>-0.1226545</v>
      </c>
      <c r="K418" s="1">
        <v>0.1226545</v>
      </c>
      <c r="L418" s="1">
        <v>0.82748889999999997</v>
      </c>
      <c r="M418" s="1">
        <v>0.82748889999999997</v>
      </c>
    </row>
    <row r="419" spans="1:13" s="1" customFormat="1" x14ac:dyDescent="0.3">
      <c r="A419" s="25">
        <v>7.0236830000000001</v>
      </c>
      <c r="B419" s="25">
        <v>-1.2196119999999999</v>
      </c>
      <c r="C419" s="1">
        <v>-0.13008819999999999</v>
      </c>
      <c r="D419" s="1">
        <v>0.13008819999999999</v>
      </c>
      <c r="E419" s="1">
        <v>-0.44557089999999999</v>
      </c>
      <c r="F419" s="6">
        <v>0.44557089999999999</v>
      </c>
      <c r="H419" s="1">
        <v>7.0236830000000001</v>
      </c>
      <c r="I419" s="1">
        <v>-1.2196119999999999</v>
      </c>
      <c r="J419" s="1">
        <v>-0.13008819999999999</v>
      </c>
      <c r="K419" s="1">
        <v>0.13008819999999999</v>
      </c>
      <c r="L419" s="1">
        <v>-0.44557089999999999</v>
      </c>
      <c r="M419" s="1">
        <v>0.44557089999999999</v>
      </c>
    </row>
    <row r="420" spans="1:13" s="1" customFormat="1" x14ac:dyDescent="0.3">
      <c r="A420" s="25">
        <v>7.0403669999999998</v>
      </c>
      <c r="B420" s="25">
        <v>-1.2215959999999999</v>
      </c>
      <c r="C420" s="1">
        <v>-0.13008819999999999</v>
      </c>
      <c r="D420" s="1">
        <v>0.13008819999999999</v>
      </c>
      <c r="E420" s="1">
        <v>-1.2094069999999999</v>
      </c>
      <c r="F420" s="6">
        <v>1.2359180000000001</v>
      </c>
      <c r="H420" s="1">
        <v>7.0403669999999998</v>
      </c>
      <c r="I420" s="1">
        <v>-1.2215959999999999</v>
      </c>
      <c r="J420" s="1">
        <v>-0.13008819999999999</v>
      </c>
      <c r="K420" s="1">
        <v>0.13008819999999999</v>
      </c>
      <c r="L420" s="1">
        <v>-1.2094069999999999</v>
      </c>
      <c r="M420" s="1">
        <v>1.2359180000000001</v>
      </c>
    </row>
    <row r="421" spans="1:13" s="1" customFormat="1" x14ac:dyDescent="0.3">
      <c r="A421" s="25">
        <v>7.0570500000000003</v>
      </c>
      <c r="B421" s="25">
        <v>-1.2239530000000001</v>
      </c>
      <c r="C421" s="1">
        <v>-0.17097300000000001</v>
      </c>
      <c r="D421" s="1">
        <v>0.17113449999999999</v>
      </c>
      <c r="E421" s="1">
        <v>-1.782284</v>
      </c>
      <c r="F421" s="6">
        <v>1.7868250000000001</v>
      </c>
      <c r="H421" s="1">
        <v>7.0570500000000003</v>
      </c>
      <c r="I421" s="1">
        <v>-1.2239530000000001</v>
      </c>
      <c r="J421" s="1">
        <v>-0.17097300000000001</v>
      </c>
      <c r="K421" s="1">
        <v>0.17113449999999999</v>
      </c>
      <c r="L421" s="1">
        <v>-1.782284</v>
      </c>
      <c r="M421" s="1">
        <v>1.7868250000000001</v>
      </c>
    </row>
    <row r="422" spans="1:13" s="1" customFormat="1" x14ac:dyDescent="0.3">
      <c r="A422" s="25">
        <v>7.0737329999999998</v>
      </c>
      <c r="B422" s="25">
        <v>-1.227301</v>
      </c>
      <c r="C422" s="1">
        <v>-0.19699059999999999</v>
      </c>
      <c r="D422" s="1">
        <v>0.19713079999999999</v>
      </c>
      <c r="E422" s="1">
        <v>0.70018290000000005</v>
      </c>
      <c r="F422" s="6">
        <v>0.71166209999999996</v>
      </c>
      <c r="H422" s="1">
        <v>7.0737329999999998</v>
      </c>
      <c r="I422" s="1">
        <v>-1.227301</v>
      </c>
      <c r="J422" s="1">
        <v>-0.19699059999999999</v>
      </c>
      <c r="K422" s="1">
        <v>0.19713079999999999</v>
      </c>
      <c r="L422" s="1">
        <v>0.70018290000000005</v>
      </c>
      <c r="M422" s="1">
        <v>0.71166209999999996</v>
      </c>
    </row>
    <row r="423" spans="1:13" s="1" customFormat="1" x14ac:dyDescent="0.3">
      <c r="A423" s="25">
        <v>7.0904170000000004</v>
      </c>
      <c r="B423" s="25">
        <v>-1.230526</v>
      </c>
      <c r="C423" s="1">
        <v>-0.1486722</v>
      </c>
      <c r="D423" s="1">
        <v>0.1486722</v>
      </c>
      <c r="E423" s="1">
        <v>2.2915079999999999</v>
      </c>
      <c r="F423" s="6">
        <v>2.305609</v>
      </c>
      <c r="H423" s="1">
        <v>7.0904170000000004</v>
      </c>
      <c r="I423" s="1">
        <v>-1.230526</v>
      </c>
      <c r="J423" s="1">
        <v>-0.1486722</v>
      </c>
      <c r="K423" s="1">
        <v>0.1486722</v>
      </c>
      <c r="L423" s="1">
        <v>2.2915079999999999</v>
      </c>
      <c r="M423" s="1">
        <v>2.305609</v>
      </c>
    </row>
    <row r="424" spans="1:13" s="1" customFormat="1" x14ac:dyDescent="0.3">
      <c r="A424" s="25">
        <v>7.1071</v>
      </c>
      <c r="B424" s="25">
        <v>-1.232262</v>
      </c>
      <c r="C424" s="1">
        <v>-0.1077873</v>
      </c>
      <c r="D424" s="1">
        <v>0.1077873</v>
      </c>
      <c r="E424" s="1">
        <v>-6.3652990000000007E-2</v>
      </c>
      <c r="F424" s="6">
        <v>6.3652990000000007E-2</v>
      </c>
      <c r="H424" s="1">
        <v>7.1071</v>
      </c>
      <c r="I424" s="1">
        <v>-1.232262</v>
      </c>
      <c r="J424" s="1">
        <v>-0.1077873</v>
      </c>
      <c r="K424" s="1">
        <v>0.1077873</v>
      </c>
      <c r="L424" s="1">
        <v>-6.3652990000000007E-2</v>
      </c>
      <c r="M424" s="1">
        <v>6.3652990000000007E-2</v>
      </c>
    </row>
    <row r="425" spans="1:13" s="1" customFormat="1" x14ac:dyDescent="0.3">
      <c r="A425" s="25">
        <v>7.1237830000000004</v>
      </c>
      <c r="B425" s="25">
        <v>-1.2341219999999999</v>
      </c>
      <c r="C425" s="1">
        <v>-0.152389</v>
      </c>
      <c r="D425" s="1">
        <v>0.152389</v>
      </c>
      <c r="E425" s="1">
        <v>-1.9732430000000001</v>
      </c>
      <c r="F425" s="6">
        <v>1.9732430000000001</v>
      </c>
      <c r="H425" s="1">
        <v>7.1237830000000004</v>
      </c>
      <c r="I425" s="1">
        <v>-1.2341219999999999</v>
      </c>
      <c r="J425" s="1">
        <v>-0.152389</v>
      </c>
      <c r="K425" s="1">
        <v>0.152389</v>
      </c>
      <c r="L425" s="1">
        <v>-1.9732430000000001</v>
      </c>
      <c r="M425" s="1">
        <v>1.9732430000000001</v>
      </c>
    </row>
    <row r="426" spans="1:13" s="1" customFormat="1" x14ac:dyDescent="0.3">
      <c r="A426" s="25">
        <v>7.1404670000000001</v>
      </c>
      <c r="B426" s="25">
        <v>-1.237347</v>
      </c>
      <c r="C426" s="1">
        <v>-0.18584020000000001</v>
      </c>
      <c r="D426" s="1">
        <v>0.18584020000000001</v>
      </c>
      <c r="E426" s="1">
        <v>-0.63652989999999998</v>
      </c>
      <c r="F426" s="6">
        <v>0.63652989999999998</v>
      </c>
      <c r="H426" s="1">
        <v>7.1404670000000001</v>
      </c>
      <c r="I426" s="1">
        <v>-1.237347</v>
      </c>
      <c r="J426" s="1">
        <v>-0.18584020000000001</v>
      </c>
      <c r="K426" s="1">
        <v>0.18584020000000001</v>
      </c>
      <c r="L426" s="1">
        <v>-0.63652989999999998</v>
      </c>
      <c r="M426" s="1">
        <v>0.63652989999999998</v>
      </c>
    </row>
    <row r="427" spans="1:13" s="1" customFormat="1" x14ac:dyDescent="0.3">
      <c r="A427" s="25">
        <v>7.1571499999999997</v>
      </c>
      <c r="B427" s="25">
        <v>-1.2403230000000001</v>
      </c>
      <c r="C427" s="1">
        <v>-0.16725619999999999</v>
      </c>
      <c r="D427" s="1">
        <v>0.16725619999999999</v>
      </c>
      <c r="E427" s="1">
        <v>-6.3652990000000007E-2</v>
      </c>
      <c r="F427" s="6">
        <v>6.3652990000000007E-2</v>
      </c>
      <c r="H427" s="1">
        <v>7.1571499999999997</v>
      </c>
      <c r="I427" s="1">
        <v>-1.2403230000000001</v>
      </c>
      <c r="J427" s="1">
        <v>-0.16725619999999999</v>
      </c>
      <c r="K427" s="1">
        <v>0.16725619999999999</v>
      </c>
      <c r="L427" s="1">
        <v>-6.3652990000000007E-2</v>
      </c>
      <c r="M427" s="1">
        <v>6.3652990000000007E-2</v>
      </c>
    </row>
    <row r="428" spans="1:13" s="1" customFormat="1" x14ac:dyDescent="0.3">
      <c r="A428" s="25">
        <v>7.1738330000000001</v>
      </c>
      <c r="B428" s="25">
        <v>-1.2429269999999999</v>
      </c>
      <c r="C428" s="1">
        <v>-0.18212339999999999</v>
      </c>
      <c r="D428" s="1">
        <v>0.18212339999999999</v>
      </c>
      <c r="E428" s="1">
        <v>0.70018290000000005</v>
      </c>
      <c r="F428" s="6">
        <v>0.70018290000000005</v>
      </c>
      <c r="H428" s="1">
        <v>7.1738330000000001</v>
      </c>
      <c r="I428" s="1">
        <v>-1.2429269999999999</v>
      </c>
      <c r="J428" s="1">
        <v>-0.18212339999999999</v>
      </c>
      <c r="K428" s="1">
        <v>0.18212339999999999</v>
      </c>
      <c r="L428" s="1">
        <v>0.70018290000000005</v>
      </c>
      <c r="M428" s="1">
        <v>0.70018290000000005</v>
      </c>
    </row>
    <row r="429" spans="1:13" s="1" customFormat="1" x14ac:dyDescent="0.3">
      <c r="A429" s="25">
        <v>7.1905169999999998</v>
      </c>
      <c r="B429" s="25">
        <v>-1.2464</v>
      </c>
      <c r="C429" s="1">
        <v>-0.15982260000000001</v>
      </c>
      <c r="D429" s="1">
        <v>0.15982260000000001</v>
      </c>
      <c r="E429" s="1">
        <v>1.464019</v>
      </c>
      <c r="F429" s="6">
        <v>1.464019</v>
      </c>
      <c r="H429" s="1">
        <v>7.1905169999999998</v>
      </c>
      <c r="I429" s="1">
        <v>-1.2464</v>
      </c>
      <c r="J429" s="1">
        <v>-0.15982260000000001</v>
      </c>
      <c r="K429" s="1">
        <v>0.15982260000000001</v>
      </c>
      <c r="L429" s="1">
        <v>1.464019</v>
      </c>
      <c r="M429" s="1">
        <v>1.464019</v>
      </c>
    </row>
    <row r="430" spans="1:13" s="1" customFormat="1" x14ac:dyDescent="0.3">
      <c r="A430" s="25">
        <v>7.2072000000000003</v>
      </c>
      <c r="B430" s="25">
        <v>-1.2482599999999999</v>
      </c>
      <c r="C430" s="1">
        <v>-0.1152209</v>
      </c>
      <c r="D430" s="1">
        <v>0.1152209</v>
      </c>
      <c r="E430" s="1">
        <v>-0.57287690000000002</v>
      </c>
      <c r="F430" s="6">
        <v>0.6269093</v>
      </c>
      <c r="H430" s="1">
        <v>7.2072000000000003</v>
      </c>
      <c r="I430" s="1">
        <v>-1.2482599999999999</v>
      </c>
      <c r="J430" s="1">
        <v>-0.1152209</v>
      </c>
      <c r="K430" s="1">
        <v>0.1152209</v>
      </c>
      <c r="L430" s="1">
        <v>-0.57287690000000002</v>
      </c>
      <c r="M430" s="1">
        <v>0.6269093</v>
      </c>
    </row>
    <row r="431" spans="1:13" s="1" customFormat="1" x14ac:dyDescent="0.3">
      <c r="A431" s="25">
        <v>7.2238829999999998</v>
      </c>
      <c r="B431" s="25">
        <v>-1.2502439999999999</v>
      </c>
      <c r="C431" s="1">
        <v>-0.1784066</v>
      </c>
      <c r="D431" s="1">
        <v>0.17856140000000001</v>
      </c>
      <c r="E431" s="1">
        <v>-1.782284</v>
      </c>
      <c r="F431" s="6">
        <v>1.8925399999999999</v>
      </c>
      <c r="H431" s="1">
        <v>7.2238829999999998</v>
      </c>
      <c r="I431" s="1">
        <v>-1.2502439999999999</v>
      </c>
      <c r="J431" s="1">
        <v>-0.1784066</v>
      </c>
      <c r="K431" s="1">
        <v>0.17856140000000001</v>
      </c>
      <c r="L431" s="1">
        <v>-1.782284</v>
      </c>
      <c r="M431" s="1">
        <v>1.8925399999999999</v>
      </c>
    </row>
    <row r="432" spans="1:13" s="1" customFormat="1" x14ac:dyDescent="0.3">
      <c r="A432" s="25">
        <v>7.2405670000000004</v>
      </c>
      <c r="B432" s="25">
        <v>-1.254213</v>
      </c>
      <c r="C432" s="1">
        <v>-0.19699059999999999</v>
      </c>
      <c r="D432" s="1">
        <v>0.19824890000000001</v>
      </c>
      <c r="E432" s="1">
        <v>6.3652990000000007E-2</v>
      </c>
      <c r="F432" s="6">
        <v>0.1423324</v>
      </c>
      <c r="H432" s="1">
        <v>7.2405670000000004</v>
      </c>
      <c r="I432" s="1">
        <v>-1.254213</v>
      </c>
      <c r="J432" s="1">
        <v>-0.19699059999999999</v>
      </c>
      <c r="K432" s="1">
        <v>0.19824890000000001</v>
      </c>
      <c r="L432" s="1">
        <v>6.3652990000000007E-2</v>
      </c>
      <c r="M432" s="1">
        <v>0.1423324</v>
      </c>
    </row>
    <row r="433" spans="1:13" s="1" customFormat="1" x14ac:dyDescent="0.3">
      <c r="A433" s="25">
        <v>7.25725</v>
      </c>
      <c r="B433" s="25">
        <v>-1.2568170000000001</v>
      </c>
      <c r="C433" s="1">
        <v>-0.15610579999999999</v>
      </c>
      <c r="D433" s="1">
        <v>0.15681210000000001</v>
      </c>
      <c r="E433" s="1">
        <v>2.164202</v>
      </c>
      <c r="F433" s="6">
        <v>2.223303</v>
      </c>
      <c r="H433" s="1">
        <v>7.25725</v>
      </c>
      <c r="I433" s="1">
        <v>-1.2568170000000001</v>
      </c>
      <c r="J433" s="1">
        <v>-0.15610579999999999</v>
      </c>
      <c r="K433" s="1">
        <v>0.15681210000000001</v>
      </c>
      <c r="L433" s="1">
        <v>2.164202</v>
      </c>
      <c r="M433" s="1">
        <v>2.223303</v>
      </c>
    </row>
    <row r="434" spans="1:13" s="1" customFormat="1" x14ac:dyDescent="0.3">
      <c r="A434" s="25">
        <v>7.2739330000000004</v>
      </c>
      <c r="B434" s="25">
        <v>-1.259422</v>
      </c>
      <c r="C434" s="1">
        <v>-0.13380500000000001</v>
      </c>
      <c r="D434" s="1">
        <v>0.13380500000000001</v>
      </c>
      <c r="E434" s="1">
        <v>0.38191799999999998</v>
      </c>
      <c r="F434" s="6">
        <v>0.54011359999999997</v>
      </c>
      <c r="H434" s="1">
        <v>7.2739330000000004</v>
      </c>
      <c r="I434" s="1">
        <v>-1.259422</v>
      </c>
      <c r="J434" s="1">
        <v>-0.13380500000000001</v>
      </c>
      <c r="K434" s="1">
        <v>0.13380500000000001</v>
      </c>
      <c r="L434" s="1">
        <v>0.38191799999999998</v>
      </c>
      <c r="M434" s="1">
        <v>0.54011359999999997</v>
      </c>
    </row>
    <row r="435" spans="1:13" s="1" customFormat="1" x14ac:dyDescent="0.3">
      <c r="A435" s="25">
        <v>7.2906170000000001</v>
      </c>
      <c r="B435" s="25">
        <v>-1.261282</v>
      </c>
      <c r="C435" s="1">
        <v>-0.13380500000000001</v>
      </c>
      <c r="D435" s="1">
        <v>0.13385659999999999</v>
      </c>
      <c r="E435" s="1">
        <v>-1.018448</v>
      </c>
      <c r="F435" s="6">
        <v>1.1116520000000001</v>
      </c>
      <c r="H435" s="1">
        <v>7.2906170000000001</v>
      </c>
      <c r="I435" s="1">
        <v>-1.261282</v>
      </c>
      <c r="J435" s="1">
        <v>-0.13380500000000001</v>
      </c>
      <c r="K435" s="1">
        <v>0.13385659999999999</v>
      </c>
      <c r="L435" s="1">
        <v>-1.018448</v>
      </c>
      <c r="M435" s="1">
        <v>1.1116520000000001</v>
      </c>
    </row>
    <row r="436" spans="1:13" s="1" customFormat="1" x14ac:dyDescent="0.3">
      <c r="A436" s="25">
        <v>7.3072999999999997</v>
      </c>
      <c r="B436" s="25">
        <v>-1.2638860000000001</v>
      </c>
      <c r="C436" s="1">
        <v>-0.17468980000000001</v>
      </c>
      <c r="D436" s="1">
        <v>0.17532130000000001</v>
      </c>
      <c r="E436" s="1">
        <v>-1.2094069999999999</v>
      </c>
      <c r="F436" s="6">
        <v>1.216089</v>
      </c>
      <c r="H436" s="1">
        <v>7.3072999999999997</v>
      </c>
      <c r="I436" s="1">
        <v>-1.2638860000000001</v>
      </c>
      <c r="J436" s="1">
        <v>-0.17468980000000001</v>
      </c>
      <c r="K436" s="1">
        <v>0.17532130000000001</v>
      </c>
      <c r="L436" s="1">
        <v>-1.2094069999999999</v>
      </c>
      <c r="M436" s="1">
        <v>1.216089</v>
      </c>
    </row>
    <row r="437" spans="1:13" s="1" customFormat="1" x14ac:dyDescent="0.3">
      <c r="A437" s="25">
        <v>7.3239830000000001</v>
      </c>
      <c r="B437" s="25">
        <v>-1.2671110000000001</v>
      </c>
      <c r="C437" s="1">
        <v>-0.1784066</v>
      </c>
      <c r="D437" s="1">
        <v>0.17875469999999999</v>
      </c>
      <c r="E437" s="1">
        <v>-0.254612</v>
      </c>
      <c r="F437" s="6">
        <v>0.407578</v>
      </c>
      <c r="H437" s="1">
        <v>7.3239830000000001</v>
      </c>
      <c r="I437" s="1">
        <v>-1.2671110000000001</v>
      </c>
      <c r="J437" s="1">
        <v>-0.1784066</v>
      </c>
      <c r="K437" s="1">
        <v>0.17875469999999999</v>
      </c>
      <c r="L437" s="1">
        <v>-0.254612</v>
      </c>
      <c r="M437" s="1">
        <v>0.407578</v>
      </c>
    </row>
    <row r="438" spans="1:13" s="1" customFormat="1" x14ac:dyDescent="0.3">
      <c r="A438" s="25">
        <v>7.3406669999999998</v>
      </c>
      <c r="B438" s="25">
        <v>-1.2698389999999999</v>
      </c>
      <c r="C438" s="1">
        <v>-0.17468980000000001</v>
      </c>
      <c r="D438" s="1">
        <v>0.17468980000000001</v>
      </c>
      <c r="E438" s="1">
        <v>0.44557089999999999</v>
      </c>
      <c r="F438" s="6">
        <v>0.58685160000000003</v>
      </c>
      <c r="H438" s="1">
        <v>7.3406669999999998</v>
      </c>
      <c r="I438" s="1">
        <v>-1.2698389999999999</v>
      </c>
      <c r="J438" s="1">
        <v>-0.17468980000000001</v>
      </c>
      <c r="K438" s="1">
        <v>0.17468980000000001</v>
      </c>
      <c r="L438" s="1">
        <v>0.44557089999999999</v>
      </c>
      <c r="M438" s="1">
        <v>0.58685160000000003</v>
      </c>
    </row>
    <row r="439" spans="1:13" s="1" customFormat="1" x14ac:dyDescent="0.3">
      <c r="A439" s="25">
        <v>7.3573500000000003</v>
      </c>
      <c r="B439" s="25">
        <v>-1.27294</v>
      </c>
      <c r="C439" s="1">
        <v>-0.17097300000000001</v>
      </c>
      <c r="D439" s="1">
        <v>0.17097300000000001</v>
      </c>
      <c r="E439" s="1">
        <v>0.89114190000000004</v>
      </c>
      <c r="F439" s="6">
        <v>0.89114190000000004</v>
      </c>
      <c r="H439" s="1">
        <v>7.3573500000000003</v>
      </c>
      <c r="I439" s="1">
        <v>-1.27294</v>
      </c>
      <c r="J439" s="1">
        <v>-0.17097300000000001</v>
      </c>
      <c r="K439" s="1">
        <v>0.17097300000000001</v>
      </c>
      <c r="L439" s="1">
        <v>0.89114190000000004</v>
      </c>
      <c r="M439" s="1">
        <v>0.89114190000000004</v>
      </c>
    </row>
    <row r="440" spans="1:13" s="1" customFormat="1" x14ac:dyDescent="0.3">
      <c r="A440" s="25">
        <v>7.3740329999999998</v>
      </c>
      <c r="B440" s="25">
        <v>-1.275544</v>
      </c>
      <c r="C440" s="1">
        <v>-0.14123859999999999</v>
      </c>
      <c r="D440" s="1">
        <v>0.14123859999999999</v>
      </c>
      <c r="E440" s="1">
        <v>2.164202</v>
      </c>
      <c r="F440" s="6">
        <v>2.164202</v>
      </c>
      <c r="H440" s="1">
        <v>7.3740329999999998</v>
      </c>
      <c r="I440" s="1">
        <v>-1.275544</v>
      </c>
      <c r="J440" s="1">
        <v>-0.14123859999999999</v>
      </c>
      <c r="K440" s="1">
        <v>0.14123859999999999</v>
      </c>
      <c r="L440" s="1">
        <v>2.164202</v>
      </c>
      <c r="M440" s="1">
        <v>2.164202</v>
      </c>
    </row>
    <row r="441" spans="1:13" s="1" customFormat="1" x14ac:dyDescent="0.3">
      <c r="A441" s="25">
        <v>7.3907170000000004</v>
      </c>
      <c r="B441" s="25">
        <v>-1.277652</v>
      </c>
      <c r="C441" s="1">
        <v>-0.1003537</v>
      </c>
      <c r="D441" s="1">
        <v>0.1003537</v>
      </c>
      <c r="E441" s="1">
        <v>0.82748889999999997</v>
      </c>
      <c r="F441" s="6">
        <v>0.8657743</v>
      </c>
      <c r="H441" s="1">
        <v>7.3907170000000004</v>
      </c>
      <c r="I441" s="1">
        <v>-1.277652</v>
      </c>
      <c r="J441" s="1">
        <v>-0.1003537</v>
      </c>
      <c r="K441" s="1">
        <v>0.1003537</v>
      </c>
      <c r="L441" s="1">
        <v>0.82748889999999997</v>
      </c>
      <c r="M441" s="1">
        <v>0.8657743</v>
      </c>
    </row>
    <row r="442" spans="1:13" s="1" customFormat="1" x14ac:dyDescent="0.3">
      <c r="A442" s="25">
        <v>7.4074</v>
      </c>
      <c r="B442" s="25">
        <v>-1.2788930000000001</v>
      </c>
      <c r="C442" s="1">
        <v>-0.1040705</v>
      </c>
      <c r="D442" s="1">
        <v>0.1043357</v>
      </c>
      <c r="F442" s="6"/>
      <c r="H442" s="1">
        <v>7.4074</v>
      </c>
      <c r="I442" s="1">
        <v>-1.2788930000000001</v>
      </c>
      <c r="J442" s="1">
        <v>-0.1040705</v>
      </c>
      <c r="K442" s="1">
        <v>0.1043357</v>
      </c>
    </row>
    <row r="443" spans="1:13" s="1" customFormat="1" x14ac:dyDescent="0.3">
      <c r="A443" s="26">
        <v>7.4240830000000004</v>
      </c>
      <c r="B443" s="26">
        <v>-1.2811250000000001</v>
      </c>
      <c r="C443" s="9"/>
      <c r="D443" s="9"/>
      <c r="E443" s="9"/>
      <c r="F443" s="7"/>
      <c r="H443" s="1">
        <v>7.4240830000000004</v>
      </c>
      <c r="I443" s="1">
        <v>-1.2811250000000001</v>
      </c>
    </row>
    <row r="444" spans="1:13" x14ac:dyDescent="0.3">
      <c r="A444" s="2">
        <f>SUM(A2:A443)</f>
        <v>1650.0317166699992</v>
      </c>
      <c r="B444" s="2">
        <f t="shared" ref="B444:D444" si="0">SUM(B2:B443)</f>
        <v>-293.51064345499998</v>
      </c>
      <c r="D444" s="2">
        <f t="shared" si="0"/>
        <v>75.681001029999891</v>
      </c>
      <c r="E444" s="2"/>
      <c r="F444" s="2"/>
      <c r="G444" s="3" t="s">
        <v>11</v>
      </c>
    </row>
    <row r="445" spans="1:13" x14ac:dyDescent="0.3">
      <c r="A445" s="1">
        <f>AVERAGE(A2:A443)</f>
        <v>3.7331034313800888</v>
      </c>
      <c r="B445" s="1">
        <f t="shared" ref="B445:D445" si="1">AVERAGE(B2:B443)</f>
        <v>-0.66405122953619899</v>
      </c>
      <c r="D445" s="1">
        <f t="shared" si="1"/>
        <v>0.17358027759174288</v>
      </c>
      <c r="E445" s="1"/>
      <c r="F445" s="1"/>
      <c r="G445" s="4" t="s">
        <v>10</v>
      </c>
    </row>
    <row r="446" spans="1:13" x14ac:dyDescent="0.3">
      <c r="A446" s="1">
        <f>SUMSQ(A2:A443)</f>
        <v>8187.0632069207359</v>
      </c>
      <c r="B446" s="1">
        <f t="shared" ref="B446:D446" si="2">SUMSQ(B2:B443)</f>
        <v>256.53432686723977</v>
      </c>
      <c r="D446" s="1">
        <f t="shared" si="2"/>
        <v>13.732007288403491</v>
      </c>
      <c r="E446" s="1"/>
      <c r="F446" s="1"/>
      <c r="G446" s="4" t="s">
        <v>12</v>
      </c>
    </row>
    <row r="447" spans="1:13" x14ac:dyDescent="0.3">
      <c r="A447" s="10" t="s">
        <v>18</v>
      </c>
      <c r="B447" s="1">
        <f>SUMPRODUCT(A2:A443,B2:B443)</f>
        <v>-1449.0492954072624</v>
      </c>
      <c r="C447" s="10" t="s">
        <v>19</v>
      </c>
      <c r="D447" s="1">
        <f>SUMPRODUCT(A2:A443,D2:D443)</f>
        <v>274.08332669643852</v>
      </c>
      <c r="E447" s="1"/>
      <c r="F447" s="1"/>
      <c r="G447" s="4" t="s">
        <v>13</v>
      </c>
    </row>
    <row r="448" spans="1:13" x14ac:dyDescent="0.3">
      <c r="F448">
        <f>COUNT(A2:A443)</f>
        <v>442</v>
      </c>
      <c r="G448" s="4" t="s">
        <v>22</v>
      </c>
    </row>
    <row r="449" spans="1:8" x14ac:dyDescent="0.3">
      <c r="A449" s="36" t="s">
        <v>16</v>
      </c>
      <c r="B449" s="36"/>
      <c r="E449" s="36" t="s">
        <v>17</v>
      </c>
      <c r="F449" s="36"/>
    </row>
    <row r="450" spans="1:8" x14ac:dyDescent="0.3">
      <c r="A450" s="1">
        <f>(B2+0.17434*A2+0.0137)^2</f>
        <v>1.7471502826719244E-4</v>
      </c>
      <c r="B450" s="1">
        <f>(A2-3.7331)^2</f>
        <v>13.688026713112889</v>
      </c>
      <c r="C450" s="9" t="s">
        <v>14</v>
      </c>
      <c r="D450" s="9" t="s">
        <v>15</v>
      </c>
      <c r="E450" s="1">
        <f>(D2+0.0046*A2-0.1907)^2</f>
        <v>3.6307973737646757E-2</v>
      </c>
      <c r="F450" s="1">
        <f>(A2-3.7331)^2</f>
        <v>13.688026713112889</v>
      </c>
      <c r="G450" s="9" t="s">
        <v>14</v>
      </c>
      <c r="H450" s="9" t="s">
        <v>15</v>
      </c>
    </row>
    <row r="451" spans="1:8" x14ac:dyDescent="0.3">
      <c r="A451" s="1">
        <f t="shared" ref="A451:A514" si="3">(B3+0.17434*A3+0.0137)^2</f>
        <v>1.55451672336676E-4</v>
      </c>
      <c r="B451" s="1">
        <f t="shared" ref="B451:B514" si="4">(A3-3.7331)^2</f>
        <v>13.564857302499998</v>
      </c>
      <c r="C451" s="1">
        <f>SUM(A450:A891)</f>
        <v>4.3814197718637884E-2</v>
      </c>
      <c r="D451" s="1">
        <f>SUM(B450:B891)</f>
        <v>2027.3241435391844</v>
      </c>
      <c r="E451" s="1">
        <f t="shared" ref="E451:E514" si="5">(D3+0.0046*A3-0.1907)^2</f>
        <v>2.2941733801008996E-3</v>
      </c>
      <c r="F451" s="1">
        <f t="shared" ref="F451:F514" si="6">(A3-3.7331)^2</f>
        <v>13.564857302499998</v>
      </c>
      <c r="G451" s="1">
        <f>SUM(E450:E891)</f>
        <v>0.74118529363264596</v>
      </c>
      <c r="H451" s="1">
        <f>SUM(F450:F891)</f>
        <v>2027.3241435391844</v>
      </c>
    </row>
    <row r="452" spans="1:8" x14ac:dyDescent="0.3">
      <c r="A452" s="1">
        <f t="shared" si="3"/>
        <v>1.3822114122235621E-4</v>
      </c>
      <c r="B452" s="1">
        <f t="shared" si="4"/>
        <v>13.442244558886889</v>
      </c>
      <c r="E452" s="1">
        <f t="shared" si="5"/>
        <v>4.2951622908248428E-4</v>
      </c>
      <c r="F452" s="1">
        <f t="shared" si="6"/>
        <v>13.442244558886889</v>
      </c>
    </row>
    <row r="453" spans="1:8" x14ac:dyDescent="0.3">
      <c r="A453" s="1">
        <f t="shared" si="3"/>
        <v>1.3461480972917468E-4</v>
      </c>
      <c r="B453" s="1">
        <f t="shared" si="4"/>
        <v>13.320188409279888</v>
      </c>
      <c r="C453" s="12" t="s">
        <v>20</v>
      </c>
      <c r="D453" s="8">
        <f>SQRT((C451)/((442-2)*D451))</f>
        <v>2.216253821170793E-4</v>
      </c>
      <c r="E453" s="1">
        <f t="shared" si="5"/>
        <v>7.9989886263294896E-4</v>
      </c>
      <c r="F453" s="1">
        <f t="shared" si="6"/>
        <v>13.320188409279888</v>
      </c>
      <c r="G453" s="12" t="s">
        <v>20</v>
      </c>
      <c r="H453">
        <f>SQRT((G451)/((442-2)*H451))</f>
        <v>9.1153943603673856E-4</v>
      </c>
    </row>
    <row r="454" spans="1:8" x14ac:dyDescent="0.3">
      <c r="A454" s="1">
        <f t="shared" si="3"/>
        <v>1.50880294155556E-4</v>
      </c>
      <c r="B454" s="1">
        <f t="shared" si="4"/>
        <v>13.198689</v>
      </c>
      <c r="C454" s="13" t="s">
        <v>21</v>
      </c>
      <c r="D454" s="8">
        <f>SQRT(((1/442)+(3.7331^2/D451))*(C451/(442-2)))</f>
        <v>9.538325394032566E-4</v>
      </c>
      <c r="E454" s="1">
        <f t="shared" si="5"/>
        <v>1.2414601246095996E-3</v>
      </c>
      <c r="F454" s="1">
        <f t="shared" si="6"/>
        <v>13.198689</v>
      </c>
      <c r="G454" s="13" t="s">
        <v>21</v>
      </c>
      <c r="H454">
        <f>SQRT(((1/442)+(3.7331^2/H451))*(G451/(442-2)))</f>
        <v>3.9230884420170887E-3</v>
      </c>
    </row>
    <row r="455" spans="1:8" x14ac:dyDescent="0.3">
      <c r="A455" s="1">
        <f t="shared" si="3"/>
        <v>9.8036742159509719E-5</v>
      </c>
      <c r="B455" s="1">
        <f t="shared" si="4"/>
        <v>13.077746474698891</v>
      </c>
      <c r="E455" s="1">
        <f t="shared" si="5"/>
        <v>7.2853058588514498E-3</v>
      </c>
      <c r="F455" s="1">
        <f t="shared" si="6"/>
        <v>13.077746474698891</v>
      </c>
    </row>
    <row r="456" spans="1:8" x14ac:dyDescent="0.3">
      <c r="A456" s="1">
        <f t="shared" si="3"/>
        <v>7.9417050836888778E-5</v>
      </c>
      <c r="B456" s="1">
        <f t="shared" si="4"/>
        <v>12.957359894468889</v>
      </c>
      <c r="E456" s="1">
        <f t="shared" si="5"/>
        <v>2.2015595188996473E-4</v>
      </c>
      <c r="F456" s="1">
        <f t="shared" si="6"/>
        <v>12.957359894468889</v>
      </c>
      <c r="G456" s="10" t="s">
        <v>23</v>
      </c>
      <c r="H456" s="1">
        <f>B443/A443</f>
        <v>-0.17256339941242574</v>
      </c>
    </row>
    <row r="457" spans="1:8" x14ac:dyDescent="0.3">
      <c r="A457" s="1">
        <f t="shared" si="3"/>
        <v>9.7437450423681015E-5</v>
      </c>
      <c r="B457" s="1">
        <f t="shared" si="4"/>
        <v>12.837530702499999</v>
      </c>
      <c r="E457" s="1">
        <f t="shared" si="5"/>
        <v>2.2940565116161024E-3</v>
      </c>
      <c r="F457" s="1">
        <f t="shared" si="6"/>
        <v>12.837530702499999</v>
      </c>
    </row>
    <row r="458" spans="1:8" x14ac:dyDescent="0.3">
      <c r="A458" s="1">
        <f t="shared" si="3"/>
        <v>9.9902174376340942E-5</v>
      </c>
      <c r="B458" s="1">
        <f t="shared" si="4"/>
        <v>12.71825817552889</v>
      </c>
      <c r="E458" s="1">
        <f t="shared" si="5"/>
        <v>5.2078739825281309E-4</v>
      </c>
      <c r="F458" s="1">
        <f t="shared" si="6"/>
        <v>12.71825817552889</v>
      </c>
    </row>
    <row r="459" spans="1:8" x14ac:dyDescent="0.3">
      <c r="A459" s="1">
        <f t="shared" si="3"/>
        <v>1.0239783378469816E-4</v>
      </c>
      <c r="B459" s="1">
        <f t="shared" si="4"/>
        <v>12.599541603638887</v>
      </c>
      <c r="E459" s="1">
        <f t="shared" si="5"/>
        <v>1.9347191794511394E-2</v>
      </c>
      <c r="F459" s="1">
        <f t="shared" si="6"/>
        <v>12.599541603638887</v>
      </c>
    </row>
    <row r="460" spans="1:8" x14ac:dyDescent="0.3">
      <c r="A460" s="1">
        <f t="shared" si="3"/>
        <v>1.9998366266736387E-4</v>
      </c>
      <c r="B460" s="1">
        <f t="shared" si="4"/>
        <v>12.481382409999998</v>
      </c>
      <c r="E460" s="1">
        <f t="shared" si="5"/>
        <v>1.50058163531329E-2</v>
      </c>
      <c r="F460" s="1">
        <f t="shared" si="6"/>
        <v>12.481382409999998</v>
      </c>
    </row>
    <row r="461" spans="1:8" x14ac:dyDescent="0.3">
      <c r="A461" s="1">
        <f t="shared" si="3"/>
        <v>1.8792885384569366E-4</v>
      </c>
      <c r="B461" s="1">
        <f t="shared" si="4"/>
        <v>12.363779881358889</v>
      </c>
      <c r="E461" s="1">
        <f t="shared" si="5"/>
        <v>9.7641020468809128E-4</v>
      </c>
      <c r="F461" s="1">
        <f t="shared" si="6"/>
        <v>12.363779881358889</v>
      </c>
    </row>
    <row r="462" spans="1:8" x14ac:dyDescent="0.3">
      <c r="A462" s="1">
        <f t="shared" si="3"/>
        <v>1.6177292228336629E-4</v>
      </c>
      <c r="B462" s="1">
        <f t="shared" si="4"/>
        <v>12.246733317808889</v>
      </c>
      <c r="E462" s="1">
        <f t="shared" si="5"/>
        <v>1.6966331378743737E-3</v>
      </c>
      <c r="F462" s="1">
        <f t="shared" si="6"/>
        <v>12.246733317808889</v>
      </c>
    </row>
    <row r="463" spans="1:8" x14ac:dyDescent="0.3">
      <c r="A463" s="1">
        <f t="shared" si="3"/>
        <v>1.4418521952122481E-4</v>
      </c>
      <c r="B463" s="1">
        <f t="shared" si="4"/>
        <v>12.130244122500001</v>
      </c>
      <c r="E463" s="1">
        <f t="shared" si="5"/>
        <v>1.2906092175024989E-3</v>
      </c>
      <c r="F463" s="1">
        <f t="shared" si="6"/>
        <v>12.130244122500001</v>
      </c>
    </row>
    <row r="464" spans="1:8" x14ac:dyDescent="0.3">
      <c r="A464" s="1">
        <f t="shared" si="3"/>
        <v>1.2139569645960292E-4</v>
      </c>
      <c r="B464" s="1">
        <f t="shared" si="4"/>
        <v>12.014311592188891</v>
      </c>
      <c r="E464" s="1">
        <f t="shared" si="5"/>
        <v>2.7601986971471804E-3</v>
      </c>
      <c r="F464" s="1">
        <f t="shared" si="6"/>
        <v>12.014311592188891</v>
      </c>
    </row>
    <row r="465" spans="1:6" x14ac:dyDescent="0.3">
      <c r="A465" s="1">
        <f t="shared" si="3"/>
        <v>9.5058706858838765E-5</v>
      </c>
      <c r="B465" s="1">
        <f t="shared" si="4"/>
        <v>11.898935036978889</v>
      </c>
      <c r="E465" s="1">
        <f t="shared" si="5"/>
        <v>6.4685621799676703E-6</v>
      </c>
      <c r="F465" s="1">
        <f t="shared" si="6"/>
        <v>11.898935036978889</v>
      </c>
    </row>
    <row r="466" spans="1:6" x14ac:dyDescent="0.3">
      <c r="A466" s="1">
        <f t="shared" si="3"/>
        <v>1.0880100451598403E-4</v>
      </c>
      <c r="B466" s="1">
        <f t="shared" si="4"/>
        <v>11.784115839999998</v>
      </c>
      <c r="E466" s="1">
        <f t="shared" si="5"/>
        <v>3.1131958478404034E-3</v>
      </c>
      <c r="F466" s="1">
        <f t="shared" si="6"/>
        <v>11.784115839999998</v>
      </c>
    </row>
    <row r="467" spans="1:6" x14ac:dyDescent="0.3">
      <c r="A467" s="1">
        <f t="shared" si="3"/>
        <v>1.2347051074662838E-4</v>
      </c>
      <c r="B467" s="1">
        <f t="shared" si="4"/>
        <v>11.669853308018888</v>
      </c>
      <c r="E467" s="1">
        <f t="shared" si="5"/>
        <v>6.5213339792480089E-3</v>
      </c>
      <c r="F467" s="1">
        <f t="shared" si="6"/>
        <v>11.669853308018888</v>
      </c>
    </row>
    <row r="468" spans="1:6" x14ac:dyDescent="0.3">
      <c r="A468" s="1">
        <f t="shared" si="3"/>
        <v>1.5946796194827131E-4</v>
      </c>
      <c r="B468" s="1">
        <f t="shared" si="4"/>
        <v>11.556146761148891</v>
      </c>
      <c r="E468" s="1">
        <f t="shared" si="5"/>
        <v>6.508945037793183E-3</v>
      </c>
      <c r="F468" s="1">
        <f t="shared" si="6"/>
        <v>11.556146761148891</v>
      </c>
    </row>
    <row r="469" spans="1:6" x14ac:dyDescent="0.3">
      <c r="A469" s="1">
        <f t="shared" si="3"/>
        <v>1.7713025292284091E-4</v>
      </c>
      <c r="B469" s="1">
        <f t="shared" si="4"/>
        <v>11.442997562499999</v>
      </c>
      <c r="E469" s="1">
        <f t="shared" si="5"/>
        <v>2.2297841199481008E-3</v>
      </c>
      <c r="F469" s="1">
        <f t="shared" si="6"/>
        <v>11.442997562499999</v>
      </c>
    </row>
    <row r="470" spans="1:6" x14ac:dyDescent="0.3">
      <c r="A470" s="1">
        <f t="shared" si="3"/>
        <v>1.8800648060187828E-4</v>
      </c>
      <c r="B470" s="1">
        <f t="shared" si="4"/>
        <v>11.330405028848888</v>
      </c>
      <c r="E470" s="1">
        <f t="shared" si="5"/>
        <v>2.9355231343712351E-5</v>
      </c>
      <c r="F470" s="1">
        <f t="shared" si="6"/>
        <v>11.330405028848888</v>
      </c>
    </row>
    <row r="471" spans="1:6" x14ac:dyDescent="0.3">
      <c r="A471" s="1">
        <f t="shared" si="3"/>
        <v>1.6900700650061856E-4</v>
      </c>
      <c r="B471" s="1">
        <f t="shared" si="4"/>
        <v>11.218368490318889</v>
      </c>
      <c r="E471" s="1">
        <f t="shared" si="5"/>
        <v>4.85391538680986E-4</v>
      </c>
      <c r="F471" s="1">
        <f t="shared" si="6"/>
        <v>11.218368490318889</v>
      </c>
    </row>
    <row r="472" spans="1:6" x14ac:dyDescent="0.3">
      <c r="A472" s="1">
        <f t="shared" si="3"/>
        <v>1.9487283321859589E-4</v>
      </c>
      <c r="B472" s="1">
        <f t="shared" si="4"/>
        <v>11.10688929</v>
      </c>
      <c r="E472" s="1">
        <f t="shared" si="5"/>
        <v>2.2080939329296007E-3</v>
      </c>
      <c r="F472" s="1">
        <f t="shared" si="6"/>
        <v>11.10688929</v>
      </c>
    </row>
    <row r="473" spans="1:6" x14ac:dyDescent="0.3">
      <c r="A473" s="1">
        <f t="shared" si="3"/>
        <v>1.9835208510094138E-4</v>
      </c>
      <c r="B473" s="1">
        <f t="shared" si="4"/>
        <v>10.995966754678891</v>
      </c>
      <c r="E473" s="1">
        <f t="shared" si="5"/>
        <v>4.7865199558956757E-4</v>
      </c>
      <c r="F473" s="1">
        <f t="shared" si="6"/>
        <v>10.995966754678891</v>
      </c>
    </row>
    <row r="474" spans="1:6" x14ac:dyDescent="0.3">
      <c r="A474" s="1">
        <f t="shared" si="3"/>
        <v>2.018626173855874E-4</v>
      </c>
      <c r="B474" s="1">
        <f t="shared" si="4"/>
        <v>10.885600224488888</v>
      </c>
      <c r="E474" s="1">
        <f t="shared" si="5"/>
        <v>4.7529987253362331E-4</v>
      </c>
      <c r="F474" s="1">
        <f t="shared" si="6"/>
        <v>10.885600224488888</v>
      </c>
    </row>
    <row r="475" spans="1:6" x14ac:dyDescent="0.3">
      <c r="A475" s="1">
        <f t="shared" si="3"/>
        <v>2.0540315696344886E-4</v>
      </c>
      <c r="B475" s="1">
        <f t="shared" si="4"/>
        <v>10.775791022499998</v>
      </c>
      <c r="E475" s="1">
        <f t="shared" si="5"/>
        <v>1.7901182302090002E-4</v>
      </c>
      <c r="F475" s="1">
        <f t="shared" si="6"/>
        <v>10.775791022499998</v>
      </c>
    </row>
    <row r="476" spans="1:6" x14ac:dyDescent="0.3">
      <c r="A476" s="1">
        <f t="shared" si="3"/>
        <v>2.0100177624640027E-4</v>
      </c>
      <c r="B476" s="1">
        <f t="shared" si="4"/>
        <v>10.666538485508889</v>
      </c>
      <c r="E476" s="1">
        <f t="shared" si="5"/>
        <v>4.0312259766361733E-4</v>
      </c>
      <c r="F476" s="1">
        <f t="shared" si="6"/>
        <v>10.666538485508889</v>
      </c>
    </row>
    <row r="477" spans="1:6" x14ac:dyDescent="0.3">
      <c r="A477" s="1">
        <f t="shared" si="3"/>
        <v>1.7391789681837935E-4</v>
      </c>
      <c r="B477" s="1">
        <f t="shared" si="4"/>
        <v>10.557841963658891</v>
      </c>
      <c r="E477" s="1">
        <f t="shared" si="5"/>
        <v>1.3575508430676642E-3</v>
      </c>
      <c r="F477" s="1">
        <f t="shared" si="6"/>
        <v>10.557841963658891</v>
      </c>
    </row>
    <row r="478" spans="1:6" x14ac:dyDescent="0.3">
      <c r="A478" s="1">
        <f t="shared" si="3"/>
        <v>1.5566305224999961E-4</v>
      </c>
      <c r="B478" s="1">
        <f t="shared" si="4"/>
        <v>10.449702759999997</v>
      </c>
      <c r="E478" s="1">
        <f t="shared" si="5"/>
        <v>1.8192784089999998E-5</v>
      </c>
      <c r="F478" s="1">
        <f t="shared" si="6"/>
        <v>10.449702759999997</v>
      </c>
    </row>
    <row r="479" spans="1:6" x14ac:dyDescent="0.3">
      <c r="A479" s="1">
        <f t="shared" si="3"/>
        <v>1.5877427667534689E-4</v>
      </c>
      <c r="B479" s="1">
        <f t="shared" si="4"/>
        <v>10.342120221338888</v>
      </c>
      <c r="E479" s="1">
        <f t="shared" si="5"/>
        <v>3.8222036187068474E-4</v>
      </c>
      <c r="F479" s="1">
        <f t="shared" si="6"/>
        <v>10.342120221338888</v>
      </c>
    </row>
    <row r="480" spans="1:6" x14ac:dyDescent="0.3">
      <c r="A480" s="1">
        <f t="shared" si="3"/>
        <v>1.6191672978726565E-4</v>
      </c>
      <c r="B480" s="1">
        <f t="shared" si="4"/>
        <v>10.23509370782889</v>
      </c>
      <c r="E480" s="1">
        <f t="shared" si="5"/>
        <v>8.300226214444105E-4</v>
      </c>
      <c r="F480" s="1">
        <f t="shared" si="6"/>
        <v>10.23509370782889</v>
      </c>
    </row>
    <row r="481" spans="1:6" x14ac:dyDescent="0.3">
      <c r="A481" s="1">
        <f t="shared" si="3"/>
        <v>1.7232251344588879E-4</v>
      </c>
      <c r="B481" s="1">
        <f t="shared" si="4"/>
        <v>10.128624502499999</v>
      </c>
      <c r="E481" s="1">
        <f t="shared" si="5"/>
        <v>2.0540175144128999E-3</v>
      </c>
      <c r="F481" s="1">
        <f t="shared" si="6"/>
        <v>10.128624502499999</v>
      </c>
    </row>
    <row r="482" spans="1:6" x14ac:dyDescent="0.3">
      <c r="A482" s="1">
        <f t="shared" si="3"/>
        <v>1.9066427519880971E-4</v>
      </c>
      <c r="B482" s="1">
        <f t="shared" si="4"/>
        <v>10.022711962168888</v>
      </c>
      <c r="E482" s="1">
        <f t="shared" si="5"/>
        <v>5.0354389429780339E-3</v>
      </c>
      <c r="F482" s="1">
        <f t="shared" si="6"/>
        <v>10.022711962168888</v>
      </c>
    </row>
    <row r="483" spans="1:6" x14ac:dyDescent="0.3">
      <c r="A483" s="1">
        <f t="shared" si="3"/>
        <v>2.2638324378938004E-4</v>
      </c>
      <c r="B483" s="1">
        <f t="shared" si="4"/>
        <v>9.9173554569988891</v>
      </c>
      <c r="E483" s="1">
        <f t="shared" si="5"/>
        <v>5.0668320203378966E-3</v>
      </c>
      <c r="F483" s="1">
        <f t="shared" si="6"/>
        <v>9.9173554569988891</v>
      </c>
    </row>
    <row r="484" spans="1:6" x14ac:dyDescent="0.3">
      <c r="A484" s="1">
        <f t="shared" si="3"/>
        <v>2.4733865481601597E-4</v>
      </c>
      <c r="B484" s="1">
        <f t="shared" si="4"/>
        <v>9.8125562499999983</v>
      </c>
      <c r="E484" s="1">
        <f t="shared" si="5"/>
        <v>1.5600609525760035E-4</v>
      </c>
      <c r="F484" s="1">
        <f t="shared" si="6"/>
        <v>9.8125562499999983</v>
      </c>
    </row>
    <row r="485" spans="1:6" x14ac:dyDescent="0.3">
      <c r="A485" s="1">
        <f t="shared" si="3"/>
        <v>2.2547036122525988E-4</v>
      </c>
      <c r="B485" s="1">
        <f t="shared" si="4"/>
        <v>9.7083137079988902</v>
      </c>
      <c r="E485" s="1">
        <f t="shared" si="5"/>
        <v>8.458148874427667E-4</v>
      </c>
      <c r="F485" s="1">
        <f t="shared" si="6"/>
        <v>9.7083137079988902</v>
      </c>
    </row>
    <row r="486" spans="1:6" x14ac:dyDescent="0.3">
      <c r="A486" s="1">
        <f t="shared" si="3"/>
        <v>2.6417803316931344E-4</v>
      </c>
      <c r="B486" s="1">
        <f t="shared" si="4"/>
        <v>9.6046272111688911</v>
      </c>
      <c r="E486" s="1">
        <f t="shared" si="5"/>
        <v>2.0193836858053288E-3</v>
      </c>
      <c r="F486" s="1">
        <f t="shared" si="6"/>
        <v>9.6046272111688911</v>
      </c>
    </row>
    <row r="487" spans="1:6" x14ac:dyDescent="0.3">
      <c r="A487" s="1">
        <f t="shared" si="3"/>
        <v>2.5918491680684076E-4</v>
      </c>
      <c r="B487" s="1">
        <f t="shared" si="4"/>
        <v>9.5014980024999982</v>
      </c>
      <c r="E487" s="1">
        <f t="shared" si="5"/>
        <v>2.3530302136809958E-4</v>
      </c>
      <c r="F487" s="1">
        <f t="shared" si="6"/>
        <v>9.5014980024999982</v>
      </c>
    </row>
    <row r="488" spans="1:6" x14ac:dyDescent="0.3">
      <c r="A488" s="1">
        <f t="shared" si="3"/>
        <v>2.3678708238972324E-4</v>
      </c>
      <c r="B488" s="1">
        <f t="shared" si="4"/>
        <v>9.398925458828888</v>
      </c>
      <c r="E488" s="1">
        <f t="shared" si="5"/>
        <v>5.5943286485772819E-4</v>
      </c>
      <c r="F488" s="1">
        <f t="shared" si="6"/>
        <v>9.398925458828888</v>
      </c>
    </row>
    <row r="489" spans="1:6" x14ac:dyDescent="0.3">
      <c r="A489" s="1">
        <f t="shared" si="3"/>
        <v>2.2365416291208904E-4</v>
      </c>
      <c r="B489" s="1">
        <f t="shared" si="4"/>
        <v>9.2969089703388903</v>
      </c>
      <c r="E489" s="1">
        <f t="shared" si="5"/>
        <v>8.6557622454688484E-4</v>
      </c>
      <c r="F489" s="1">
        <f t="shared" si="6"/>
        <v>9.2969089703388903</v>
      </c>
    </row>
    <row r="490" spans="1:6" x14ac:dyDescent="0.3">
      <c r="A490" s="1">
        <f t="shared" si="3"/>
        <v>1.9503066545424413E-4</v>
      </c>
      <c r="B490" s="1">
        <f t="shared" si="4"/>
        <v>9.1954497600000007</v>
      </c>
      <c r="E490" s="1">
        <f t="shared" si="5"/>
        <v>7.8639190158240075E-4</v>
      </c>
      <c r="F490" s="1">
        <f t="shared" si="6"/>
        <v>9.1954497600000007</v>
      </c>
    </row>
    <row r="491" spans="1:6" x14ac:dyDescent="0.3">
      <c r="A491" s="1">
        <f t="shared" si="3"/>
        <v>2.3968317490651508E-4</v>
      </c>
      <c r="B491" s="1">
        <f t="shared" si="4"/>
        <v>9.0945472146588902</v>
      </c>
      <c r="E491" s="1">
        <f t="shared" si="5"/>
        <v>1.3828831448693994E-3</v>
      </c>
      <c r="F491" s="1">
        <f t="shared" si="6"/>
        <v>9.0945472146588902</v>
      </c>
    </row>
    <row r="492" spans="1:6" x14ac:dyDescent="0.3">
      <c r="A492" s="1">
        <f t="shared" si="3"/>
        <v>2.1816437579103535E-4</v>
      </c>
      <c r="B492" s="1">
        <f t="shared" si="4"/>
        <v>8.9942007345088886</v>
      </c>
      <c r="E492" s="1">
        <f t="shared" si="5"/>
        <v>4.5393740425115828E-4</v>
      </c>
      <c r="F492" s="1">
        <f t="shared" si="6"/>
        <v>8.9942007345088886</v>
      </c>
    </row>
    <row r="493" spans="1:6" x14ac:dyDescent="0.3">
      <c r="A493" s="1">
        <f t="shared" si="3"/>
        <v>2.0556548337802457E-4</v>
      </c>
      <c r="B493" s="1">
        <f t="shared" si="4"/>
        <v>8.8944115224999987</v>
      </c>
      <c r="E493" s="1">
        <f t="shared" si="5"/>
        <v>8.2302716340250024E-4</v>
      </c>
      <c r="F493" s="1">
        <f t="shared" si="6"/>
        <v>8.8944115224999987</v>
      </c>
    </row>
    <row r="494" spans="1:6" x14ac:dyDescent="0.3">
      <c r="A494" s="1">
        <f t="shared" si="3"/>
        <v>2.339958080502268E-4</v>
      </c>
      <c r="B494" s="1">
        <f t="shared" si="4"/>
        <v>8.7951789754888896</v>
      </c>
      <c r="E494" s="1">
        <f t="shared" si="5"/>
        <v>8.0611740810965541E-4</v>
      </c>
      <c r="F494" s="1">
        <f t="shared" si="6"/>
        <v>8.7951789754888896</v>
      </c>
    </row>
    <row r="495" spans="1:6" x14ac:dyDescent="0.3">
      <c r="A495" s="1">
        <f t="shared" si="3"/>
        <v>2.2094163166110959E-4</v>
      </c>
      <c r="B495" s="1">
        <f t="shared" si="4"/>
        <v>8.6965025036788912</v>
      </c>
      <c r="E495" s="1">
        <f t="shared" si="5"/>
        <v>2.2247104956045053E-3</v>
      </c>
      <c r="F495" s="1">
        <f t="shared" si="6"/>
        <v>8.6965025036788912</v>
      </c>
    </row>
    <row r="496" spans="1:6" x14ac:dyDescent="0.3">
      <c r="A496" s="1">
        <f t="shared" si="3"/>
        <v>1.7735506047078346E-4</v>
      </c>
      <c r="B496" s="1">
        <f t="shared" si="4"/>
        <v>8.5983832899999975</v>
      </c>
      <c r="E496" s="1">
        <f t="shared" si="5"/>
        <v>6.4255101701184043E-3</v>
      </c>
      <c r="F496" s="1">
        <f t="shared" si="6"/>
        <v>8.5983832899999975</v>
      </c>
    </row>
    <row r="497" spans="1:6" x14ac:dyDescent="0.3">
      <c r="A497" s="1">
        <f t="shared" si="3"/>
        <v>1.3855263951099883E-4</v>
      </c>
      <c r="B497" s="1">
        <f t="shared" si="4"/>
        <v>8.5008207413188881</v>
      </c>
      <c r="E497" s="1">
        <f t="shared" si="5"/>
        <v>3.0963686047027375E-3</v>
      </c>
      <c r="F497" s="1">
        <f t="shared" si="6"/>
        <v>8.5008207413188881</v>
      </c>
    </row>
    <row r="498" spans="1:6" x14ac:dyDescent="0.3">
      <c r="A498" s="1">
        <f t="shared" si="3"/>
        <v>1.223152493558829E-4</v>
      </c>
      <c r="B498" s="1">
        <f t="shared" si="4"/>
        <v>8.4038142778488893</v>
      </c>
      <c r="E498" s="1">
        <f t="shared" si="5"/>
        <v>5.0322902720049186E-4</v>
      </c>
      <c r="F498" s="1">
        <f t="shared" si="6"/>
        <v>8.4038142778488893</v>
      </c>
    </row>
    <row r="499" spans="1:6" x14ac:dyDescent="0.3">
      <c r="A499" s="1">
        <f t="shared" si="3"/>
        <v>1.1292864445052117E-4</v>
      </c>
      <c r="B499" s="1">
        <f t="shared" si="4"/>
        <v>8.3073650625000006</v>
      </c>
      <c r="E499" s="1">
        <f t="shared" si="5"/>
        <v>2.8369993669801028E-3</v>
      </c>
      <c r="F499" s="1">
        <f t="shared" si="6"/>
        <v>8.3073650625000006</v>
      </c>
    </row>
    <row r="500" spans="1:6" x14ac:dyDescent="0.3">
      <c r="A500" s="1">
        <f t="shared" si="3"/>
        <v>1.5429504158612824E-4</v>
      </c>
      <c r="B500" s="1">
        <f t="shared" si="4"/>
        <v>8.211472512148891</v>
      </c>
      <c r="E500" s="1">
        <f t="shared" si="5"/>
        <v>7.4939055354541666E-3</v>
      </c>
      <c r="F500" s="1">
        <f t="shared" si="6"/>
        <v>8.211472512148891</v>
      </c>
    </row>
    <row r="501" spans="1:6" x14ac:dyDescent="0.3">
      <c r="A501" s="1">
        <f t="shared" si="3"/>
        <v>1.716765407725487E-4</v>
      </c>
      <c r="B501" s="1">
        <f t="shared" si="4"/>
        <v>8.1161360570188883</v>
      </c>
      <c r="E501" s="1">
        <f t="shared" si="5"/>
        <v>1.251177185004268E-4</v>
      </c>
      <c r="F501" s="1">
        <f t="shared" si="6"/>
        <v>8.1161360570188883</v>
      </c>
    </row>
    <row r="502" spans="1:6" x14ac:dyDescent="0.3">
      <c r="A502" s="1">
        <f t="shared" si="3"/>
        <v>1.5354198613443595E-4</v>
      </c>
      <c r="B502" s="1">
        <f t="shared" si="4"/>
        <v>8.0213568399999993</v>
      </c>
      <c r="E502" s="1">
        <f t="shared" si="5"/>
        <v>2.3470187916815994E-3</v>
      </c>
      <c r="F502" s="1">
        <f t="shared" si="6"/>
        <v>8.0213568399999993</v>
      </c>
    </row>
    <row r="503" spans="1:6" x14ac:dyDescent="0.3">
      <c r="A503" s="1">
        <f t="shared" si="3"/>
        <v>1.2372274232967128E-4</v>
      </c>
      <c r="B503" s="1">
        <f t="shared" si="4"/>
        <v>7.9271342879788893</v>
      </c>
      <c r="E503" s="1">
        <f t="shared" si="5"/>
        <v>1.5569008704066172E-3</v>
      </c>
      <c r="F503" s="1">
        <f t="shared" si="6"/>
        <v>7.9271342879788893</v>
      </c>
    </row>
    <row r="504" spans="1:6" x14ac:dyDescent="0.3">
      <c r="A504" s="1">
        <f t="shared" si="3"/>
        <v>1.142815835654208E-4</v>
      </c>
      <c r="B504" s="1">
        <f t="shared" si="4"/>
        <v>7.8334678411888907</v>
      </c>
      <c r="E504" s="1">
        <f t="shared" si="5"/>
        <v>3.0650914657851228E-5</v>
      </c>
      <c r="F504" s="1">
        <f t="shared" si="6"/>
        <v>7.8334678411888907</v>
      </c>
    </row>
    <row r="505" spans="1:6" x14ac:dyDescent="0.3">
      <c r="A505" s="1">
        <f t="shared" si="3"/>
        <v>1.1100356628732921E-4</v>
      </c>
      <c r="B505" s="1">
        <f t="shared" si="4"/>
        <v>7.7403586224999978</v>
      </c>
      <c r="E505" s="1">
        <f t="shared" si="5"/>
        <v>1.9971540248489911E-4</v>
      </c>
      <c r="F505" s="1">
        <f t="shared" si="6"/>
        <v>7.7403586224999978</v>
      </c>
    </row>
    <row r="506" spans="1:6" x14ac:dyDescent="0.3">
      <c r="A506" s="1">
        <f t="shared" si="3"/>
        <v>9.6522559275792258E-5</v>
      </c>
      <c r="B506" s="1">
        <f t="shared" si="4"/>
        <v>7.6478060688088885</v>
      </c>
      <c r="E506" s="1">
        <f t="shared" si="5"/>
        <v>5.0836780333909329E-4</v>
      </c>
      <c r="F506" s="1">
        <f t="shared" si="6"/>
        <v>7.6478060688088885</v>
      </c>
    </row>
    <row r="507" spans="1:6" x14ac:dyDescent="0.3">
      <c r="A507" s="1">
        <f t="shared" si="3"/>
        <v>8.8205409062064278E-5</v>
      </c>
      <c r="B507" s="1">
        <f t="shared" si="4"/>
        <v>7.5558096303588895</v>
      </c>
      <c r="E507" s="1">
        <f t="shared" si="5"/>
        <v>3.3990243712936894E-4</v>
      </c>
      <c r="F507" s="1">
        <f t="shared" si="6"/>
        <v>7.5558096303588895</v>
      </c>
    </row>
    <row r="508" spans="1:6" x14ac:dyDescent="0.3">
      <c r="A508" s="1">
        <f t="shared" si="3"/>
        <v>1.0145807656959953E-4</v>
      </c>
      <c r="B508" s="1">
        <f t="shared" si="4"/>
        <v>7.4643704099999999</v>
      </c>
      <c r="E508" s="1">
        <f t="shared" si="5"/>
        <v>1.7669916673600029E-3</v>
      </c>
      <c r="F508" s="1">
        <f t="shared" si="6"/>
        <v>7.4643704099999999</v>
      </c>
    </row>
    <row r="509" spans="1:6" x14ac:dyDescent="0.3">
      <c r="A509" s="1">
        <f t="shared" si="3"/>
        <v>1.0972885593278354E-4</v>
      </c>
      <c r="B509" s="1">
        <f t="shared" si="4"/>
        <v>7.3734894838890002</v>
      </c>
      <c r="E509" s="1">
        <f t="shared" si="5"/>
        <v>2.7285535404655906E-3</v>
      </c>
      <c r="F509" s="1">
        <f t="shared" si="6"/>
        <v>7.3734894838890002</v>
      </c>
    </row>
    <row r="510" spans="1:6" x14ac:dyDescent="0.3">
      <c r="A510" s="1">
        <f t="shared" si="3"/>
        <v>1.3075105550620583E-4</v>
      </c>
      <c r="B510" s="1">
        <f t="shared" si="4"/>
        <v>7.2831598052889994</v>
      </c>
      <c r="E510" s="1">
        <f t="shared" si="5"/>
        <v>3.6923258942923396E-3</v>
      </c>
      <c r="F510" s="1">
        <f t="shared" si="6"/>
        <v>7.2831598052889994</v>
      </c>
    </row>
    <row r="511" spans="1:6" x14ac:dyDescent="0.3">
      <c r="A511" s="1">
        <f t="shared" si="3"/>
        <v>1.4678672142024924E-4</v>
      </c>
      <c r="B511" s="1">
        <f t="shared" si="4"/>
        <v>7.1933922024999992</v>
      </c>
      <c r="E511" s="1">
        <f t="shared" si="5"/>
        <v>5.181965090449007E-4</v>
      </c>
      <c r="F511" s="1">
        <f t="shared" si="6"/>
        <v>7.1933922024999992</v>
      </c>
    </row>
    <row r="512" spans="1:6" x14ac:dyDescent="0.3">
      <c r="A512" s="1">
        <f t="shared" si="3"/>
        <v>1.0589379792964822E-4</v>
      </c>
      <c r="B512" s="1">
        <f t="shared" si="4"/>
        <v>7.1041812446889994</v>
      </c>
      <c r="E512" s="1">
        <f t="shared" si="5"/>
        <v>5.4937998676615144E-3</v>
      </c>
      <c r="F512" s="1">
        <f t="shared" si="6"/>
        <v>7.1041812446889994</v>
      </c>
    </row>
    <row r="513" spans="1:6" x14ac:dyDescent="0.3">
      <c r="A513" s="1">
        <f t="shared" si="3"/>
        <v>8.6505992647221391E-5</v>
      </c>
      <c r="B513" s="1">
        <f t="shared" si="4"/>
        <v>7.0155216344890006</v>
      </c>
      <c r="E513" s="1">
        <f t="shared" si="5"/>
        <v>1.7554574873123633E-7</v>
      </c>
      <c r="F513" s="1">
        <f t="shared" si="6"/>
        <v>7.0155216344890006</v>
      </c>
    </row>
    <row r="514" spans="1:6" x14ac:dyDescent="0.3">
      <c r="A514" s="1">
        <f t="shared" si="3"/>
        <v>9.9635812187075627E-5</v>
      </c>
      <c r="B514" s="1">
        <f t="shared" si="4"/>
        <v>6.9274239999999985</v>
      </c>
      <c r="E514" s="1">
        <f t="shared" si="5"/>
        <v>7.3315526438559955E-4</v>
      </c>
      <c r="F514" s="1">
        <f t="shared" si="6"/>
        <v>6.9274239999999985</v>
      </c>
    </row>
    <row r="515" spans="1:6" x14ac:dyDescent="0.3">
      <c r="A515" s="1">
        <f t="shared" ref="A515:A578" si="7">(B67+0.17434*A67+0.0137)^2</f>
        <v>9.6575593758950579E-5</v>
      </c>
      <c r="B515" s="1">
        <f t="shared" ref="B515:B578" si="8">(A67-3.7331)^2</f>
        <v>6.8398830104890003</v>
      </c>
      <c r="E515" s="1">
        <f t="shared" ref="E515:E578" si="9">(D67+0.0046*A67-0.1907)^2</f>
        <v>1.062919389247232E-4</v>
      </c>
      <c r="F515" s="1">
        <f t="shared" ref="F515:F578" si="10">(A67-3.7331)^2</f>
        <v>6.8398830104890003</v>
      </c>
    </row>
    <row r="516" spans="1:6" x14ac:dyDescent="0.3">
      <c r="A516" s="1">
        <f t="shared" si="7"/>
        <v>9.903189010287874E-5</v>
      </c>
      <c r="B516" s="1">
        <f t="shared" si="8"/>
        <v>6.7528934686889999</v>
      </c>
      <c r="E516" s="1">
        <f t="shared" si="9"/>
        <v>1.0471534914148332E-4</v>
      </c>
      <c r="F516" s="1">
        <f t="shared" si="10"/>
        <v>6.7528934686889999</v>
      </c>
    </row>
    <row r="517" spans="1:6" x14ac:dyDescent="0.3">
      <c r="A517" s="1">
        <f t="shared" si="7"/>
        <v>9.598299206228027E-5</v>
      </c>
      <c r="B517" s="1">
        <f t="shared" si="8"/>
        <v>6.6664658024999994</v>
      </c>
      <c r="E517" s="1">
        <f t="shared" si="9"/>
        <v>1.0315063281610003E-4</v>
      </c>
      <c r="F517" s="1">
        <f t="shared" si="10"/>
        <v>6.6664658024999994</v>
      </c>
    </row>
    <row r="518" spans="1:6" x14ac:dyDescent="0.3">
      <c r="A518" s="1">
        <f t="shared" si="7"/>
        <v>9.8428328786310433E-5</v>
      </c>
      <c r="B518" s="1">
        <f t="shared" si="8"/>
        <v>6.5805947812890002</v>
      </c>
      <c r="E518" s="1">
        <f t="shared" si="9"/>
        <v>1.5501883858456509E-3</v>
      </c>
      <c r="F518" s="1">
        <f t="shared" si="10"/>
        <v>6.5805947812890002</v>
      </c>
    </row>
    <row r="519" spans="1:6" x14ac:dyDescent="0.3">
      <c r="A519" s="1">
        <f t="shared" si="7"/>
        <v>7.4874301356718498E-5</v>
      </c>
      <c r="B519" s="1">
        <f t="shared" si="8"/>
        <v>6.4952753078889991</v>
      </c>
      <c r="E519" s="1">
        <f t="shared" si="9"/>
        <v>8.4925215760568318E-3</v>
      </c>
      <c r="F519" s="1">
        <f t="shared" si="10"/>
        <v>6.4952753078889991</v>
      </c>
    </row>
    <row r="520" spans="1:6" x14ac:dyDescent="0.3">
      <c r="A520" s="1">
        <f t="shared" si="7"/>
        <v>4.2894745150463861E-5</v>
      </c>
      <c r="B520" s="1">
        <f t="shared" si="8"/>
        <v>6.4105176099999994</v>
      </c>
      <c r="E520" s="1">
        <f t="shared" si="9"/>
        <v>2.0769398397446393E-2</v>
      </c>
      <c r="F520" s="1">
        <f t="shared" si="10"/>
        <v>6.4105176099999994</v>
      </c>
    </row>
    <row r="521" spans="1:6" x14ac:dyDescent="0.3">
      <c r="A521" s="1">
        <f t="shared" si="7"/>
        <v>1.303587070111377E-5</v>
      </c>
      <c r="B521" s="1">
        <f t="shared" si="8"/>
        <v>6.3263165570889992</v>
      </c>
      <c r="E521" s="1">
        <f t="shared" si="9"/>
        <v>9.7294080529135348E-3</v>
      </c>
      <c r="F521" s="1">
        <f t="shared" si="10"/>
        <v>6.3263165570889992</v>
      </c>
    </row>
    <row r="522" spans="1:6" x14ac:dyDescent="0.3">
      <c r="A522" s="1">
        <f t="shared" si="7"/>
        <v>8.406002999024254E-6</v>
      </c>
      <c r="B522" s="1">
        <f t="shared" si="8"/>
        <v>6.2426671520890009</v>
      </c>
      <c r="E522" s="1">
        <f t="shared" si="9"/>
        <v>7.0028464241850719E-4</v>
      </c>
      <c r="F522" s="1">
        <f t="shared" si="10"/>
        <v>6.2426671520890009</v>
      </c>
    </row>
    <row r="523" spans="1:6" x14ac:dyDescent="0.3">
      <c r="A523" s="1">
        <f t="shared" si="7"/>
        <v>1.7115803265624787E-5</v>
      </c>
      <c r="B523" s="1">
        <f t="shared" si="8"/>
        <v>6.1595794224999985</v>
      </c>
      <c r="E523" s="1">
        <f t="shared" si="9"/>
        <v>2.8673347562499907E-5</v>
      </c>
      <c r="F523" s="1">
        <f t="shared" si="10"/>
        <v>6.1595794224999985</v>
      </c>
    </row>
    <row r="524" spans="1:6" x14ac:dyDescent="0.3">
      <c r="A524" s="1">
        <f t="shared" si="7"/>
        <v>6.7103753525140691E-6</v>
      </c>
      <c r="B524" s="1">
        <f t="shared" si="8"/>
        <v>6.0770483378890008</v>
      </c>
      <c r="E524" s="1">
        <f t="shared" si="9"/>
        <v>8.812581091496676E-4</v>
      </c>
      <c r="F524" s="1">
        <f t="shared" si="10"/>
        <v>6.0770483378890008</v>
      </c>
    </row>
    <row r="525" spans="1:6" x14ac:dyDescent="0.3">
      <c r="A525" s="1">
        <f t="shared" si="7"/>
        <v>8.9582152918515677E-6</v>
      </c>
      <c r="B525" s="1">
        <f t="shared" si="8"/>
        <v>5.995069001289</v>
      </c>
      <c r="E525" s="1">
        <f t="shared" si="9"/>
        <v>5.8895338445569918E-4</v>
      </c>
      <c r="F525" s="1">
        <f t="shared" si="10"/>
        <v>5.995069001289</v>
      </c>
    </row>
    <row r="526" spans="1:6" x14ac:dyDescent="0.3">
      <c r="A526" s="1">
        <f t="shared" si="7"/>
        <v>9.7159508297638086E-6</v>
      </c>
      <c r="B526" s="1">
        <f t="shared" si="8"/>
        <v>5.9136512400000001</v>
      </c>
      <c r="E526" s="1">
        <f t="shared" si="9"/>
        <v>5.9081052416399989E-5</v>
      </c>
      <c r="F526" s="1">
        <f t="shared" si="10"/>
        <v>5.9136512400000001</v>
      </c>
    </row>
    <row r="527" spans="1:6" x14ac:dyDescent="0.3">
      <c r="A527" s="1">
        <f t="shared" si="7"/>
        <v>8.7773318779045754E-6</v>
      </c>
      <c r="B527" s="1">
        <f t="shared" si="8"/>
        <v>5.8327901236889996</v>
      </c>
      <c r="E527" s="1">
        <f t="shared" si="9"/>
        <v>7.3889122029235549E-5</v>
      </c>
      <c r="F527" s="1">
        <f t="shared" si="10"/>
        <v>5.8327901236889996</v>
      </c>
    </row>
    <row r="528" spans="1:6" x14ac:dyDescent="0.3">
      <c r="A528" s="1">
        <f t="shared" si="7"/>
        <v>9.5286106958134016E-6</v>
      </c>
      <c r="B528" s="1">
        <f t="shared" si="8"/>
        <v>5.752480855488999</v>
      </c>
      <c r="E528" s="1">
        <f t="shared" si="9"/>
        <v>7.2575606625771644E-5</v>
      </c>
      <c r="F528" s="1">
        <f t="shared" si="10"/>
        <v>5.752480855488999</v>
      </c>
    </row>
    <row r="529" spans="1:6" x14ac:dyDescent="0.3">
      <c r="A529" s="1">
        <f t="shared" si="7"/>
        <v>8.5987293048810345E-6</v>
      </c>
      <c r="B529" s="1">
        <f t="shared" si="8"/>
        <v>5.672733062499999</v>
      </c>
      <c r="E529" s="1">
        <f t="shared" si="9"/>
        <v>2.5970428862161017E-3</v>
      </c>
      <c r="F529" s="1">
        <f t="shared" si="10"/>
        <v>5.672733062499999</v>
      </c>
    </row>
    <row r="530" spans="1:6" x14ac:dyDescent="0.3">
      <c r="A530" s="1">
        <f t="shared" si="7"/>
        <v>1.9790693418345054E-5</v>
      </c>
      <c r="B530" s="1">
        <f t="shared" si="8"/>
        <v>5.5935419144889993</v>
      </c>
      <c r="E530" s="1">
        <f t="shared" si="9"/>
        <v>3.0638120104900334E-4</v>
      </c>
      <c r="F530" s="1">
        <f t="shared" si="10"/>
        <v>5.5935419144889993</v>
      </c>
    </row>
    <row r="531" spans="1:6" x14ac:dyDescent="0.3">
      <c r="A531" s="1">
        <f t="shared" si="7"/>
        <v>1.0115973236396528E-5</v>
      </c>
      <c r="B531" s="1">
        <f t="shared" si="8"/>
        <v>5.5149027146890006</v>
      </c>
      <c r="E531" s="1">
        <f t="shared" si="9"/>
        <v>2.4338729788865219E-3</v>
      </c>
      <c r="F531" s="1">
        <f t="shared" si="10"/>
        <v>5.5149027146890006</v>
      </c>
    </row>
    <row r="532" spans="1:6" x14ac:dyDescent="0.3">
      <c r="A532" s="1">
        <f t="shared" si="7"/>
        <v>6.0973239641758772E-6</v>
      </c>
      <c r="B532" s="1">
        <f t="shared" si="8"/>
        <v>5.4368248899999987</v>
      </c>
      <c r="E532" s="1">
        <f t="shared" si="9"/>
        <v>2.441450873881599E-3</v>
      </c>
      <c r="F532" s="1">
        <f t="shared" si="10"/>
        <v>5.4368248899999987</v>
      </c>
    </row>
    <row r="533" spans="1:6" x14ac:dyDescent="0.3">
      <c r="A533" s="1">
        <f t="shared" si="7"/>
        <v>1.4423775085356148E-6</v>
      </c>
      <c r="B533" s="1">
        <f t="shared" si="8"/>
        <v>5.3593037102890007</v>
      </c>
      <c r="E533" s="1">
        <f t="shared" si="9"/>
        <v>2.4638001801144511E-3</v>
      </c>
      <c r="F533" s="1">
        <f t="shared" si="10"/>
        <v>5.3593037102890007</v>
      </c>
    </row>
    <row r="534" spans="1:6" x14ac:dyDescent="0.3">
      <c r="A534" s="1">
        <f t="shared" si="7"/>
        <v>2.399812190942522E-7</v>
      </c>
      <c r="B534" s="1">
        <f t="shared" si="8"/>
        <v>5.2823345788889995</v>
      </c>
      <c r="E534" s="1">
        <f t="shared" si="9"/>
        <v>6.0988393048391483E-4</v>
      </c>
      <c r="F534" s="1">
        <f t="shared" si="10"/>
        <v>5.2823345788889995</v>
      </c>
    </row>
    <row r="535" spans="1:6" x14ac:dyDescent="0.3">
      <c r="A535" s="1">
        <f t="shared" si="7"/>
        <v>3.2482020489954494E-9</v>
      </c>
      <c r="B535" s="1">
        <f t="shared" si="8"/>
        <v>5.2059267225000001</v>
      </c>
      <c r="E535" s="1">
        <f t="shared" si="9"/>
        <v>6.0544391729289995E-4</v>
      </c>
      <c r="F535" s="1">
        <f t="shared" si="10"/>
        <v>5.2059267225000001</v>
      </c>
    </row>
    <row r="536" spans="1:6" x14ac:dyDescent="0.3">
      <c r="A536" s="1">
        <f t="shared" si="7"/>
        <v>4.2822991051620401E-7</v>
      </c>
      <c r="B536" s="1">
        <f t="shared" si="8"/>
        <v>5.1300755110890002</v>
      </c>
      <c r="E536" s="1">
        <f t="shared" si="9"/>
        <v>6.3873851023698902E-5</v>
      </c>
      <c r="F536" s="1">
        <f t="shared" si="10"/>
        <v>5.1300755110890002</v>
      </c>
    </row>
    <row r="537" spans="1:6" x14ac:dyDescent="0.3">
      <c r="A537" s="1">
        <f t="shared" si="7"/>
        <v>2.8111651490579398E-7</v>
      </c>
      <c r="B537" s="1">
        <f t="shared" si="8"/>
        <v>5.0547764480889992</v>
      </c>
      <c r="E537" s="1">
        <f t="shared" si="9"/>
        <v>2.992792170390734E-5</v>
      </c>
      <c r="F537" s="1">
        <f t="shared" si="10"/>
        <v>5.0547764480889992</v>
      </c>
    </row>
    <row r="538" spans="1:6" x14ac:dyDescent="0.3">
      <c r="A538" s="1">
        <f t="shared" si="7"/>
        <v>4.686634681000411E-7</v>
      </c>
      <c r="B538" s="1">
        <f t="shared" si="8"/>
        <v>4.9800385599999988</v>
      </c>
      <c r="E538" s="1">
        <f t="shared" si="9"/>
        <v>4.5771990250000101E-5</v>
      </c>
      <c r="F538" s="1">
        <f t="shared" si="10"/>
        <v>4.9800385599999988</v>
      </c>
    </row>
    <row r="539" spans="1:6" x14ac:dyDescent="0.3">
      <c r="A539" s="1">
        <f t="shared" si="7"/>
        <v>3.1424520512261535E-7</v>
      </c>
      <c r="B539" s="1">
        <f t="shared" si="8"/>
        <v>4.9058573168889987</v>
      </c>
      <c r="E539" s="1">
        <f t="shared" si="9"/>
        <v>2.4933302744678696E-3</v>
      </c>
      <c r="F539" s="1">
        <f t="shared" si="10"/>
        <v>4.9058573168889987</v>
      </c>
    </row>
    <row r="540" spans="1:6" x14ac:dyDescent="0.3">
      <c r="A540" s="1">
        <f t="shared" si="7"/>
        <v>4.5888807450733896E-7</v>
      </c>
      <c r="B540" s="1">
        <f t="shared" si="8"/>
        <v>4.8322283222890006</v>
      </c>
      <c r="E540" s="1">
        <f t="shared" si="9"/>
        <v>6.9718511763035007E-3</v>
      </c>
      <c r="F540" s="1">
        <f t="shared" si="10"/>
        <v>4.8322283222890006</v>
      </c>
    </row>
    <row r="541" spans="1:6" x14ac:dyDescent="0.3">
      <c r="A541" s="1">
        <f t="shared" si="7"/>
        <v>3.6677114261291029E-6</v>
      </c>
      <c r="B541" s="1">
        <f t="shared" si="8"/>
        <v>4.7591604024999983</v>
      </c>
      <c r="E541" s="1">
        <f t="shared" si="9"/>
        <v>2.4780255012529029E-3</v>
      </c>
      <c r="F541" s="1">
        <f t="shared" si="10"/>
        <v>4.7591604024999983</v>
      </c>
    </row>
    <row r="542" spans="1:6" x14ac:dyDescent="0.3">
      <c r="A542" s="1">
        <f t="shared" si="7"/>
        <v>4.1580969151030686E-6</v>
      </c>
      <c r="B542" s="1">
        <f t="shared" si="8"/>
        <v>4.6866491276890008</v>
      </c>
      <c r="E542" s="1">
        <f t="shared" si="9"/>
        <v>3.0596907745199448E-4</v>
      </c>
      <c r="F542" s="1">
        <f t="shared" si="10"/>
        <v>4.6866491276890008</v>
      </c>
    </row>
    <row r="543" spans="1:6" x14ac:dyDescent="0.3">
      <c r="A543" s="1">
        <f t="shared" si="7"/>
        <v>1.1015127591067589E-6</v>
      </c>
      <c r="B543" s="1">
        <f t="shared" si="8"/>
        <v>4.6146902014890001</v>
      </c>
      <c r="E543" s="1">
        <f t="shared" si="9"/>
        <v>4.5003325821261269E-3</v>
      </c>
      <c r="F543" s="1">
        <f t="shared" si="10"/>
        <v>4.6146902014890001</v>
      </c>
    </row>
    <row r="544" spans="1:6" x14ac:dyDescent="0.3">
      <c r="A544" s="1">
        <f t="shared" si="7"/>
        <v>2.4716408833604344E-7</v>
      </c>
      <c r="B544" s="1">
        <f t="shared" si="8"/>
        <v>4.5432922499999995</v>
      </c>
      <c r="E544" s="1">
        <f t="shared" si="9"/>
        <v>5.6802389533695949E-3</v>
      </c>
      <c r="F544" s="1">
        <f t="shared" si="10"/>
        <v>4.5432922499999995</v>
      </c>
    </row>
    <row r="545" spans="1:6" x14ac:dyDescent="0.3">
      <c r="A545" s="1">
        <f t="shared" si="7"/>
        <v>3.1164316002136744E-6</v>
      </c>
      <c r="B545" s="1">
        <f t="shared" si="8"/>
        <v>4.4724509434890001</v>
      </c>
      <c r="E545" s="1">
        <f t="shared" si="9"/>
        <v>2.6740746789064365E-4</v>
      </c>
      <c r="F545" s="1">
        <f t="shared" si="10"/>
        <v>4.4724509434890001</v>
      </c>
    </row>
    <row r="546" spans="1:6" x14ac:dyDescent="0.3">
      <c r="A546" s="1">
        <f t="shared" si="7"/>
        <v>6.1977705748370393E-8</v>
      </c>
      <c r="B546" s="1">
        <f t="shared" si="8"/>
        <v>4.4021620856889996</v>
      </c>
      <c r="E546" s="1">
        <f t="shared" si="9"/>
        <v>3.3642032118688034E-3</v>
      </c>
      <c r="F546" s="1">
        <f t="shared" si="10"/>
        <v>4.4021620856889996</v>
      </c>
    </row>
    <row r="547" spans="1:6" x14ac:dyDescent="0.3">
      <c r="A547" s="1">
        <f t="shared" si="7"/>
        <v>1.5609753720995046E-8</v>
      </c>
      <c r="B547" s="1">
        <f t="shared" si="8"/>
        <v>4.3324341024999988</v>
      </c>
      <c r="E547" s="1">
        <f t="shared" si="9"/>
        <v>6.1685473080100352E-5</v>
      </c>
      <c r="F547" s="1">
        <f t="shared" si="10"/>
        <v>4.3324341024999988</v>
      </c>
    </row>
    <row r="548" spans="1:6" x14ac:dyDescent="0.3">
      <c r="A548" s="1">
        <f t="shared" si="7"/>
        <v>7.8022332722061715E-8</v>
      </c>
      <c r="B548" s="1">
        <f t="shared" si="8"/>
        <v>4.2632627642889993</v>
      </c>
      <c r="E548" s="1">
        <f t="shared" si="9"/>
        <v>7.9442135867810725E-5</v>
      </c>
      <c r="F548" s="1">
        <f t="shared" si="10"/>
        <v>4.2632627642889993</v>
      </c>
    </row>
    <row r="549" spans="1:6" x14ac:dyDescent="0.3">
      <c r="A549" s="1">
        <f t="shared" si="7"/>
        <v>5.0699557859193788E-7</v>
      </c>
      <c r="B549" s="1">
        <f t="shared" si="8"/>
        <v>4.1946439748890008</v>
      </c>
      <c r="E549" s="1">
        <f t="shared" si="9"/>
        <v>3.4881755215895949E-3</v>
      </c>
      <c r="F549" s="1">
        <f t="shared" si="10"/>
        <v>4.1946439748890008</v>
      </c>
    </row>
    <row r="550" spans="1:6" x14ac:dyDescent="0.3">
      <c r="A550" s="1">
        <f t="shared" si="7"/>
        <v>6.4374954772839756E-6</v>
      </c>
      <c r="B550" s="1">
        <f t="shared" si="8"/>
        <v>4.126585959999999</v>
      </c>
      <c r="E550" s="1">
        <f t="shared" si="9"/>
        <v>2.5798699294563975E-3</v>
      </c>
      <c r="F550" s="1">
        <f t="shared" si="10"/>
        <v>4.126585959999999</v>
      </c>
    </row>
    <row r="551" spans="1:6" x14ac:dyDescent="0.3">
      <c r="A551" s="1">
        <f t="shared" si="7"/>
        <v>7.2447524413564393E-6</v>
      </c>
      <c r="B551" s="1">
        <f t="shared" si="8"/>
        <v>4.0590845900890002</v>
      </c>
      <c r="E551" s="1">
        <f t="shared" si="9"/>
        <v>3.0584629613005806E-4</v>
      </c>
      <c r="F551" s="1">
        <f t="shared" si="10"/>
        <v>4.0590845900890002</v>
      </c>
    </row>
    <row r="552" spans="1:6" x14ac:dyDescent="0.3">
      <c r="A552" s="1">
        <f t="shared" si="7"/>
        <v>1.1579178644001471E-5</v>
      </c>
      <c r="B552" s="1">
        <f t="shared" si="8"/>
        <v>3.9921358690889996</v>
      </c>
      <c r="E552" s="1">
        <f t="shared" si="9"/>
        <v>8.5008551208067061E-5</v>
      </c>
      <c r="F552" s="1">
        <f t="shared" si="10"/>
        <v>3.9921358690889996</v>
      </c>
    </row>
    <row r="553" spans="1:6" x14ac:dyDescent="0.3">
      <c r="A553" s="1">
        <f t="shared" si="7"/>
        <v>1.0750562228025269E-5</v>
      </c>
      <c r="B553" s="1">
        <f t="shared" si="8"/>
        <v>3.9257478225</v>
      </c>
      <c r="E553" s="1">
        <f t="shared" si="9"/>
        <v>1.6625313082225008E-3</v>
      </c>
      <c r="F553" s="1">
        <f t="shared" si="10"/>
        <v>3.9257478225</v>
      </c>
    </row>
    <row r="554" spans="1:6" x14ac:dyDescent="0.3">
      <c r="A554" s="1">
        <f t="shared" si="7"/>
        <v>5.3795735903491515E-6</v>
      </c>
      <c r="B554" s="1">
        <f t="shared" si="8"/>
        <v>3.8599164208889998</v>
      </c>
      <c r="E554" s="1">
        <f t="shared" si="9"/>
        <v>2.4051774190587106E-3</v>
      </c>
      <c r="F554" s="1">
        <f t="shared" si="10"/>
        <v>3.8599164208889998</v>
      </c>
    </row>
    <row r="555" spans="1:6" x14ac:dyDescent="0.3">
      <c r="A555" s="1">
        <f t="shared" si="7"/>
        <v>3.6741307505969402E-6</v>
      </c>
      <c r="B555" s="1">
        <f t="shared" si="8"/>
        <v>3.7946377682889993</v>
      </c>
      <c r="E555" s="1">
        <f t="shared" si="9"/>
        <v>1.0417118895056188E-3</v>
      </c>
      <c r="F555" s="1">
        <f t="shared" si="10"/>
        <v>3.7946377682889993</v>
      </c>
    </row>
    <row r="556" spans="1:6" x14ac:dyDescent="0.3">
      <c r="A556" s="1">
        <f t="shared" si="7"/>
        <v>2.2930681469440601E-6</v>
      </c>
      <c r="B556" s="1">
        <f t="shared" si="8"/>
        <v>3.7299196899999991</v>
      </c>
      <c r="E556" s="1">
        <f t="shared" si="9"/>
        <v>2.4051109089639984E-4</v>
      </c>
      <c r="F556" s="1">
        <f t="shared" si="10"/>
        <v>3.7299196899999991</v>
      </c>
    </row>
    <row r="557" spans="1:6" x14ac:dyDescent="0.3">
      <c r="A557" s="1">
        <f t="shared" si="7"/>
        <v>2.7848059288155249E-6</v>
      </c>
      <c r="B557" s="1">
        <f t="shared" si="8"/>
        <v>3.6657582566889992</v>
      </c>
      <c r="E557" s="1">
        <f t="shared" si="9"/>
        <v>2.3813669206835503E-4</v>
      </c>
      <c r="F557" s="1">
        <f t="shared" si="10"/>
        <v>3.6657582566889992</v>
      </c>
    </row>
    <row r="558" spans="1:6" x14ac:dyDescent="0.3">
      <c r="A558" s="1">
        <f t="shared" si="7"/>
        <v>1.6032250113465461E-6</v>
      </c>
      <c r="B558" s="1">
        <f t="shared" si="8"/>
        <v>3.6021496724889994</v>
      </c>
      <c r="E558" s="1">
        <f t="shared" si="9"/>
        <v>4.6392878633331401E-5</v>
      </c>
      <c r="F558" s="1">
        <f t="shared" si="10"/>
        <v>3.6021496724889994</v>
      </c>
    </row>
    <row r="559" spans="1:6" x14ac:dyDescent="0.3">
      <c r="A559" s="1">
        <f t="shared" si="7"/>
        <v>2.8868422630411414E-6</v>
      </c>
      <c r="B559" s="1">
        <f t="shared" si="8"/>
        <v>3.5391015624999995</v>
      </c>
      <c r="E559" s="1">
        <f t="shared" si="9"/>
        <v>9.8775968732099734E-5</v>
      </c>
      <c r="F559" s="1">
        <f t="shared" si="10"/>
        <v>3.5391015624999995</v>
      </c>
    </row>
    <row r="560" spans="1:6" x14ac:dyDescent="0.3">
      <c r="A560" s="1">
        <f t="shared" si="7"/>
        <v>3.4353020353278727E-6</v>
      </c>
      <c r="B560" s="1">
        <f t="shared" si="8"/>
        <v>3.4766100974889995</v>
      </c>
      <c r="E560" s="1">
        <f t="shared" si="9"/>
        <v>5.5444464145456283E-4</v>
      </c>
      <c r="F560" s="1">
        <f t="shared" si="10"/>
        <v>3.4766100974889995</v>
      </c>
    </row>
    <row r="561" spans="1:6" x14ac:dyDescent="0.3">
      <c r="A561" s="1">
        <f t="shared" si="7"/>
        <v>1.3744472432659379E-6</v>
      </c>
      <c r="B561" s="1">
        <f t="shared" si="8"/>
        <v>3.4146715816889999</v>
      </c>
      <c r="E561" s="1">
        <f t="shared" si="9"/>
        <v>1.012200702544363E-3</v>
      </c>
      <c r="F561" s="1">
        <f t="shared" si="10"/>
        <v>3.4146715816889999</v>
      </c>
    </row>
    <row r="562" spans="1:6" x14ac:dyDescent="0.3">
      <c r="A562" s="1">
        <f t="shared" si="7"/>
        <v>1.0990461093160393E-6</v>
      </c>
      <c r="B562" s="1">
        <f t="shared" si="8"/>
        <v>3.3532934399999998</v>
      </c>
      <c r="E562" s="1">
        <f t="shared" si="9"/>
        <v>3.223271179299601E-3</v>
      </c>
      <c r="F562" s="1">
        <f t="shared" si="10"/>
        <v>3.3532934399999998</v>
      </c>
    </row>
    <row r="563" spans="1:6" x14ac:dyDescent="0.3">
      <c r="A563" s="1">
        <f t="shared" si="7"/>
        <v>2.1889318545841072E-7</v>
      </c>
      <c r="B563" s="1">
        <f t="shared" si="8"/>
        <v>3.2924719432889997</v>
      </c>
      <c r="E563" s="1">
        <f t="shared" si="9"/>
        <v>2.7376668398366119E-3</v>
      </c>
      <c r="F563" s="1">
        <f t="shared" si="10"/>
        <v>3.2924719432889997</v>
      </c>
    </row>
    <row r="564" spans="1:6" x14ac:dyDescent="0.3">
      <c r="A564" s="1">
        <f t="shared" si="7"/>
        <v>3.5052175789952523E-7</v>
      </c>
      <c r="B564" s="1">
        <f t="shared" si="8"/>
        <v>3.2322034958889994</v>
      </c>
      <c r="E564" s="1">
        <f t="shared" si="9"/>
        <v>3.9066535354212693E-3</v>
      </c>
      <c r="F564" s="1">
        <f t="shared" si="10"/>
        <v>3.2322034958889994</v>
      </c>
    </row>
    <row r="565" spans="1:6" x14ac:dyDescent="0.3">
      <c r="A565" s="1">
        <f t="shared" si="7"/>
        <v>3.2038744639690317E-6</v>
      </c>
      <c r="B565" s="1">
        <f t="shared" si="8"/>
        <v>3.1724953224999992</v>
      </c>
      <c r="E565" s="1">
        <f t="shared" si="9"/>
        <v>1.4090846161716897E-2</v>
      </c>
      <c r="F565" s="1">
        <f t="shared" si="10"/>
        <v>3.1724953224999992</v>
      </c>
    </row>
    <row r="566" spans="1:6" x14ac:dyDescent="0.3">
      <c r="A566" s="1">
        <f t="shared" si="7"/>
        <v>1.3069112714474706E-5</v>
      </c>
      <c r="B566" s="1">
        <f t="shared" si="8"/>
        <v>3.1133437940889994</v>
      </c>
      <c r="E566" s="1">
        <f t="shared" si="9"/>
        <v>7.4946959127069768E-3</v>
      </c>
      <c r="F566" s="1">
        <f t="shared" si="10"/>
        <v>3.1133437940889994</v>
      </c>
    </row>
    <row r="567" spans="1:6" x14ac:dyDescent="0.3">
      <c r="A567" s="1">
        <f t="shared" si="7"/>
        <v>2.3844999810535192E-5</v>
      </c>
      <c r="B567" s="1">
        <f t="shared" si="8"/>
        <v>3.0547454150889997</v>
      </c>
      <c r="E567" s="1">
        <f t="shared" si="9"/>
        <v>8.155741114178668E-4</v>
      </c>
      <c r="F567" s="1">
        <f t="shared" si="10"/>
        <v>3.0547454150889997</v>
      </c>
    </row>
    <row r="568" spans="1:6" x14ac:dyDescent="0.3">
      <c r="A568" s="1">
        <f t="shared" si="7"/>
        <v>2.2649223174400482E-5</v>
      </c>
      <c r="B568" s="1">
        <f t="shared" si="8"/>
        <v>2.9967072100000003</v>
      </c>
      <c r="E568" s="1">
        <f t="shared" si="9"/>
        <v>5.2590872928999998E-4</v>
      </c>
      <c r="F568" s="1">
        <f t="shared" si="10"/>
        <v>2.9967072100000003</v>
      </c>
    </row>
    <row r="569" spans="1:6" x14ac:dyDescent="0.3">
      <c r="A569" s="1">
        <f t="shared" si="7"/>
        <v>1.8980885253485538E-5</v>
      </c>
      <c r="B569" s="1">
        <f t="shared" si="8"/>
        <v>2.9392256498890004</v>
      </c>
      <c r="E569" s="1">
        <f t="shared" si="9"/>
        <v>1.0124397371517068E-3</v>
      </c>
      <c r="F569" s="1">
        <f t="shared" si="10"/>
        <v>2.9392256498890004</v>
      </c>
    </row>
    <row r="570" spans="1:6" x14ac:dyDescent="0.3">
      <c r="A570" s="1">
        <f t="shared" si="7"/>
        <v>1.5238227400280791E-5</v>
      </c>
      <c r="B570" s="1">
        <f t="shared" si="8"/>
        <v>2.8822973392889999</v>
      </c>
      <c r="E570" s="1">
        <f t="shared" si="9"/>
        <v>4.9841402816541854E-4</v>
      </c>
      <c r="F570" s="1">
        <f t="shared" si="10"/>
        <v>2.8822973392889999</v>
      </c>
    </row>
    <row r="571" spans="1:6" x14ac:dyDescent="0.3">
      <c r="A571" s="1">
        <f t="shared" si="7"/>
        <v>2.7161848160209017E-5</v>
      </c>
      <c r="B571" s="1">
        <f t="shared" si="8"/>
        <v>2.8259291025</v>
      </c>
      <c r="E571" s="1">
        <f t="shared" si="9"/>
        <v>3.2855394236724907E-2</v>
      </c>
      <c r="F571" s="1">
        <f t="shared" si="10"/>
        <v>2.8259291025</v>
      </c>
    </row>
    <row r="572" spans="1:6" x14ac:dyDescent="0.3">
      <c r="A572" s="1">
        <f t="shared" si="7"/>
        <v>6.0910250859202141E-6</v>
      </c>
      <c r="B572" s="1">
        <f t="shared" si="8"/>
        <v>2.7148592684889992</v>
      </c>
      <c r="E572" s="1">
        <f t="shared" si="9"/>
        <v>3.2799775078111895E-2</v>
      </c>
      <c r="F572" s="1">
        <f t="shared" si="10"/>
        <v>2.7148592684889992</v>
      </c>
    </row>
    <row r="573" spans="1:6" x14ac:dyDescent="0.3">
      <c r="A573" s="1">
        <f t="shared" si="7"/>
        <v>1.4368481265959855E-6</v>
      </c>
      <c r="B573" s="1">
        <f t="shared" si="8"/>
        <v>2.6601609999999991</v>
      </c>
      <c r="E573" s="1">
        <f t="shared" si="9"/>
        <v>2.3021187841600034E-5</v>
      </c>
      <c r="F573" s="1">
        <f t="shared" si="10"/>
        <v>2.6601609999999991</v>
      </c>
    </row>
    <row r="574" spans="1:6" x14ac:dyDescent="0.3">
      <c r="A574" s="1">
        <f t="shared" si="7"/>
        <v>5.6776013555643895E-6</v>
      </c>
      <c r="B574" s="1">
        <f t="shared" si="8"/>
        <v>2.6060193764889994</v>
      </c>
      <c r="E574" s="1">
        <f t="shared" si="9"/>
        <v>1.505751812944315E-5</v>
      </c>
      <c r="F574" s="1">
        <f t="shared" si="10"/>
        <v>2.6060193764889994</v>
      </c>
    </row>
    <row r="575" spans="1:6" x14ac:dyDescent="0.3">
      <c r="A575" s="1">
        <f t="shared" si="7"/>
        <v>1.7803117111737152E-6</v>
      </c>
      <c r="B575" s="1">
        <f t="shared" si="8"/>
        <v>2.5524312026890001</v>
      </c>
      <c r="E575" s="1">
        <f t="shared" si="9"/>
        <v>1.8753101894199646E-3</v>
      </c>
      <c r="F575" s="1">
        <f t="shared" si="10"/>
        <v>2.5524312026890001</v>
      </c>
    </row>
    <row r="576" spans="1:6" x14ac:dyDescent="0.3">
      <c r="A576" s="1">
        <f t="shared" si="7"/>
        <v>1.3321060805611923E-6</v>
      </c>
      <c r="B576" s="1">
        <f t="shared" si="8"/>
        <v>2.4994029025000004</v>
      </c>
      <c r="E576" s="1">
        <f t="shared" si="9"/>
        <v>1.2848432349841E-3</v>
      </c>
      <c r="F576" s="1">
        <f t="shared" si="10"/>
        <v>2.4994029025000004</v>
      </c>
    </row>
    <row r="577" spans="1:6" x14ac:dyDescent="0.3">
      <c r="A577" s="1">
        <f t="shared" si="7"/>
        <v>1.252839862849187E-7</v>
      </c>
      <c r="B577" s="1">
        <f t="shared" si="8"/>
        <v>2.4469312472890001</v>
      </c>
      <c r="E577" s="1">
        <f t="shared" si="9"/>
        <v>1.0006889637876925E-3</v>
      </c>
      <c r="F577" s="1">
        <f t="shared" si="10"/>
        <v>2.4469312472890001</v>
      </c>
    </row>
    <row r="578" spans="1:6" x14ac:dyDescent="0.3">
      <c r="A578" s="1">
        <f t="shared" si="7"/>
        <v>8.860517852911074E-8</v>
      </c>
      <c r="B578" s="1">
        <f t="shared" si="8"/>
        <v>2.3950131418889997</v>
      </c>
      <c r="E578" s="1">
        <f t="shared" si="9"/>
        <v>2.1808738519951602E-6</v>
      </c>
      <c r="F578" s="1">
        <f t="shared" si="10"/>
        <v>2.3950131418889997</v>
      </c>
    </row>
    <row r="579" spans="1:6" x14ac:dyDescent="0.3">
      <c r="A579" s="1">
        <f t="shared" ref="A579:A642" si="11">(B131+0.17434*A131+0.0137)^2</f>
        <v>3.7656877710407997E-7</v>
      </c>
      <c r="B579" s="1">
        <f t="shared" ref="B579:B642" si="12">(A131-3.7331)^2</f>
        <v>2.3436548099999999</v>
      </c>
      <c r="E579" s="1">
        <f t="shared" ref="E579:E642" si="13">(D131+0.0046*A131-0.1907)^2</f>
        <v>1.8098374712039952E-4</v>
      </c>
      <c r="F579" s="1">
        <f t="shared" ref="F579:F642" si="14">(A131-3.7331)^2</f>
        <v>2.3436548099999999</v>
      </c>
    </row>
    <row r="580" spans="1:6" x14ac:dyDescent="0.3">
      <c r="A580" s="1">
        <f t="shared" si="11"/>
        <v>4.6449374556733989E-7</v>
      </c>
      <c r="B580" s="1">
        <f t="shared" si="12"/>
        <v>2.2928531230889999</v>
      </c>
      <c r="E580" s="1">
        <f t="shared" si="13"/>
        <v>4.4406550444189846E-4</v>
      </c>
      <c r="F580" s="1">
        <f t="shared" si="14"/>
        <v>2.2928531230889999</v>
      </c>
    </row>
    <row r="581" spans="1:6" x14ac:dyDescent="0.3">
      <c r="A581" s="1">
        <f t="shared" si="11"/>
        <v>9.9450600679069059E-7</v>
      </c>
      <c r="B581" s="1">
        <f t="shared" si="12"/>
        <v>2.2426050860889992</v>
      </c>
      <c r="E581" s="1">
        <f t="shared" si="13"/>
        <v>1.6887241089042789E-4</v>
      </c>
      <c r="F581" s="1">
        <f t="shared" si="14"/>
        <v>2.2426050860889992</v>
      </c>
    </row>
    <row r="582" spans="1:6" x14ac:dyDescent="0.3">
      <c r="A582" s="1">
        <f t="shared" si="11"/>
        <v>1.9814516822502715E-7</v>
      </c>
      <c r="B582" s="1">
        <f t="shared" si="12"/>
        <v>2.1929167224999992</v>
      </c>
      <c r="E582" s="1">
        <f t="shared" si="13"/>
        <v>7.8123883542250121E-4</v>
      </c>
      <c r="F582" s="1">
        <f t="shared" si="14"/>
        <v>2.1929167224999992</v>
      </c>
    </row>
    <row r="583" spans="1:6" x14ac:dyDescent="0.3">
      <c r="A583" s="1">
        <f t="shared" si="11"/>
        <v>7.0183019675808628E-8</v>
      </c>
      <c r="B583" s="1">
        <f t="shared" si="12"/>
        <v>2.1437850038889992</v>
      </c>
      <c r="E583" s="1">
        <f t="shared" si="13"/>
        <v>1.5324167116273053E-6</v>
      </c>
      <c r="F583" s="1">
        <f t="shared" si="14"/>
        <v>2.1437850038889992</v>
      </c>
    </row>
    <row r="584" spans="1:6" x14ac:dyDescent="0.3">
      <c r="A584" s="1">
        <f t="shared" si="11"/>
        <v>3.3724991134617022E-7</v>
      </c>
      <c r="B584" s="1">
        <f t="shared" si="12"/>
        <v>2.0952070352890004</v>
      </c>
      <c r="E584" s="1">
        <f t="shared" si="13"/>
        <v>1.954135089970589E-4</v>
      </c>
      <c r="F584" s="1">
        <f t="shared" si="14"/>
        <v>2.0952070352890004</v>
      </c>
    </row>
    <row r="585" spans="1:6" x14ac:dyDescent="0.3">
      <c r="A585" s="1">
        <f t="shared" si="11"/>
        <v>8.0392383792410904E-7</v>
      </c>
      <c r="B585" s="1">
        <f t="shared" si="12"/>
        <v>2.0471886400000003</v>
      </c>
      <c r="E585" s="1">
        <f t="shared" si="13"/>
        <v>4.6038482529639892E-4</v>
      </c>
      <c r="F585" s="1">
        <f t="shared" si="14"/>
        <v>2.0471886400000003</v>
      </c>
    </row>
    <row r="586" spans="1:6" x14ac:dyDescent="0.3">
      <c r="A586" s="1">
        <f t="shared" si="11"/>
        <v>2.1333634021504604E-6</v>
      </c>
      <c r="B586" s="1">
        <f t="shared" si="12"/>
        <v>1.9997268896890001</v>
      </c>
      <c r="E586" s="1">
        <f t="shared" si="13"/>
        <v>7.900777544123538E-4</v>
      </c>
      <c r="F586" s="1">
        <f t="shared" si="14"/>
        <v>1.9997268896890001</v>
      </c>
    </row>
    <row r="587" spans="1:6" x14ac:dyDescent="0.3">
      <c r="A587" s="1">
        <f t="shared" si="11"/>
        <v>4.0982569829676862E-6</v>
      </c>
      <c r="B587" s="1">
        <f t="shared" si="12"/>
        <v>1.9528189894889998</v>
      </c>
      <c r="E587" s="1">
        <f t="shared" si="13"/>
        <v>2.9017992068409098E-4</v>
      </c>
      <c r="F587" s="1">
        <f t="shared" si="14"/>
        <v>1.9528189894889998</v>
      </c>
    </row>
    <row r="588" spans="1:6" x14ac:dyDescent="0.3">
      <c r="A588" s="1">
        <f t="shared" si="11"/>
        <v>4.9119901226010936E-6</v>
      </c>
      <c r="B588" s="1">
        <f t="shared" si="12"/>
        <v>1.9064705624999998</v>
      </c>
      <c r="E588" s="1">
        <f t="shared" si="13"/>
        <v>2.9400280518009916E-4</v>
      </c>
      <c r="F588" s="1">
        <f t="shared" si="14"/>
        <v>1.9064705624999998</v>
      </c>
    </row>
    <row r="589" spans="1:6" x14ac:dyDescent="0.3">
      <c r="A589" s="1">
        <f t="shared" si="11"/>
        <v>7.7299945790428756E-6</v>
      </c>
      <c r="B589" s="1">
        <f t="shared" si="12"/>
        <v>1.8606787804889997</v>
      </c>
      <c r="E589" s="1">
        <f t="shared" si="13"/>
        <v>1.8244314974824266E-4</v>
      </c>
      <c r="F589" s="1">
        <f t="shared" si="14"/>
        <v>1.8606787804889997</v>
      </c>
    </row>
    <row r="590" spans="1:6" x14ac:dyDescent="0.3">
      <c r="A590" s="1">
        <f t="shared" si="11"/>
        <v>8.1110938611233168E-6</v>
      </c>
      <c r="B590" s="1">
        <f t="shared" si="12"/>
        <v>1.8154409486889993</v>
      </c>
      <c r="E590" s="1">
        <f t="shared" si="13"/>
        <v>2.1529111266208314E-4</v>
      </c>
      <c r="F590" s="1">
        <f t="shared" si="14"/>
        <v>1.8154409486889993</v>
      </c>
    </row>
    <row r="591" spans="1:6" x14ac:dyDescent="0.3">
      <c r="A591" s="1">
        <f t="shared" si="11"/>
        <v>5.8558385734561374E-6</v>
      </c>
      <c r="B591" s="1">
        <f t="shared" si="12"/>
        <v>1.7707624899999994</v>
      </c>
      <c r="E591" s="1">
        <f t="shared" si="13"/>
        <v>3.9137341958559975E-4</v>
      </c>
      <c r="F591" s="1">
        <f t="shared" si="14"/>
        <v>1.7707624899999994</v>
      </c>
    </row>
    <row r="592" spans="1:6" x14ac:dyDescent="0.3">
      <c r="A592" s="1">
        <f t="shared" si="11"/>
        <v>5.5874075728413155E-6</v>
      </c>
      <c r="B592" s="1">
        <f t="shared" si="12"/>
        <v>1.7266406762889994</v>
      </c>
      <c r="E592" s="1">
        <f t="shared" si="13"/>
        <v>4.9631730411234718E-8</v>
      </c>
      <c r="F592" s="1">
        <f t="shared" si="14"/>
        <v>1.7266406762889994</v>
      </c>
    </row>
    <row r="593" spans="1:6" x14ac:dyDescent="0.3">
      <c r="A593" s="1">
        <f t="shared" si="11"/>
        <v>6.5304842657728612E-6</v>
      </c>
      <c r="B593" s="1">
        <f t="shared" si="12"/>
        <v>1.6830729128890001</v>
      </c>
      <c r="E593" s="1">
        <f t="shared" si="13"/>
        <v>1.4578562465591537E-4</v>
      </c>
      <c r="F593" s="1">
        <f t="shared" si="14"/>
        <v>1.6830729128890001</v>
      </c>
    </row>
    <row r="594" spans="1:6" x14ac:dyDescent="0.3">
      <c r="A594" s="1">
        <f t="shared" si="11"/>
        <v>4.5256903526891539E-6</v>
      </c>
      <c r="B594" s="1">
        <f t="shared" si="12"/>
        <v>1.6400644225000001</v>
      </c>
      <c r="E594" s="1">
        <f t="shared" si="13"/>
        <v>1.9126889964900101E-5</v>
      </c>
      <c r="F594" s="1">
        <f t="shared" si="14"/>
        <v>1.6400644225000001</v>
      </c>
    </row>
    <row r="595" spans="1:6" x14ac:dyDescent="0.3">
      <c r="A595" s="1">
        <f t="shared" si="11"/>
        <v>6.5907868364181079E-6</v>
      </c>
      <c r="B595" s="1">
        <f t="shared" si="12"/>
        <v>1.5976125770890002</v>
      </c>
      <c r="E595" s="1">
        <f t="shared" si="13"/>
        <v>2.127689243041917E-5</v>
      </c>
      <c r="F595" s="1">
        <f t="shared" si="14"/>
        <v>1.5976125770890002</v>
      </c>
    </row>
    <row r="596" spans="1:6" x14ac:dyDescent="0.3">
      <c r="A596" s="1">
        <f t="shared" si="11"/>
        <v>4.5751679344403315E-6</v>
      </c>
      <c r="B596" s="1">
        <f t="shared" si="12"/>
        <v>1.5557148820889999</v>
      </c>
      <c r="E596" s="1">
        <f t="shared" si="13"/>
        <v>7.1262525670374793E-4</v>
      </c>
      <c r="F596" s="1">
        <f t="shared" si="14"/>
        <v>1.5557148820889999</v>
      </c>
    </row>
    <row r="597" spans="1:6" x14ac:dyDescent="0.3">
      <c r="A597" s="1">
        <f t="shared" si="11"/>
        <v>3.3666745225001619E-6</v>
      </c>
      <c r="B597" s="1">
        <f t="shared" si="12"/>
        <v>1.5143763599999998</v>
      </c>
      <c r="E597" s="1">
        <f t="shared" si="13"/>
        <v>6.6832260009999845E-5</v>
      </c>
      <c r="F597" s="1">
        <f t="shared" si="14"/>
        <v>1.5143763599999998</v>
      </c>
    </row>
    <row r="598" spans="1:6" x14ac:dyDescent="0.3">
      <c r="A598" s="1">
        <f t="shared" si="11"/>
        <v>4.1076579219324348E-6</v>
      </c>
      <c r="B598" s="1">
        <f t="shared" si="12"/>
        <v>1.4735944828889997</v>
      </c>
      <c r="E598" s="1">
        <f t="shared" si="13"/>
        <v>4.6637174475390767E-4</v>
      </c>
      <c r="F598" s="1">
        <f t="shared" si="14"/>
        <v>1.4735944828889997</v>
      </c>
    </row>
    <row r="599" spans="1:6" x14ac:dyDescent="0.3">
      <c r="A599" s="1">
        <f t="shared" si="11"/>
        <v>7.368766609609834E-6</v>
      </c>
      <c r="B599" s="1">
        <f t="shared" si="12"/>
        <v>1.4333668562889994</v>
      </c>
      <c r="E599" s="1">
        <f t="shared" si="13"/>
        <v>2.0683295548201903E-4</v>
      </c>
      <c r="F599" s="1">
        <f t="shared" si="14"/>
        <v>1.4333668562889994</v>
      </c>
    </row>
    <row r="600" spans="1:6" x14ac:dyDescent="0.3">
      <c r="A600" s="1">
        <f t="shared" si="11"/>
        <v>7.0672660154890278E-6</v>
      </c>
      <c r="B600" s="1">
        <f t="shared" si="12"/>
        <v>1.3936983024999994</v>
      </c>
      <c r="E600" s="1">
        <f t="shared" si="13"/>
        <v>9.1071769181409034E-3</v>
      </c>
      <c r="F600" s="1">
        <f t="shared" si="14"/>
        <v>1.3936983024999994</v>
      </c>
    </row>
    <row r="601" spans="1:6" x14ac:dyDescent="0.3">
      <c r="A601" s="1">
        <f t="shared" si="11"/>
        <v>3.541224415240096E-5</v>
      </c>
      <c r="B601" s="1">
        <f t="shared" si="12"/>
        <v>1.3545863936889995</v>
      </c>
      <c r="E601" s="1">
        <f t="shared" si="13"/>
        <v>6.1525781706350336E-3</v>
      </c>
      <c r="F601" s="1">
        <f t="shared" si="14"/>
        <v>1.3545863936889995</v>
      </c>
    </row>
    <row r="602" spans="1:6" x14ac:dyDescent="0.3">
      <c r="A602" s="1">
        <f t="shared" si="11"/>
        <v>2.7819614145649296E-5</v>
      </c>
      <c r="B602" s="1">
        <f t="shared" si="12"/>
        <v>1.3160288354890002</v>
      </c>
      <c r="E602" s="1">
        <f t="shared" si="13"/>
        <v>2.0064560117669318E-3</v>
      </c>
      <c r="F602" s="1">
        <f t="shared" si="14"/>
        <v>1.3160288354890002</v>
      </c>
    </row>
    <row r="603" spans="1:6" x14ac:dyDescent="0.3">
      <c r="A603" s="1">
        <f t="shared" si="11"/>
        <v>2.1143590382656307E-5</v>
      </c>
      <c r="B603" s="1">
        <f t="shared" si="12"/>
        <v>1.27803025</v>
      </c>
      <c r="E603" s="1">
        <f t="shared" si="13"/>
        <v>1.9766240213776008E-3</v>
      </c>
      <c r="F603" s="1">
        <f t="shared" si="14"/>
        <v>1.27803025</v>
      </c>
    </row>
    <row r="604" spans="1:6" x14ac:dyDescent="0.3">
      <c r="A604" s="1">
        <f t="shared" si="11"/>
        <v>1.5382097962323657E-5</v>
      </c>
      <c r="B604" s="1">
        <f t="shared" si="12"/>
        <v>1.2405883094890002</v>
      </c>
      <c r="E604" s="1">
        <f t="shared" si="13"/>
        <v>8.9596642153228303E-4</v>
      </c>
      <c r="F604" s="1">
        <f t="shared" si="14"/>
        <v>1.2405883094890002</v>
      </c>
    </row>
    <row r="605" spans="1:6" x14ac:dyDescent="0.3">
      <c r="A605" s="1">
        <f t="shared" si="11"/>
        <v>1.4000417820722676E-5</v>
      </c>
      <c r="B605" s="1">
        <f t="shared" si="12"/>
        <v>1.2037008196889998</v>
      </c>
      <c r="E605" s="1">
        <f t="shared" si="13"/>
        <v>5.3331591832243086E-5</v>
      </c>
      <c r="F605" s="1">
        <f t="shared" si="14"/>
        <v>1.2037008196889998</v>
      </c>
    </row>
    <row r="606" spans="1:6" x14ac:dyDescent="0.3">
      <c r="A606" s="1">
        <f t="shared" si="11"/>
        <v>1.8539043878601354E-5</v>
      </c>
      <c r="B606" s="1">
        <f t="shared" si="12"/>
        <v>1.1673722024999997</v>
      </c>
      <c r="E606" s="1">
        <f t="shared" si="13"/>
        <v>1.1325439278241001E-3</v>
      </c>
      <c r="F606" s="1">
        <f t="shared" si="14"/>
        <v>1.1673722024999997</v>
      </c>
    </row>
    <row r="607" spans="1:6" x14ac:dyDescent="0.3">
      <c r="A607" s="1">
        <f t="shared" si="11"/>
        <v>2.4936887682003617E-5</v>
      </c>
      <c r="B607" s="1">
        <f t="shared" si="12"/>
        <v>1.1316002302889998</v>
      </c>
      <c r="E607" s="1">
        <f t="shared" si="13"/>
        <v>1.3899275260071309E-3</v>
      </c>
      <c r="F607" s="1">
        <f t="shared" si="14"/>
        <v>1.1316002302889998</v>
      </c>
    </row>
    <row r="608" spans="1:6" x14ac:dyDescent="0.3">
      <c r="A608" s="1">
        <f t="shared" si="11"/>
        <v>3.2279399297873839E-5</v>
      </c>
      <c r="B608" s="1">
        <f t="shared" si="12"/>
        <v>1.0963828088889995</v>
      </c>
      <c r="E608" s="1">
        <f t="shared" si="13"/>
        <v>8.8982163342683481E-4</v>
      </c>
      <c r="F608" s="1">
        <f t="shared" si="14"/>
        <v>1.0963828088889995</v>
      </c>
    </row>
    <row r="609" spans="1:6" x14ac:dyDescent="0.3">
      <c r="A609" s="1">
        <f t="shared" si="11"/>
        <v>3.7471317589923978E-5</v>
      </c>
      <c r="B609" s="1">
        <f t="shared" si="12"/>
        <v>1.0617241599999996</v>
      </c>
      <c r="E609" s="1">
        <f t="shared" si="13"/>
        <v>3.5186706593439961E-4</v>
      </c>
      <c r="F609" s="1">
        <f t="shared" si="14"/>
        <v>1.0617241599999996</v>
      </c>
    </row>
    <row r="610" spans="1:6" x14ac:dyDescent="0.3">
      <c r="A610" s="1">
        <f t="shared" si="11"/>
        <v>4.1439703934982462E-5</v>
      </c>
      <c r="B610" s="1">
        <f t="shared" si="12"/>
        <v>1.0276221560889995</v>
      </c>
      <c r="E610" s="1">
        <f t="shared" si="13"/>
        <v>1.6681194450939147E-5</v>
      </c>
      <c r="F610" s="1">
        <f t="shared" si="14"/>
        <v>1.0276221560889995</v>
      </c>
    </row>
    <row r="611" spans="1:6" x14ac:dyDescent="0.3">
      <c r="A611" s="1">
        <f t="shared" si="11"/>
        <v>4.0718172011916767E-5</v>
      </c>
      <c r="B611" s="1">
        <f t="shared" si="12"/>
        <v>0.99407480308900009</v>
      </c>
      <c r="E611" s="1">
        <f t="shared" si="13"/>
        <v>9.6601216771027403E-5</v>
      </c>
      <c r="F611" s="1">
        <f t="shared" si="14"/>
        <v>0.99407480308900009</v>
      </c>
    </row>
    <row r="612" spans="1:6" x14ac:dyDescent="0.3">
      <c r="A612" s="1">
        <f t="shared" si="11"/>
        <v>3.8451966931225594E-5</v>
      </c>
      <c r="B612" s="1">
        <f t="shared" si="12"/>
        <v>0.96108612250000014</v>
      </c>
      <c r="E612" s="1">
        <f t="shared" si="13"/>
        <v>4.4905411322500228E-5</v>
      </c>
      <c r="F612" s="1">
        <f t="shared" si="14"/>
        <v>0.96108612250000014</v>
      </c>
    </row>
    <row r="613" spans="1:6" x14ac:dyDescent="0.3">
      <c r="A613" s="1">
        <f t="shared" si="11"/>
        <v>3.9298490101907194E-5</v>
      </c>
      <c r="B613" s="1">
        <f t="shared" si="12"/>
        <v>0.92865408688900009</v>
      </c>
      <c r="E613" s="1">
        <f t="shared" si="13"/>
        <v>8.4990219009873674E-6</v>
      </c>
      <c r="F613" s="1">
        <f t="shared" si="14"/>
        <v>0.92865408688900009</v>
      </c>
    </row>
    <row r="614" spans="1:6" x14ac:dyDescent="0.3">
      <c r="A614" s="1">
        <f t="shared" si="11"/>
        <v>3.8595929337371143E-5</v>
      </c>
      <c r="B614" s="1">
        <f t="shared" si="12"/>
        <v>0.89677680228899981</v>
      </c>
      <c r="E614" s="1">
        <f t="shared" si="13"/>
        <v>6.873302364565883E-5</v>
      </c>
      <c r="F614" s="1">
        <f t="shared" si="14"/>
        <v>0.89677680228899981</v>
      </c>
    </row>
    <row r="615" spans="1:6" x14ac:dyDescent="0.3">
      <c r="A615" s="1">
        <f t="shared" si="11"/>
        <v>4.4256394892303601E-5</v>
      </c>
      <c r="B615" s="1">
        <f t="shared" si="12"/>
        <v>0.86545808999999985</v>
      </c>
      <c r="E615" s="1">
        <f t="shared" si="13"/>
        <v>3.6800590491039903E-4</v>
      </c>
      <c r="F615" s="1">
        <f t="shared" si="14"/>
        <v>0.86545808999999985</v>
      </c>
    </row>
    <row r="616" spans="1:6" x14ac:dyDescent="0.3">
      <c r="A616" s="1">
        <f t="shared" si="11"/>
        <v>4.8559069346245015E-5</v>
      </c>
      <c r="B616" s="1">
        <f t="shared" si="12"/>
        <v>0.83469602268899978</v>
      </c>
      <c r="E616" s="1">
        <f t="shared" si="13"/>
        <v>3.7095614378519434E-4</v>
      </c>
      <c r="F616" s="1">
        <f t="shared" si="14"/>
        <v>0.83469602268899978</v>
      </c>
    </row>
    <row r="617" spans="1:6" x14ac:dyDescent="0.3">
      <c r="A617" s="1">
        <f t="shared" si="11"/>
        <v>5.4882097239651844E-5</v>
      </c>
      <c r="B617" s="1">
        <f t="shared" si="12"/>
        <v>0.80448880648899956</v>
      </c>
      <c r="E617" s="1">
        <f t="shared" si="13"/>
        <v>2.7992636806558504E-3</v>
      </c>
      <c r="F617" s="1">
        <f t="shared" si="14"/>
        <v>0.80448880648899956</v>
      </c>
    </row>
    <row r="618" spans="1:6" x14ac:dyDescent="0.3">
      <c r="A618" s="1">
        <f t="shared" si="11"/>
        <v>7.8151452189560445E-5</v>
      </c>
      <c r="B618" s="1">
        <f t="shared" si="12"/>
        <v>0.77484006249999959</v>
      </c>
      <c r="E618" s="1">
        <f t="shared" si="13"/>
        <v>2.8073900907360991E-3</v>
      </c>
      <c r="F618" s="1">
        <f t="shared" si="14"/>
        <v>0.77484006249999959</v>
      </c>
    </row>
    <row r="619" spans="1:6" x14ac:dyDescent="0.3">
      <c r="A619" s="1">
        <f t="shared" si="11"/>
        <v>8.6124279537149739E-5</v>
      </c>
      <c r="B619" s="1">
        <f t="shared" si="12"/>
        <v>0.74574796348899952</v>
      </c>
      <c r="E619" s="1">
        <f t="shared" si="13"/>
        <v>4.5771813490284429E-4</v>
      </c>
      <c r="F619" s="1">
        <f t="shared" si="14"/>
        <v>0.74574796348899952</v>
      </c>
    </row>
    <row r="620" spans="1:6" x14ac:dyDescent="0.3">
      <c r="A620" s="1">
        <f t="shared" si="11"/>
        <v>6.776299584358936E-5</v>
      </c>
      <c r="B620" s="1">
        <f t="shared" si="12"/>
        <v>0.71721081568900014</v>
      </c>
      <c r="E620" s="1">
        <f t="shared" si="13"/>
        <v>1.576161603733245E-3</v>
      </c>
      <c r="F620" s="1">
        <f t="shared" si="14"/>
        <v>0.71721081568900014</v>
      </c>
    </row>
    <row r="621" spans="1:6" x14ac:dyDescent="0.3">
      <c r="A621" s="1">
        <f t="shared" si="11"/>
        <v>6.4830098337797419E-5</v>
      </c>
      <c r="B621" s="1">
        <f t="shared" si="12"/>
        <v>0.68923204000000005</v>
      </c>
      <c r="E621" s="1">
        <f t="shared" si="13"/>
        <v>4.0556159887360113E-4</v>
      </c>
      <c r="F621" s="1">
        <f t="shared" si="14"/>
        <v>0.68923204000000005</v>
      </c>
    </row>
    <row r="622" spans="1:6" x14ac:dyDescent="0.3">
      <c r="A622" s="1">
        <f t="shared" si="11"/>
        <v>5.8119273605615734E-5</v>
      </c>
      <c r="B622" s="1">
        <f t="shared" si="12"/>
        <v>0.66180990928900008</v>
      </c>
      <c r="E622" s="1">
        <f t="shared" si="13"/>
        <v>2.9840897904213144E-4</v>
      </c>
      <c r="F622" s="1">
        <f t="shared" si="14"/>
        <v>0.66180990928900008</v>
      </c>
    </row>
    <row r="623" spans="1:6" x14ac:dyDescent="0.3">
      <c r="A623" s="1">
        <f t="shared" si="11"/>
        <v>5.7264199100338327E-5</v>
      </c>
      <c r="B623" s="1">
        <f t="shared" si="12"/>
        <v>0.63494282988899986</v>
      </c>
      <c r="E623" s="1">
        <f t="shared" si="13"/>
        <v>5.6757002534747411E-4</v>
      </c>
      <c r="F623" s="1">
        <f t="shared" si="14"/>
        <v>0.63494282988899986</v>
      </c>
    </row>
    <row r="624" spans="1:6" x14ac:dyDescent="0.3">
      <c r="A624" s="1">
        <f t="shared" si="11"/>
        <v>7.2306059870209182E-5</v>
      </c>
      <c r="B624" s="1">
        <f t="shared" si="12"/>
        <v>0.60863402249999987</v>
      </c>
      <c r="E624" s="1">
        <f t="shared" si="13"/>
        <v>3.4718692554048976E-3</v>
      </c>
      <c r="F624" s="1">
        <f t="shared" si="14"/>
        <v>0.60863402249999987</v>
      </c>
    </row>
    <row r="625" spans="1:6" x14ac:dyDescent="0.3">
      <c r="A625" s="1">
        <f t="shared" si="11"/>
        <v>9.1456377530244629E-5</v>
      </c>
      <c r="B625" s="1">
        <f t="shared" si="12"/>
        <v>0.58288186008899989</v>
      </c>
      <c r="E625" s="1">
        <f t="shared" si="13"/>
        <v>1.6464046184013772E-3</v>
      </c>
      <c r="F625" s="1">
        <f t="shared" si="14"/>
        <v>0.58288186008899989</v>
      </c>
    </row>
    <row r="626" spans="1:6" x14ac:dyDescent="0.3">
      <c r="A626" s="1">
        <f t="shared" si="11"/>
        <v>9.7596502607636017E-5</v>
      </c>
      <c r="B626" s="1">
        <f t="shared" si="12"/>
        <v>0.55768484908899962</v>
      </c>
      <c r="E626" s="1">
        <f t="shared" si="13"/>
        <v>2.1973858331072569E-6</v>
      </c>
      <c r="F626" s="1">
        <f t="shared" si="14"/>
        <v>0.55768484908899962</v>
      </c>
    </row>
    <row r="627" spans="1:6" x14ac:dyDescent="0.3">
      <c r="A627" s="1">
        <f t="shared" si="11"/>
        <v>9.4070213040401332E-5</v>
      </c>
      <c r="B627" s="1">
        <f t="shared" si="12"/>
        <v>0.53304600999999963</v>
      </c>
      <c r="E627" s="1">
        <f t="shared" si="13"/>
        <v>4.2998999044000045E-4</v>
      </c>
      <c r="F627" s="1">
        <f t="shared" si="14"/>
        <v>0.53304600999999963</v>
      </c>
    </row>
    <row r="628" spans="1:6" x14ac:dyDescent="0.3">
      <c r="A628" s="1">
        <f t="shared" si="11"/>
        <v>8.5947098147619246E-5</v>
      </c>
      <c r="B628" s="1">
        <f t="shared" si="12"/>
        <v>0.50896381588899964</v>
      </c>
      <c r="E628" s="1">
        <f t="shared" si="13"/>
        <v>7.9170529901346804E-4</v>
      </c>
      <c r="F628" s="1">
        <f t="shared" si="14"/>
        <v>0.50896381588899964</v>
      </c>
    </row>
    <row r="629" spans="1:6" x14ac:dyDescent="0.3">
      <c r="A629" s="1">
        <f t="shared" si="11"/>
        <v>7.8189403386219331E-5</v>
      </c>
      <c r="B629" s="1">
        <f t="shared" si="12"/>
        <v>0.48543687328900009</v>
      </c>
      <c r="E629" s="1">
        <f t="shared" si="13"/>
        <v>7.6413610137493959E-4</v>
      </c>
      <c r="F629" s="1">
        <f t="shared" si="14"/>
        <v>0.48543687328900009</v>
      </c>
    </row>
    <row r="630" spans="1:6" x14ac:dyDescent="0.3">
      <c r="A630" s="1">
        <f t="shared" si="11"/>
        <v>7.0799821833168451E-5</v>
      </c>
      <c r="B630" s="1">
        <f t="shared" si="12"/>
        <v>0.46246800250000009</v>
      </c>
      <c r="E630" s="1">
        <f t="shared" si="13"/>
        <v>3.9377917657690053E-4</v>
      </c>
      <c r="F630" s="1">
        <f t="shared" si="14"/>
        <v>0.46246800250000009</v>
      </c>
    </row>
    <row r="631" spans="1:6" x14ac:dyDescent="0.3">
      <c r="A631" s="1">
        <f t="shared" si="11"/>
        <v>6.7801206131177242E-5</v>
      </c>
      <c r="B631" s="1">
        <f t="shared" si="12"/>
        <v>0.44005577668900003</v>
      </c>
      <c r="E631" s="1">
        <f t="shared" si="13"/>
        <v>8.3867648916355724E-5</v>
      </c>
      <c r="F631" s="1">
        <f t="shared" si="14"/>
        <v>0.44005577668900003</v>
      </c>
    </row>
    <row r="632" spans="1:6" x14ac:dyDescent="0.3">
      <c r="A632" s="1">
        <f t="shared" si="11"/>
        <v>6.6877397777859171E-5</v>
      </c>
      <c r="B632" s="1">
        <f t="shared" si="12"/>
        <v>0.41819890248899988</v>
      </c>
      <c r="E632" s="1">
        <f t="shared" si="13"/>
        <v>7.9668552277217103E-4</v>
      </c>
      <c r="F632" s="1">
        <f t="shared" si="14"/>
        <v>0.41819890248899988</v>
      </c>
    </row>
    <row r="633" spans="1:6" x14ac:dyDescent="0.3">
      <c r="A633" s="1">
        <f t="shared" si="11"/>
        <v>8.5339646298915756E-5</v>
      </c>
      <c r="B633" s="1">
        <f t="shared" si="12"/>
        <v>0.39689999999999986</v>
      </c>
      <c r="E633" s="1">
        <f t="shared" si="13"/>
        <v>3.4215012409599976E-5</v>
      </c>
      <c r="F633" s="1">
        <f t="shared" si="14"/>
        <v>0.39689999999999986</v>
      </c>
    </row>
    <row r="634" spans="1:6" x14ac:dyDescent="0.3">
      <c r="A634" s="1">
        <f t="shared" si="11"/>
        <v>7.119531759122201E-5</v>
      </c>
      <c r="B634" s="1">
        <f t="shared" si="12"/>
        <v>0.37615774248899986</v>
      </c>
      <c r="E634" s="1">
        <f t="shared" si="13"/>
        <v>7.2551028912292239E-4</v>
      </c>
      <c r="F634" s="1">
        <f t="shared" si="14"/>
        <v>0.37615774248899986</v>
      </c>
    </row>
    <row r="635" spans="1:6" x14ac:dyDescent="0.3">
      <c r="A635" s="1">
        <f t="shared" si="11"/>
        <v>7.024859045008483E-5</v>
      </c>
      <c r="B635" s="1">
        <f t="shared" si="12"/>
        <v>0.35597093668899971</v>
      </c>
      <c r="E635" s="1">
        <f t="shared" si="13"/>
        <v>9.2258871943963169E-5</v>
      </c>
      <c r="F635" s="1">
        <f t="shared" si="14"/>
        <v>0.35597093668899971</v>
      </c>
    </row>
    <row r="636" spans="1:6" x14ac:dyDescent="0.3">
      <c r="A636" s="1">
        <f t="shared" si="11"/>
        <v>7.7815845326239643E-5</v>
      </c>
      <c r="B636" s="1">
        <f t="shared" si="12"/>
        <v>0.33634200249999968</v>
      </c>
      <c r="E636" s="1">
        <f t="shared" si="13"/>
        <v>2.9289207652809994E-4</v>
      </c>
      <c r="F636" s="1">
        <f t="shared" si="14"/>
        <v>0.33634200249999968</v>
      </c>
    </row>
    <row r="637" spans="1:6" x14ac:dyDescent="0.3">
      <c r="A637" s="1">
        <f t="shared" si="11"/>
        <v>8.1239843323367328E-5</v>
      </c>
      <c r="B637" s="1">
        <f t="shared" si="12"/>
        <v>0.31726971328899972</v>
      </c>
      <c r="E637" s="1">
        <f t="shared" si="13"/>
        <v>1.6151059817712326E-6</v>
      </c>
      <c r="F637" s="1">
        <f t="shared" si="14"/>
        <v>0.31726971328899972</v>
      </c>
    </row>
    <row r="638" spans="1:6" x14ac:dyDescent="0.3">
      <c r="A638" s="1">
        <f t="shared" si="11"/>
        <v>7.8020585607965916E-5</v>
      </c>
      <c r="B638" s="1">
        <f t="shared" si="12"/>
        <v>0.29875297588900007</v>
      </c>
      <c r="E638" s="1">
        <f t="shared" si="13"/>
        <v>1.836425614050751E-4</v>
      </c>
      <c r="F638" s="1">
        <f t="shared" si="14"/>
        <v>0.29875297588900007</v>
      </c>
    </row>
    <row r="639" spans="1:6" x14ac:dyDescent="0.3">
      <c r="A639" s="1">
        <f t="shared" si="11"/>
        <v>9.0647765311745767E-5</v>
      </c>
      <c r="B639" s="1">
        <f t="shared" si="12"/>
        <v>0.28079401000000004</v>
      </c>
      <c r="E639" s="1">
        <f t="shared" si="13"/>
        <v>6.2758366462439981E-4</v>
      </c>
      <c r="F639" s="1">
        <f t="shared" si="14"/>
        <v>0.28079401000000004</v>
      </c>
    </row>
    <row r="640" spans="1:6" x14ac:dyDescent="0.3">
      <c r="A640" s="1">
        <f t="shared" si="11"/>
        <v>9.434038328472886E-5</v>
      </c>
      <c r="B640" s="1">
        <f t="shared" si="12"/>
        <v>0.26339168908900001</v>
      </c>
      <c r="E640" s="1">
        <f t="shared" si="13"/>
        <v>1.4369732721392245E-6</v>
      </c>
      <c r="F640" s="1">
        <f t="shared" si="14"/>
        <v>0.26339168908900001</v>
      </c>
    </row>
    <row r="641" spans="1:6" x14ac:dyDescent="0.3">
      <c r="A641" s="1">
        <f t="shared" si="11"/>
        <v>9.0870638541227518E-5</v>
      </c>
      <c r="B641" s="1">
        <f t="shared" si="12"/>
        <v>0.24654502008899989</v>
      </c>
      <c r="E641" s="1">
        <f t="shared" si="13"/>
        <v>6.4747388755626695E-4</v>
      </c>
      <c r="F641" s="1">
        <f t="shared" si="14"/>
        <v>0.24654502008899989</v>
      </c>
    </row>
    <row r="642" spans="1:6" x14ac:dyDescent="0.3">
      <c r="A642" s="1">
        <f t="shared" si="11"/>
        <v>1.1220306883402558E-4</v>
      </c>
      <c r="B642" s="1">
        <f t="shared" si="12"/>
        <v>0.23025602249999988</v>
      </c>
      <c r="E642" s="1">
        <f t="shared" si="13"/>
        <v>6.533836473622494E-3</v>
      </c>
      <c r="F642" s="1">
        <f t="shared" si="14"/>
        <v>0.23025602249999988</v>
      </c>
    </row>
    <row r="643" spans="1:6" x14ac:dyDescent="0.3">
      <c r="A643" s="1">
        <f t="shared" ref="A643:A706" si="15">(B195+0.17434*A195+0.0137)^2</f>
        <v>1.5062114807393696E-4</v>
      </c>
      <c r="B643" s="1">
        <f t="shared" ref="B643:B706" si="16">(A195-3.7331)^2</f>
        <v>0.2145236698889999</v>
      </c>
      <c r="E643" s="1">
        <f t="shared" ref="E643:E706" si="17">(D195+0.0046*A195-0.1907)^2</f>
        <v>4.8669308354403057E-3</v>
      </c>
      <c r="F643" s="1">
        <f t="shared" ref="F643:F706" si="18">(A195-3.7331)^2</f>
        <v>0.2145236698889999</v>
      </c>
    </row>
    <row r="644" spans="1:6" x14ac:dyDescent="0.3">
      <c r="A644" s="1">
        <f t="shared" si="15"/>
        <v>1.6797695069312312E-4</v>
      </c>
      <c r="B644" s="1">
        <f t="shared" si="16"/>
        <v>0.19934706928899976</v>
      </c>
      <c r="E644" s="1">
        <f t="shared" si="17"/>
        <v>2.1192482996209926E-4</v>
      </c>
      <c r="F644" s="1">
        <f t="shared" si="18"/>
        <v>0.19934706928899976</v>
      </c>
    </row>
    <row r="645" spans="1:6" x14ac:dyDescent="0.3">
      <c r="A645" s="1">
        <f t="shared" si="15"/>
        <v>1.6333806182288466E-4</v>
      </c>
      <c r="B645" s="1">
        <f t="shared" si="16"/>
        <v>0.18472803999999979</v>
      </c>
      <c r="E645" s="1">
        <f t="shared" si="17"/>
        <v>5.3434113427240041E-4</v>
      </c>
      <c r="F645" s="1">
        <f t="shared" si="18"/>
        <v>0.18472803999999979</v>
      </c>
    </row>
    <row r="646" spans="1:6" x14ac:dyDescent="0.3">
      <c r="A646" s="1">
        <f t="shared" si="15"/>
        <v>1.4953043507326028E-4</v>
      </c>
      <c r="B646" s="1">
        <f t="shared" si="16"/>
        <v>0.17066565568899977</v>
      </c>
      <c r="E646" s="1">
        <f t="shared" si="17"/>
        <v>1.0871579408269156E-3</v>
      </c>
      <c r="F646" s="1">
        <f t="shared" si="18"/>
        <v>0.17066565568899977</v>
      </c>
    </row>
    <row r="647" spans="1:6" x14ac:dyDescent="0.3">
      <c r="A647" s="1">
        <f t="shared" si="15"/>
        <v>1.3632606215301159E-4</v>
      </c>
      <c r="B647" s="1">
        <f t="shared" si="16"/>
        <v>0.15715912348900002</v>
      </c>
      <c r="E647" s="1">
        <f t="shared" si="17"/>
        <v>2.2018796143233137E-4</v>
      </c>
      <c r="F647" s="1">
        <f t="shared" si="18"/>
        <v>0.15715912348900002</v>
      </c>
    </row>
    <row r="648" spans="1:6" x14ac:dyDescent="0.3">
      <c r="A648" s="1">
        <f t="shared" si="15"/>
        <v>1.3791592242512382E-4</v>
      </c>
      <c r="B648" s="1">
        <f t="shared" si="16"/>
        <v>0.14421006250000001</v>
      </c>
      <c r="E648" s="1">
        <f t="shared" si="17"/>
        <v>5.0526902567610038E-4</v>
      </c>
      <c r="F648" s="1">
        <f t="shared" si="18"/>
        <v>0.14421006250000001</v>
      </c>
    </row>
    <row r="649" spans="1:6" x14ac:dyDescent="0.3">
      <c r="A649" s="1">
        <f t="shared" si="15"/>
        <v>1.1976121612604891E-4</v>
      </c>
      <c r="B649" s="1">
        <f t="shared" si="16"/>
        <v>0.13181764648900002</v>
      </c>
      <c r="E649" s="1">
        <f t="shared" si="17"/>
        <v>4.8776260511524294E-4</v>
      </c>
      <c r="F649" s="1">
        <f t="shared" si="18"/>
        <v>0.13181764648900002</v>
      </c>
    </row>
    <row r="650" spans="1:6" x14ac:dyDescent="0.3">
      <c r="A650" s="1">
        <f t="shared" si="15"/>
        <v>1.2124780758751704E-4</v>
      </c>
      <c r="B650" s="1">
        <f t="shared" si="16"/>
        <v>0.11998118268899992</v>
      </c>
      <c r="E650" s="1">
        <f t="shared" si="17"/>
        <v>2.3404415732460333E-4</v>
      </c>
      <c r="F650" s="1">
        <f t="shared" si="18"/>
        <v>0.11998118268899992</v>
      </c>
    </row>
    <row r="651" spans="1:6" x14ac:dyDescent="0.3">
      <c r="A651" s="1">
        <f t="shared" si="15"/>
        <v>1.0939369321273528E-4</v>
      </c>
      <c r="B651" s="1">
        <f t="shared" si="16"/>
        <v>0.10870208999999992</v>
      </c>
      <c r="E651" s="1">
        <f t="shared" si="17"/>
        <v>6.9549082306560026E-4</v>
      </c>
      <c r="F651" s="1">
        <f t="shared" si="18"/>
        <v>0.10870208999999992</v>
      </c>
    </row>
    <row r="652" spans="1:6" x14ac:dyDescent="0.3">
      <c r="A652" s="1">
        <f t="shared" si="15"/>
        <v>1.0312259883673152E-4</v>
      </c>
      <c r="B652" s="1">
        <f t="shared" si="16"/>
        <v>9.7979642288999927E-2</v>
      </c>
      <c r="E652" s="1">
        <f t="shared" si="17"/>
        <v>3.9610510907071694E-3</v>
      </c>
      <c r="F652" s="1">
        <f t="shared" si="18"/>
        <v>9.7979642288999927E-2</v>
      </c>
    </row>
    <row r="653" spans="1:6" x14ac:dyDescent="0.3">
      <c r="A653" s="1">
        <f t="shared" si="15"/>
        <v>1.5823227801445961E-4</v>
      </c>
      <c r="B653" s="1">
        <f t="shared" si="16"/>
        <v>8.7813246888999844E-2</v>
      </c>
      <c r="E653" s="1">
        <f t="shared" si="17"/>
        <v>3.0586817038964039E-2</v>
      </c>
      <c r="F653" s="1">
        <f t="shared" si="18"/>
        <v>8.7813246888999844E-2</v>
      </c>
    </row>
    <row r="654" spans="1:6" x14ac:dyDescent="0.3">
      <c r="A654" s="1">
        <f t="shared" si="15"/>
        <v>1.1249811335230239E-4</v>
      </c>
      <c r="B654" s="1">
        <f t="shared" si="16"/>
        <v>6.9151643088999862E-2</v>
      </c>
      <c r="E654" s="1">
        <f t="shared" si="17"/>
        <v>3.0533154834957502E-2</v>
      </c>
      <c r="F654" s="1">
        <f t="shared" si="18"/>
        <v>6.9151643088999862E-2</v>
      </c>
    </row>
    <row r="655" spans="1:6" x14ac:dyDescent="0.3">
      <c r="A655" s="1">
        <f t="shared" si="15"/>
        <v>1.1929716636680084E-4</v>
      </c>
      <c r="B655" s="1">
        <f t="shared" si="16"/>
        <v>6.0655316089000016E-2</v>
      </c>
      <c r="E655" s="1">
        <f t="shared" si="17"/>
        <v>1.6739601583929866E-3</v>
      </c>
      <c r="F655" s="1">
        <f t="shared" si="18"/>
        <v>6.0655316089000016E-2</v>
      </c>
    </row>
    <row r="656" spans="1:6" x14ac:dyDescent="0.3">
      <c r="A656" s="1">
        <f t="shared" si="15"/>
        <v>1.4357575293609965E-4</v>
      </c>
      <c r="B656" s="1">
        <f t="shared" si="16"/>
        <v>5.2716160000000012E-2</v>
      </c>
      <c r="E656" s="1">
        <f t="shared" si="17"/>
        <v>1.7464291740899979E-3</v>
      </c>
      <c r="F656" s="1">
        <f t="shared" si="18"/>
        <v>5.2716160000000012E-2</v>
      </c>
    </row>
    <row r="657" spans="1:6" x14ac:dyDescent="0.3">
      <c r="A657" s="1">
        <f t="shared" si="15"/>
        <v>1.5124807909236887E-4</v>
      </c>
      <c r="B657" s="1">
        <f t="shared" si="16"/>
        <v>4.533364888900001E-2</v>
      </c>
      <c r="E657" s="1">
        <f t="shared" si="17"/>
        <v>3.3358027107237837E-8</v>
      </c>
      <c r="F657" s="1">
        <f t="shared" si="18"/>
        <v>4.533364888900001E-2</v>
      </c>
    </row>
    <row r="658" spans="1:6" x14ac:dyDescent="0.3">
      <c r="A658" s="1">
        <f t="shared" si="15"/>
        <v>1.4385381040197027E-4</v>
      </c>
      <c r="B658" s="1">
        <f t="shared" si="16"/>
        <v>3.8507390288999951E-2</v>
      </c>
      <c r="E658" s="1">
        <f t="shared" si="17"/>
        <v>6.6109726603861987E-4</v>
      </c>
      <c r="F658" s="1">
        <f t="shared" si="18"/>
        <v>3.8507390288999951E-2</v>
      </c>
    </row>
    <row r="659" spans="1:6" x14ac:dyDescent="0.3">
      <c r="A659" s="1">
        <f t="shared" si="15"/>
        <v>1.3091462705484825E-4</v>
      </c>
      <c r="B659" s="1">
        <f t="shared" si="16"/>
        <v>3.2238202499999959E-2</v>
      </c>
      <c r="E659" s="1">
        <f t="shared" si="17"/>
        <v>1.0281696361690047E-4</v>
      </c>
      <c r="F659" s="1">
        <f t="shared" si="18"/>
        <v>3.2238202499999959E-2</v>
      </c>
    </row>
    <row r="660" spans="1:6" x14ac:dyDescent="0.3">
      <c r="A660" s="1">
        <f t="shared" si="15"/>
        <v>1.353424819562205E-4</v>
      </c>
      <c r="B660" s="1">
        <f t="shared" si="16"/>
        <v>2.6525659688999958E-2</v>
      </c>
      <c r="E660" s="1">
        <f t="shared" si="17"/>
        <v>3.6633086455607457E-4</v>
      </c>
      <c r="F660" s="1">
        <f t="shared" si="18"/>
        <v>2.6525659688999958E-2</v>
      </c>
    </row>
    <row r="661" spans="1:6" x14ac:dyDescent="0.3">
      <c r="A661" s="1">
        <f t="shared" si="15"/>
        <v>1.4576916609243765E-4</v>
      </c>
      <c r="B661" s="1">
        <f t="shared" si="16"/>
        <v>2.1369469488999922E-2</v>
      </c>
      <c r="E661" s="1">
        <f t="shared" si="17"/>
        <v>2.1765637912512165E-6</v>
      </c>
      <c r="F661" s="1">
        <f t="shared" si="18"/>
        <v>2.1369469488999922E-2</v>
      </c>
    </row>
    <row r="662" spans="1:6" x14ac:dyDescent="0.3">
      <c r="A662" s="1">
        <f t="shared" si="15"/>
        <v>1.3561245311617665E-4</v>
      </c>
      <c r="B662" s="1">
        <f t="shared" si="16"/>
        <v>1.6770249999999928E-2</v>
      </c>
      <c r="E662" s="1">
        <f t="shared" si="17"/>
        <v>6.3834751149160151E-4</v>
      </c>
      <c r="F662" s="1">
        <f t="shared" si="18"/>
        <v>1.6770249999999928E-2</v>
      </c>
    </row>
    <row r="663" spans="1:6" x14ac:dyDescent="0.3">
      <c r="A663" s="1">
        <f t="shared" si="15"/>
        <v>1.2582471839869095E-4</v>
      </c>
      <c r="B663" s="1">
        <f t="shared" si="16"/>
        <v>1.2727675488999937E-2</v>
      </c>
      <c r="E663" s="1">
        <f t="shared" si="17"/>
        <v>1.9743898110532342E-4</v>
      </c>
      <c r="F663" s="1">
        <f t="shared" si="18"/>
        <v>1.2727675488999937E-2</v>
      </c>
    </row>
    <row r="664" spans="1:6" x14ac:dyDescent="0.3">
      <c r="A664" s="1">
        <f t="shared" si="15"/>
        <v>1.2456509103291245E-4</v>
      </c>
      <c r="B664" s="1">
        <f t="shared" si="16"/>
        <v>9.2415536890000042E-3</v>
      </c>
      <c r="E664" s="1">
        <f t="shared" si="17"/>
        <v>5.1818143104325686E-7</v>
      </c>
      <c r="F664" s="1">
        <f t="shared" si="18"/>
        <v>9.2415536890000042E-3</v>
      </c>
    </row>
    <row r="665" spans="1:6" x14ac:dyDescent="0.3">
      <c r="A665" s="1">
        <f t="shared" si="15"/>
        <v>1.2608502868008398E-4</v>
      </c>
      <c r="B665" s="1">
        <f t="shared" si="16"/>
        <v>6.3123025000000029E-3</v>
      </c>
      <c r="E665" s="1">
        <f t="shared" si="17"/>
        <v>3.7560726874809905E-4</v>
      </c>
      <c r="F665" s="1">
        <f t="shared" si="18"/>
        <v>6.3123025000000029E-3</v>
      </c>
    </row>
    <row r="666" spans="1:6" x14ac:dyDescent="0.3">
      <c r="A666" s="1">
        <f t="shared" si="15"/>
        <v>1.3906882944621904E-4</v>
      </c>
      <c r="B666" s="1">
        <f t="shared" si="16"/>
        <v>3.9396962890000022E-3</v>
      </c>
      <c r="E666" s="1">
        <f t="shared" si="17"/>
        <v>2.4891473241821059E-4</v>
      </c>
      <c r="F666" s="1">
        <f t="shared" si="18"/>
        <v>3.9396962890000022E-3</v>
      </c>
    </row>
    <row r="667" spans="1:6" x14ac:dyDescent="0.3">
      <c r="A667" s="1">
        <f t="shared" si="15"/>
        <v>1.3774440460397701E-4</v>
      </c>
      <c r="B667" s="1">
        <f t="shared" si="16"/>
        <v>2.1236428889999884E-3</v>
      </c>
      <c r="E667" s="1">
        <f t="shared" si="17"/>
        <v>7.0286060161155149E-5</v>
      </c>
      <c r="F667" s="1">
        <f t="shared" si="18"/>
        <v>2.1236428889999884E-3</v>
      </c>
    </row>
    <row r="668" spans="1:6" x14ac:dyDescent="0.3">
      <c r="A668" s="1">
        <f t="shared" si="15"/>
        <v>1.4525894768496628E-4</v>
      </c>
      <c r="B668" s="1">
        <f t="shared" si="16"/>
        <v>8.6435999999999241E-4</v>
      </c>
      <c r="E668" s="1">
        <f t="shared" si="17"/>
        <v>1.137038342399961E-6</v>
      </c>
      <c r="F668" s="1">
        <f t="shared" si="18"/>
        <v>8.6435999999999241E-4</v>
      </c>
    </row>
    <row r="669" spans="1:6" x14ac:dyDescent="0.3">
      <c r="A669" s="1">
        <f t="shared" si="15"/>
        <v>1.3802085597076371E-4</v>
      </c>
      <c r="B669" s="1">
        <f t="shared" si="16"/>
        <v>1.6172208899999663E-4</v>
      </c>
      <c r="E669" s="1">
        <f t="shared" si="17"/>
        <v>6.0008038378406064E-4</v>
      </c>
      <c r="F669" s="1">
        <f t="shared" si="18"/>
        <v>1.6172208899999663E-4</v>
      </c>
    </row>
    <row r="670" spans="1:6" x14ac:dyDescent="0.3">
      <c r="A670" s="1">
        <f t="shared" si="15"/>
        <v>1.2534681584008882E-4</v>
      </c>
      <c r="B670" s="1">
        <f t="shared" si="16"/>
        <v>1.5737089000002187E-5</v>
      </c>
      <c r="E670" s="1">
        <f t="shared" si="17"/>
        <v>9.6065320948747243E-5</v>
      </c>
      <c r="F670" s="1">
        <f t="shared" si="18"/>
        <v>1.5737089000002187E-5</v>
      </c>
    </row>
    <row r="671" spans="1:6" x14ac:dyDescent="0.3">
      <c r="A671" s="1">
        <f t="shared" si="15"/>
        <v>1.2968255823062643E-4</v>
      </c>
      <c r="B671" s="1">
        <f t="shared" si="16"/>
        <v>4.2642250000001153E-4</v>
      </c>
      <c r="E671" s="1">
        <f t="shared" si="17"/>
        <v>1.5486931362250004E-4</v>
      </c>
      <c r="F671" s="1">
        <f t="shared" si="18"/>
        <v>4.2642250000001153E-4</v>
      </c>
    </row>
    <row r="672" spans="1:6" x14ac:dyDescent="0.3">
      <c r="A672" s="1">
        <f t="shared" si="15"/>
        <v>1.3408970174844865E-4</v>
      </c>
      <c r="B672" s="1">
        <f t="shared" si="16"/>
        <v>1.393752889000021E-3</v>
      </c>
      <c r="E672" s="1">
        <f t="shared" si="17"/>
        <v>3.9671843018814726E-4</v>
      </c>
      <c r="F672" s="1">
        <f t="shared" si="18"/>
        <v>1.393752889000021E-3</v>
      </c>
    </row>
    <row r="673" spans="1:6" x14ac:dyDescent="0.3">
      <c r="A673" s="1">
        <f t="shared" si="15"/>
        <v>1.4446891439707536E-4</v>
      </c>
      <c r="B673" s="1">
        <f t="shared" si="16"/>
        <v>2.917836288999998E-3</v>
      </c>
      <c r="E673" s="1">
        <f t="shared" si="17"/>
        <v>2.1171260641735393E-3</v>
      </c>
      <c r="F673" s="1">
        <f t="shared" si="18"/>
        <v>2.917836288999998E-3</v>
      </c>
    </row>
    <row r="674" spans="1:6" x14ac:dyDescent="0.3">
      <c r="A674" s="1">
        <f t="shared" si="15"/>
        <v>1.7107352952206565E-4</v>
      </c>
      <c r="B674" s="1">
        <f t="shared" si="16"/>
        <v>4.9984899999999978E-3</v>
      </c>
      <c r="E674" s="1">
        <f t="shared" si="17"/>
        <v>4.0285628083839989E-4</v>
      </c>
      <c r="F674" s="1">
        <f t="shared" si="18"/>
        <v>4.9984899999999978E-3</v>
      </c>
    </row>
    <row r="675" spans="1:6" x14ac:dyDescent="0.3">
      <c r="A675" s="1">
        <f t="shared" si="15"/>
        <v>1.6005776457662433E-4</v>
      </c>
      <c r="B675" s="1">
        <f t="shared" si="16"/>
        <v>7.6357886889999978E-3</v>
      </c>
      <c r="E675" s="1">
        <f t="shared" si="17"/>
        <v>2.7479433636331543E-4</v>
      </c>
      <c r="F675" s="1">
        <f t="shared" si="18"/>
        <v>7.6357886889999978E-3</v>
      </c>
    </row>
    <row r="676" spans="1:6" x14ac:dyDescent="0.3">
      <c r="A676" s="1">
        <f t="shared" si="15"/>
        <v>1.8461214569039672E-4</v>
      </c>
      <c r="B676" s="1">
        <f t="shared" si="16"/>
        <v>1.0829940489000028E-2</v>
      </c>
      <c r="E676" s="1">
        <f t="shared" si="17"/>
        <v>9.9289700203593107E-4</v>
      </c>
      <c r="F676" s="1">
        <f t="shared" si="18"/>
        <v>1.0829940489000028E-2</v>
      </c>
    </row>
    <row r="677" spans="1:6" x14ac:dyDescent="0.3">
      <c r="A677" s="1">
        <f t="shared" si="15"/>
        <v>1.8646151021828094E-4</v>
      </c>
      <c r="B677" s="1">
        <f t="shared" si="16"/>
        <v>1.4580562500000033E-2</v>
      </c>
      <c r="E677" s="1">
        <f t="shared" si="17"/>
        <v>1.7291434709609978E-4</v>
      </c>
      <c r="F677" s="1">
        <f t="shared" si="18"/>
        <v>1.4580562500000033E-2</v>
      </c>
    </row>
    <row r="678" spans="1:6" x14ac:dyDescent="0.3">
      <c r="A678" s="1">
        <f t="shared" si="15"/>
        <v>1.7168537991186421E-4</v>
      </c>
      <c r="B678" s="1">
        <f t="shared" si="16"/>
        <v>1.8887829489000037E-2</v>
      </c>
      <c r="E678" s="1">
        <f t="shared" si="17"/>
        <v>4.2051851907892333E-4</v>
      </c>
      <c r="F678" s="1">
        <f t="shared" si="18"/>
        <v>1.8887829489000037E-2</v>
      </c>
    </row>
    <row r="679" spans="1:6" x14ac:dyDescent="0.3">
      <c r="A679" s="1">
        <f t="shared" si="15"/>
        <v>1.6699328630368187E-4</v>
      </c>
      <c r="B679" s="1">
        <f t="shared" si="16"/>
        <v>2.3752049689000087E-2</v>
      </c>
      <c r="E679" s="1">
        <f t="shared" si="17"/>
        <v>1.5180531691039241E-3</v>
      </c>
      <c r="F679" s="1">
        <f t="shared" si="18"/>
        <v>2.3752049689000087E-2</v>
      </c>
    </row>
    <row r="680" spans="1:6" x14ac:dyDescent="0.3">
      <c r="A680" s="1">
        <f t="shared" si="15"/>
        <v>1.3807128913987464E-4</v>
      </c>
      <c r="B680" s="1">
        <f t="shared" si="16"/>
        <v>2.9172640000000097E-2</v>
      </c>
      <c r="E680" s="1">
        <f t="shared" si="17"/>
        <v>4.0690393585960055E-4</v>
      </c>
      <c r="F680" s="1">
        <f t="shared" si="18"/>
        <v>2.9172640000000097E-2</v>
      </c>
    </row>
    <row r="681" spans="1:6" x14ac:dyDescent="0.3">
      <c r="A681" s="1">
        <f t="shared" si="15"/>
        <v>1.486024335038865E-4</v>
      </c>
      <c r="B681" s="1">
        <f t="shared" si="16"/>
        <v>3.5149875289000106E-2</v>
      </c>
      <c r="E681" s="1">
        <f t="shared" si="17"/>
        <v>8.2513936337011372E-5</v>
      </c>
      <c r="F681" s="1">
        <f t="shared" si="18"/>
        <v>3.5149875289000106E-2</v>
      </c>
    </row>
    <row r="682" spans="1:6" x14ac:dyDescent="0.3">
      <c r="A682" s="1">
        <f t="shared" si="15"/>
        <v>1.2972916640818311E-4</v>
      </c>
      <c r="B682" s="1">
        <f t="shared" si="16"/>
        <v>4.1684163888999995E-2</v>
      </c>
      <c r="E682" s="1">
        <f t="shared" si="17"/>
        <v>7.6359218372831501E-4</v>
      </c>
      <c r="F682" s="1">
        <f t="shared" si="18"/>
        <v>4.1684163888999995E-2</v>
      </c>
    </row>
    <row r="683" spans="1:6" x14ac:dyDescent="0.3">
      <c r="A683" s="1">
        <f t="shared" si="15"/>
        <v>1.2565865199905095E-4</v>
      </c>
      <c r="B683" s="1">
        <f t="shared" si="16"/>
        <v>4.8774722499999999E-2</v>
      </c>
      <c r="E683" s="1">
        <f t="shared" si="17"/>
        <v>4.310593982808996E-4</v>
      </c>
      <c r="F683" s="1">
        <f t="shared" si="18"/>
        <v>4.8774722499999999E-2</v>
      </c>
    </row>
    <row r="684" spans="1:6" x14ac:dyDescent="0.3">
      <c r="A684" s="1">
        <f t="shared" si="15"/>
        <v>1.4452229946848347E-4</v>
      </c>
      <c r="B684" s="1">
        <f t="shared" si="16"/>
        <v>5.6421926088999999E-2</v>
      </c>
      <c r="E684" s="1">
        <f t="shared" si="17"/>
        <v>9.3863385534019008E-5</v>
      </c>
      <c r="F684" s="1">
        <f t="shared" si="18"/>
        <v>5.6421926088999999E-2</v>
      </c>
    </row>
    <row r="685" spans="1:6" x14ac:dyDescent="0.3">
      <c r="A685" s="1">
        <f t="shared" si="15"/>
        <v>1.3154838010467448E-4</v>
      </c>
      <c r="B685" s="1">
        <f t="shared" si="16"/>
        <v>6.4626283089000064E-2</v>
      </c>
      <c r="E685" s="1">
        <f t="shared" si="17"/>
        <v>5.6103331336970741E-4</v>
      </c>
      <c r="F685" s="1">
        <f t="shared" si="18"/>
        <v>6.4626283089000064E-2</v>
      </c>
    </row>
    <row r="686" spans="1:6" x14ac:dyDescent="0.3">
      <c r="A686" s="1">
        <f t="shared" si="15"/>
        <v>1.2466258425760271E-4</v>
      </c>
      <c r="B686" s="1">
        <f t="shared" si="16"/>
        <v>7.338680999999983E-2</v>
      </c>
      <c r="E686" s="1">
        <f t="shared" si="17"/>
        <v>1.5522668099999994E-4</v>
      </c>
      <c r="F686" s="1">
        <f t="shared" si="18"/>
        <v>7.338680999999983E-2</v>
      </c>
    </row>
    <row r="687" spans="1:6" x14ac:dyDescent="0.3">
      <c r="A687" s="1">
        <f t="shared" si="15"/>
        <v>1.2067298840242146E-4</v>
      </c>
      <c r="B687" s="1">
        <f t="shared" si="16"/>
        <v>8.2703981889000078E-2</v>
      </c>
      <c r="E687" s="1">
        <f t="shared" si="17"/>
        <v>7.4253297219354687E-4</v>
      </c>
      <c r="F687" s="1">
        <f t="shared" si="18"/>
        <v>8.2703981889000078E-2</v>
      </c>
    </row>
    <row r="688" spans="1:6" x14ac:dyDescent="0.3">
      <c r="A688" s="1">
        <f t="shared" si="15"/>
        <v>1.0372887224045461E-4</v>
      </c>
      <c r="B688" s="1">
        <f t="shared" si="16"/>
        <v>9.2578407288999909E-2</v>
      </c>
      <c r="E688" s="1">
        <f t="shared" si="17"/>
        <v>1.0764903123237797E-3</v>
      </c>
      <c r="F688" s="1">
        <f t="shared" si="18"/>
        <v>9.2578407288999909E-2</v>
      </c>
    </row>
    <row r="689" spans="1:6" x14ac:dyDescent="0.3">
      <c r="A689" s="1">
        <f t="shared" si="15"/>
        <v>9.5191692364130265E-5</v>
      </c>
      <c r="B689" s="1">
        <f t="shared" si="16"/>
        <v>0.10300890250000019</v>
      </c>
      <c r="E689" s="1">
        <f t="shared" si="17"/>
        <v>3.2541526213289987E-4</v>
      </c>
      <c r="F689" s="1">
        <f t="shared" si="18"/>
        <v>0.10300890250000019</v>
      </c>
    </row>
    <row r="690" spans="1:6" x14ac:dyDescent="0.3">
      <c r="A690" s="1">
        <f t="shared" si="15"/>
        <v>8.9348031744223595E-5</v>
      </c>
      <c r="B690" s="1">
        <f t="shared" si="16"/>
        <v>0.1139960426889999</v>
      </c>
      <c r="E690" s="1">
        <f t="shared" si="17"/>
        <v>4.0759056655525657E-7</v>
      </c>
      <c r="F690" s="1">
        <f t="shared" si="18"/>
        <v>0.1139960426889999</v>
      </c>
    </row>
    <row r="691" spans="1:6" x14ac:dyDescent="0.3">
      <c r="A691" s="1">
        <f t="shared" si="15"/>
        <v>9.3010983651855558E-5</v>
      </c>
      <c r="B691" s="1">
        <f t="shared" si="16"/>
        <v>0.12554053648900032</v>
      </c>
      <c r="E691" s="1">
        <f t="shared" si="17"/>
        <v>6.7430680797369029E-4</v>
      </c>
      <c r="F691" s="1">
        <f t="shared" si="18"/>
        <v>0.12554053648900032</v>
      </c>
    </row>
    <row r="692" spans="1:6" x14ac:dyDescent="0.3">
      <c r="A692" s="1">
        <f t="shared" si="15"/>
        <v>1.042054281072368E-4</v>
      </c>
      <c r="B692" s="1">
        <f t="shared" si="16"/>
        <v>0.13764099999999999</v>
      </c>
      <c r="E692" s="1">
        <f t="shared" si="17"/>
        <v>2.1353567737959935E-4</v>
      </c>
      <c r="F692" s="1">
        <f t="shared" si="18"/>
        <v>0.13764099999999999</v>
      </c>
    </row>
    <row r="693" spans="1:6" x14ac:dyDescent="0.3">
      <c r="A693" s="1">
        <f t="shared" si="15"/>
        <v>1.005606191397467E-4</v>
      </c>
      <c r="B693" s="1">
        <f t="shared" si="16"/>
        <v>0.15029810848900035</v>
      </c>
      <c r="E693" s="1">
        <f t="shared" si="17"/>
        <v>1.4110109519704339E-4</v>
      </c>
      <c r="F693" s="1">
        <f t="shared" si="18"/>
        <v>0.15029810848900035</v>
      </c>
    </row>
    <row r="694" spans="1:6" x14ac:dyDescent="0.3">
      <c r="A694" s="1">
        <f t="shared" si="15"/>
        <v>9.4550404310637983E-5</v>
      </c>
      <c r="B694" s="1">
        <f t="shared" si="16"/>
        <v>0.16351267068900011</v>
      </c>
      <c r="E694" s="1">
        <f t="shared" si="17"/>
        <v>7.3081813500136224E-4</v>
      </c>
      <c r="F694" s="1">
        <f t="shared" si="18"/>
        <v>0.16351267068900011</v>
      </c>
    </row>
    <row r="695" spans="1:6" x14ac:dyDescent="0.3">
      <c r="A695" s="1">
        <f t="shared" si="15"/>
        <v>1.1628794844872285E-4</v>
      </c>
      <c r="B695" s="1">
        <f t="shared" si="16"/>
        <v>0.17728310249999976</v>
      </c>
      <c r="E695" s="1">
        <f t="shared" si="17"/>
        <v>5.4878637791609935E-4</v>
      </c>
      <c r="F695" s="1">
        <f t="shared" si="18"/>
        <v>0.17728310249999976</v>
      </c>
    </row>
    <row r="696" spans="1:6" x14ac:dyDescent="0.3">
      <c r="A696" s="1">
        <f t="shared" si="15"/>
        <v>1.0723792902417388E-4</v>
      </c>
      <c r="B696" s="1">
        <f t="shared" si="16"/>
        <v>0.19161017928900012</v>
      </c>
      <c r="E696" s="1">
        <f t="shared" si="17"/>
        <v>8.4437713913949192E-4</v>
      </c>
      <c r="F696" s="1">
        <f t="shared" si="18"/>
        <v>0.19161017928900012</v>
      </c>
    </row>
    <row r="697" spans="1:6" x14ac:dyDescent="0.3">
      <c r="A697" s="1">
        <f t="shared" si="15"/>
        <v>9.3686645881440315E-5</v>
      </c>
      <c r="B697" s="1">
        <f t="shared" si="16"/>
        <v>0.20649480988899988</v>
      </c>
      <c r="E697" s="1">
        <f t="shared" si="17"/>
        <v>4.0431821683500754E-3</v>
      </c>
      <c r="F697" s="1">
        <f t="shared" si="18"/>
        <v>0.20649480988899988</v>
      </c>
    </row>
    <row r="698" spans="1:6" x14ac:dyDescent="0.3">
      <c r="A698" s="1">
        <f t="shared" si="15"/>
        <v>6.6176142456384076E-5</v>
      </c>
      <c r="B698" s="1">
        <f t="shared" si="16"/>
        <v>0.22193521000000027</v>
      </c>
      <c r="E698" s="1">
        <f t="shared" si="17"/>
        <v>4.4627914510239896E-4</v>
      </c>
      <c r="F698" s="1">
        <f t="shared" si="18"/>
        <v>0.22193521000000027</v>
      </c>
    </row>
    <row r="699" spans="1:6" x14ac:dyDescent="0.3">
      <c r="A699" s="1">
        <f t="shared" si="15"/>
        <v>1.0377614621305848E-4</v>
      </c>
      <c r="B699" s="1">
        <f t="shared" si="16"/>
        <v>0.23793225508899987</v>
      </c>
      <c r="E699" s="1">
        <f t="shared" si="17"/>
        <v>4.087589831910936E-3</v>
      </c>
      <c r="F699" s="1">
        <f t="shared" si="18"/>
        <v>0.23793225508899987</v>
      </c>
    </row>
    <row r="700" spans="1:6" x14ac:dyDescent="0.3">
      <c r="A700" s="1">
        <f t="shared" si="15"/>
        <v>1.0263248498889811E-4</v>
      </c>
      <c r="B700" s="1">
        <f t="shared" si="16"/>
        <v>0.25448695408900046</v>
      </c>
      <c r="E700" s="1">
        <f t="shared" si="17"/>
        <v>2.014170256273865E-3</v>
      </c>
      <c r="F700" s="1">
        <f t="shared" si="18"/>
        <v>0.25448695408900046</v>
      </c>
    </row>
    <row r="701" spans="1:6" x14ac:dyDescent="0.3">
      <c r="A701" s="1">
        <f t="shared" si="15"/>
        <v>1.3369961575102564E-4</v>
      </c>
      <c r="B701" s="1">
        <f t="shared" si="16"/>
        <v>0.27159732250000002</v>
      </c>
      <c r="E701" s="1">
        <f t="shared" si="17"/>
        <v>1.3697808113024982E-3</v>
      </c>
      <c r="F701" s="1">
        <f t="shared" si="18"/>
        <v>0.27159732250000002</v>
      </c>
    </row>
    <row r="702" spans="1:6" x14ac:dyDescent="0.3">
      <c r="A702" s="1">
        <f t="shared" si="15"/>
        <v>1.26759243951236E-4</v>
      </c>
      <c r="B702" s="1">
        <f t="shared" si="16"/>
        <v>0.28926433588900047</v>
      </c>
      <c r="E702" s="1">
        <f t="shared" si="17"/>
        <v>2.504332695600187E-3</v>
      </c>
      <c r="F702" s="1">
        <f t="shared" si="18"/>
        <v>0.28926433588900047</v>
      </c>
    </row>
    <row r="703" spans="1:6" x14ac:dyDescent="0.3">
      <c r="A703" s="1">
        <f t="shared" si="15"/>
        <v>9.4366696193775749E-5</v>
      </c>
      <c r="B703" s="1">
        <f t="shared" si="16"/>
        <v>0.30748910328900014</v>
      </c>
      <c r="E703" s="1">
        <f t="shared" si="17"/>
        <v>7.9428809305078282E-3</v>
      </c>
      <c r="F703" s="1">
        <f t="shared" si="18"/>
        <v>0.30748910328900014</v>
      </c>
    </row>
    <row r="704" spans="1:6" x14ac:dyDescent="0.3">
      <c r="A704" s="1">
        <f t="shared" si="15"/>
        <v>6.6746252946245398E-5</v>
      </c>
      <c r="B704" s="1">
        <f t="shared" si="16"/>
        <v>0.32626943999999969</v>
      </c>
      <c r="E704" s="1">
        <f t="shared" si="17"/>
        <v>3.4116486628624019E-3</v>
      </c>
      <c r="F704" s="1">
        <f t="shared" si="18"/>
        <v>0.32626943999999969</v>
      </c>
    </row>
    <row r="705" spans="1:6" x14ac:dyDescent="0.3">
      <c r="A705" s="1">
        <f t="shared" si="15"/>
        <v>5.8029715588376934E-5</v>
      </c>
      <c r="B705" s="1">
        <f t="shared" si="16"/>
        <v>0.34560642168900019</v>
      </c>
      <c r="E705" s="1">
        <f t="shared" si="17"/>
        <v>4.3558954129152767E-6</v>
      </c>
      <c r="F705" s="1">
        <f t="shared" si="18"/>
        <v>0.34560642168900019</v>
      </c>
    </row>
    <row r="706" spans="1:6" x14ac:dyDescent="0.3">
      <c r="A706" s="1">
        <f t="shared" si="15"/>
        <v>6.2939394389937268E-5</v>
      </c>
      <c r="B706" s="1">
        <f t="shared" si="16"/>
        <v>0.36550125748899981</v>
      </c>
      <c r="E706" s="1">
        <f t="shared" si="17"/>
        <v>3.2419720566691481E-5</v>
      </c>
      <c r="F706" s="1">
        <f t="shared" si="18"/>
        <v>0.36550125748899981</v>
      </c>
    </row>
    <row r="707" spans="1:6" x14ac:dyDescent="0.3">
      <c r="A707" s="1">
        <f t="shared" ref="A707:A770" si="19">(B259+0.17434*A259+0.0137)^2</f>
        <v>5.2667256642840567E-5</v>
      </c>
      <c r="B707" s="1">
        <f t="shared" ref="B707:B770" si="20">(A259-3.7331)^2</f>
        <v>0.3859515625000004</v>
      </c>
      <c r="E707" s="1">
        <f t="shared" ref="E707:E770" si="21">(D259+0.0046*A259-0.1907)^2</f>
        <v>1.9191137031360985E-3</v>
      </c>
      <c r="F707" s="1">
        <f t="shared" ref="F707:F770" si="22">(A259-3.7331)^2</f>
        <v>0.3859515625000004</v>
      </c>
    </row>
    <row r="708" spans="1:6" x14ac:dyDescent="0.3">
      <c r="A708" s="1">
        <f t="shared" si="19"/>
        <v>4.010697487552703E-5</v>
      </c>
      <c r="B708" s="1">
        <f t="shared" si="20"/>
        <v>0.40695851248899984</v>
      </c>
      <c r="E708" s="1">
        <f t="shared" si="21"/>
        <v>7.1094438416802733E-5</v>
      </c>
      <c r="F708" s="1">
        <f t="shared" si="22"/>
        <v>0.40695851248899984</v>
      </c>
    </row>
    <row r="709" spans="1:6" x14ac:dyDescent="0.3">
      <c r="A709" s="1">
        <f t="shared" si="19"/>
        <v>5.4655239807606828E-5</v>
      </c>
      <c r="B709" s="1">
        <f t="shared" si="20"/>
        <v>0.42852341668900057</v>
      </c>
      <c r="E709" s="1">
        <f t="shared" si="21"/>
        <v>3.2143795161462033E-3</v>
      </c>
      <c r="F709" s="1">
        <f t="shared" si="22"/>
        <v>0.42852341668900057</v>
      </c>
    </row>
    <row r="710" spans="1:6" x14ac:dyDescent="0.3">
      <c r="A710" s="1">
        <f t="shared" si="19"/>
        <v>6.5301009457217619E-5</v>
      </c>
      <c r="B710" s="1">
        <f t="shared" si="20"/>
        <v>0.45064368999999999</v>
      </c>
      <c r="E710" s="1">
        <f t="shared" si="21"/>
        <v>6.3470539585600051E-5</v>
      </c>
      <c r="F710" s="1">
        <f t="shared" si="22"/>
        <v>0.45064368999999999</v>
      </c>
    </row>
    <row r="711" spans="1:6" x14ac:dyDescent="0.3">
      <c r="A711" s="1">
        <f t="shared" si="19"/>
        <v>5.6681169803475251E-5</v>
      </c>
      <c r="B711" s="1">
        <f t="shared" si="20"/>
        <v>0.47332060828900063</v>
      </c>
      <c r="E711" s="1">
        <f t="shared" si="21"/>
        <v>6.4554706259697177E-4</v>
      </c>
      <c r="F711" s="1">
        <f t="shared" si="22"/>
        <v>0.47332060828900063</v>
      </c>
    </row>
    <row r="712" spans="1:6" x14ac:dyDescent="0.3">
      <c r="A712" s="1">
        <f t="shared" si="19"/>
        <v>5.0415697484978083E-5</v>
      </c>
      <c r="B712" s="1">
        <f t="shared" si="20"/>
        <v>0.4965555808890002</v>
      </c>
      <c r="E712" s="1">
        <f t="shared" si="21"/>
        <v>1.9285247481947959E-3</v>
      </c>
      <c r="F712" s="1">
        <f t="shared" si="22"/>
        <v>0.4965555808890002</v>
      </c>
    </row>
    <row r="713" spans="1:6" x14ac:dyDescent="0.3">
      <c r="A713" s="1">
        <f t="shared" si="19"/>
        <v>3.5142215479569846E-5</v>
      </c>
      <c r="B713" s="1">
        <f t="shared" si="20"/>
        <v>0.52034582249999961</v>
      </c>
      <c r="E713" s="1">
        <f t="shared" si="21"/>
        <v>4.6186007226489966E-4</v>
      </c>
      <c r="F713" s="1">
        <f t="shared" si="22"/>
        <v>0.52034582249999961</v>
      </c>
    </row>
    <row r="714" spans="1:6" x14ac:dyDescent="0.3">
      <c r="A714" s="1">
        <f t="shared" si="19"/>
        <v>3.8987196077381434E-5</v>
      </c>
      <c r="B714" s="1">
        <f t="shared" si="20"/>
        <v>0.54469270908900025</v>
      </c>
      <c r="E714" s="1">
        <f t="shared" si="21"/>
        <v>5.3911466564969578E-3</v>
      </c>
      <c r="F714" s="1">
        <f t="shared" si="22"/>
        <v>0.54469270908900025</v>
      </c>
    </row>
    <row r="715" spans="1:6" x14ac:dyDescent="0.3">
      <c r="A715" s="1">
        <f t="shared" si="19"/>
        <v>1.112412082818176E-5</v>
      </c>
      <c r="B715" s="1">
        <f t="shared" si="20"/>
        <v>0.56959775008899982</v>
      </c>
      <c r="E715" s="1">
        <f t="shared" si="21"/>
        <v>1.0293151545421881E-3</v>
      </c>
      <c r="F715" s="1">
        <f t="shared" si="22"/>
        <v>0.56959775008899982</v>
      </c>
    </row>
    <row r="716" spans="1:6" x14ac:dyDescent="0.3">
      <c r="A716" s="1">
        <f t="shared" si="19"/>
        <v>2.515493932090067E-5</v>
      </c>
      <c r="B716" s="1">
        <f t="shared" si="20"/>
        <v>0.59505796000000044</v>
      </c>
      <c r="E716" s="1">
        <f t="shared" si="21"/>
        <v>4.1531193580899989E-3</v>
      </c>
      <c r="F716" s="1">
        <f t="shared" si="22"/>
        <v>0.59505796000000044</v>
      </c>
    </row>
    <row r="717" spans="1:6" x14ac:dyDescent="0.3">
      <c r="A717" s="1">
        <f t="shared" si="19"/>
        <v>2.8423354452940979E-5</v>
      </c>
      <c r="B717" s="1">
        <f t="shared" si="20"/>
        <v>0.62107481488899974</v>
      </c>
      <c r="E717" s="1">
        <f t="shared" si="21"/>
        <v>1.5307979059274717E-4</v>
      </c>
      <c r="F717" s="1">
        <f t="shared" si="22"/>
        <v>0.62107481488899974</v>
      </c>
    </row>
    <row r="718" spans="1:6" x14ac:dyDescent="0.3">
      <c r="A718" s="1">
        <f t="shared" si="19"/>
        <v>2.7826334175518259E-5</v>
      </c>
      <c r="B718" s="1">
        <f t="shared" si="20"/>
        <v>0.6476499242890007</v>
      </c>
      <c r="E718" s="1">
        <f t="shared" si="21"/>
        <v>1.8653791008369912E-4</v>
      </c>
      <c r="F718" s="1">
        <f t="shared" si="22"/>
        <v>0.6476499242890007</v>
      </c>
    </row>
    <row r="719" spans="1:6" x14ac:dyDescent="0.3">
      <c r="A719" s="1">
        <f t="shared" si="19"/>
        <v>3.1259873648809024E-5</v>
      </c>
      <c r="B719" s="1">
        <f t="shared" si="20"/>
        <v>0.67478010249999998</v>
      </c>
      <c r="E719" s="1">
        <f t="shared" si="21"/>
        <v>1.2401053809169007E-3</v>
      </c>
      <c r="F719" s="1">
        <f t="shared" si="22"/>
        <v>0.67478010249999998</v>
      </c>
    </row>
    <row r="720" spans="1:6" x14ac:dyDescent="0.3">
      <c r="A720" s="1">
        <f t="shared" si="19"/>
        <v>3.9426328000743358E-5</v>
      </c>
      <c r="B720" s="1">
        <f t="shared" si="20"/>
        <v>0.70246692568900082</v>
      </c>
      <c r="E720" s="1">
        <f t="shared" si="21"/>
        <v>2.8447258878503945E-3</v>
      </c>
      <c r="F720" s="1">
        <f t="shared" si="22"/>
        <v>0.70246692568900082</v>
      </c>
    </row>
    <row r="721" spans="1:6" x14ac:dyDescent="0.3">
      <c r="A721" s="1">
        <f t="shared" si="19"/>
        <v>5.205406369703489E-5</v>
      </c>
      <c r="B721" s="1">
        <f t="shared" si="20"/>
        <v>0.73071210348900029</v>
      </c>
      <c r="E721" s="1">
        <f t="shared" si="21"/>
        <v>9.8729923742565083E-4</v>
      </c>
      <c r="F721" s="1">
        <f t="shared" si="22"/>
        <v>0.73071210348900029</v>
      </c>
    </row>
    <row r="722" spans="1:6" x14ac:dyDescent="0.3">
      <c r="A722" s="1">
        <f t="shared" si="19"/>
        <v>5.1247501117697427E-5</v>
      </c>
      <c r="B722" s="1">
        <f t="shared" si="20"/>
        <v>0.75951224999999956</v>
      </c>
      <c r="E722" s="1">
        <f t="shared" si="21"/>
        <v>3.4548920827560031E-4</v>
      </c>
      <c r="F722" s="1">
        <f t="shared" si="22"/>
        <v>0.75951224999999956</v>
      </c>
    </row>
    <row r="723" spans="1:6" x14ac:dyDescent="0.3">
      <c r="A723" s="1">
        <f t="shared" si="19"/>
        <v>4.0430799226735836E-5</v>
      </c>
      <c r="B723" s="1">
        <f t="shared" si="20"/>
        <v>0.78886904148900028</v>
      </c>
      <c r="E723" s="1">
        <f t="shared" si="21"/>
        <v>1.2553414610891234E-3</v>
      </c>
      <c r="F723" s="1">
        <f t="shared" si="22"/>
        <v>0.78886904148900028</v>
      </c>
    </row>
    <row r="724" spans="1:6" x14ac:dyDescent="0.3">
      <c r="A724" s="1">
        <f t="shared" si="19"/>
        <v>3.3712344205031588E-5</v>
      </c>
      <c r="B724" s="1">
        <f t="shared" si="20"/>
        <v>0.8187842876889998</v>
      </c>
      <c r="E724" s="1">
        <f t="shared" si="21"/>
        <v>1.0926420133312322E-4</v>
      </c>
      <c r="F724" s="1">
        <f t="shared" si="22"/>
        <v>0.8187842876889998</v>
      </c>
    </row>
    <row r="725" spans="1:6" x14ac:dyDescent="0.3">
      <c r="A725" s="1">
        <f t="shared" si="19"/>
        <v>3.306386851416022E-5</v>
      </c>
      <c r="B725" s="1">
        <f t="shared" si="20"/>
        <v>0.84925440250000062</v>
      </c>
      <c r="E725" s="1">
        <f t="shared" si="21"/>
        <v>2.7518795366409976E-4</v>
      </c>
      <c r="F725" s="1">
        <f t="shared" si="22"/>
        <v>0.84925440250000062</v>
      </c>
    </row>
    <row r="726" spans="1:6" x14ac:dyDescent="0.3">
      <c r="A726" s="1">
        <f t="shared" si="19"/>
        <v>3.8316159176423165E-5</v>
      </c>
      <c r="B726" s="1">
        <f t="shared" si="20"/>
        <v>0.88028116228899977</v>
      </c>
      <c r="E726" s="1">
        <f t="shared" si="21"/>
        <v>2.1524804177502918E-3</v>
      </c>
      <c r="F726" s="1">
        <f t="shared" si="22"/>
        <v>0.88028116228899977</v>
      </c>
    </row>
    <row r="727" spans="1:6" x14ac:dyDescent="0.3">
      <c r="A727" s="1">
        <f t="shared" si="19"/>
        <v>5.0778681974458548E-5</v>
      </c>
      <c r="B727" s="1">
        <f t="shared" si="20"/>
        <v>0.91186647688900091</v>
      </c>
      <c r="E727" s="1">
        <f t="shared" si="21"/>
        <v>1.6968131849815494E-4</v>
      </c>
      <c r="F727" s="1">
        <f t="shared" si="22"/>
        <v>0.91186647688900091</v>
      </c>
    </row>
    <row r="728" spans="1:6" x14ac:dyDescent="0.3">
      <c r="A728" s="1">
        <f t="shared" si="19"/>
        <v>4.1598655888805321E-5</v>
      </c>
      <c r="B728" s="1">
        <f t="shared" si="20"/>
        <v>0.94400656000000005</v>
      </c>
      <c r="E728" s="1">
        <f t="shared" si="21"/>
        <v>7.7122177597439986E-4</v>
      </c>
      <c r="F728" s="1">
        <f t="shared" si="22"/>
        <v>0.94400656000000005</v>
      </c>
    </row>
    <row r="729" spans="1:6" x14ac:dyDescent="0.3">
      <c r="A729" s="1">
        <f t="shared" si="19"/>
        <v>3.6258315084688549E-5</v>
      </c>
      <c r="B729" s="1">
        <f t="shared" si="20"/>
        <v>0.97670328808900098</v>
      </c>
      <c r="E729" s="1">
        <f t="shared" si="21"/>
        <v>4.1247327999961931E-4</v>
      </c>
      <c r="F729" s="1">
        <f t="shared" si="22"/>
        <v>0.97670328808900098</v>
      </c>
    </row>
    <row r="730" spans="1:6" x14ac:dyDescent="0.3">
      <c r="A730" s="1">
        <f t="shared" si="19"/>
        <v>3.1283877514608E-5</v>
      </c>
      <c r="B730" s="1">
        <f t="shared" si="20"/>
        <v>1.0099586710890003</v>
      </c>
      <c r="E730" s="1">
        <f t="shared" si="21"/>
        <v>8.2488024340347297E-5</v>
      </c>
      <c r="F730" s="1">
        <f t="shared" si="22"/>
        <v>1.0099586710890003</v>
      </c>
    </row>
    <row r="731" spans="1:6" x14ac:dyDescent="0.3">
      <c r="A731" s="1">
        <f t="shared" si="19"/>
        <v>3.0659310297226084E-5</v>
      </c>
      <c r="B731" s="1">
        <f t="shared" si="20"/>
        <v>1.0437687224999994</v>
      </c>
      <c r="E731" s="1">
        <f t="shared" si="21"/>
        <v>2.8940984520250002E-4</v>
      </c>
      <c r="F731" s="1">
        <f t="shared" si="22"/>
        <v>1.0437687224999994</v>
      </c>
    </row>
    <row r="732" spans="1:6" x14ac:dyDescent="0.3">
      <c r="A732" s="1">
        <f t="shared" si="19"/>
        <v>3.5724179704973435E-5</v>
      </c>
      <c r="B732" s="1">
        <f t="shared" si="20"/>
        <v>1.0781354188890004</v>
      </c>
      <c r="E732" s="1">
        <f t="shared" si="21"/>
        <v>2.9202680518374734E-4</v>
      </c>
      <c r="F732" s="1">
        <f t="shared" si="22"/>
        <v>1.0781354188890004</v>
      </c>
    </row>
    <row r="733" spans="1:6" x14ac:dyDescent="0.3">
      <c r="A733" s="1">
        <f t="shared" si="19"/>
        <v>3.5054477950224347E-5</v>
      </c>
      <c r="B733" s="1">
        <f t="shared" si="20"/>
        <v>1.1130608702889997</v>
      </c>
      <c r="E733" s="1">
        <f t="shared" si="21"/>
        <v>2.9593420157773869E-4</v>
      </c>
      <c r="F733" s="1">
        <f t="shared" si="22"/>
        <v>1.1130608702889997</v>
      </c>
    </row>
    <row r="734" spans="1:6" x14ac:dyDescent="0.3">
      <c r="A734" s="1">
        <f t="shared" si="19"/>
        <v>4.0458097406224747E-5</v>
      </c>
      <c r="B734" s="1">
        <f t="shared" si="20"/>
        <v>1.1485408900000007</v>
      </c>
      <c r="E734" s="1">
        <f t="shared" si="21"/>
        <v>1.0332290214543991E-3</v>
      </c>
      <c r="F734" s="1">
        <f t="shared" si="22"/>
        <v>1.1485408900000007</v>
      </c>
    </row>
    <row r="735" spans="1:6" x14ac:dyDescent="0.3">
      <c r="A735" s="1">
        <f t="shared" si="19"/>
        <v>4.6248891835429638E-5</v>
      </c>
      <c r="B735" s="1">
        <f t="shared" si="20"/>
        <v>1.1845775546889998</v>
      </c>
      <c r="E735" s="1">
        <f t="shared" si="21"/>
        <v>1.6001698464752817E-6</v>
      </c>
      <c r="F735" s="1">
        <f t="shared" si="22"/>
        <v>1.1845775546889998</v>
      </c>
    </row>
    <row r="736" spans="1:6" x14ac:dyDescent="0.3">
      <c r="A736" s="1">
        <f t="shared" si="19"/>
        <v>3.7506624484900602E-5</v>
      </c>
      <c r="B736" s="1">
        <f t="shared" si="20"/>
        <v>1.221173074489001</v>
      </c>
      <c r="E736" s="1">
        <f t="shared" si="21"/>
        <v>1.8875521528354104E-3</v>
      </c>
      <c r="F736" s="1">
        <f t="shared" si="22"/>
        <v>1.221173074489001</v>
      </c>
    </row>
    <row r="737" spans="1:6" x14ac:dyDescent="0.3">
      <c r="A737" s="1">
        <f t="shared" si="19"/>
        <v>6.4841967107401091E-5</v>
      </c>
      <c r="B737" s="1">
        <f t="shared" si="20"/>
        <v>1.2583230625000001</v>
      </c>
      <c r="E737" s="1">
        <f t="shared" si="21"/>
        <v>1.9169869912280995E-3</v>
      </c>
      <c r="F737" s="1">
        <f t="shared" si="22"/>
        <v>1.2583230625000001</v>
      </c>
    </row>
    <row r="738" spans="1:6" x14ac:dyDescent="0.3">
      <c r="A738" s="1">
        <f t="shared" si="19"/>
        <v>5.4408869034623639E-5</v>
      </c>
      <c r="B738" s="1">
        <f t="shared" si="20"/>
        <v>1.2960296954890012</v>
      </c>
      <c r="E738" s="1">
        <f t="shared" si="21"/>
        <v>7.0824901189588401E-4</v>
      </c>
      <c r="F738" s="1">
        <f t="shared" si="22"/>
        <v>1.2960296954890012</v>
      </c>
    </row>
    <row r="739" spans="1:6" x14ac:dyDescent="0.3">
      <c r="A739" s="1">
        <f t="shared" si="19"/>
        <v>4.8272594888156979E-5</v>
      </c>
      <c r="B739" s="1">
        <f t="shared" si="20"/>
        <v>1.3342952836890003</v>
      </c>
      <c r="E739" s="1">
        <f t="shared" si="21"/>
        <v>1.1698384915404445E-3</v>
      </c>
      <c r="F739" s="1">
        <f t="shared" si="22"/>
        <v>1.3342952836890003</v>
      </c>
    </row>
    <row r="740" spans="1:6" x14ac:dyDescent="0.3">
      <c r="A740" s="1">
        <f t="shared" si="19"/>
        <v>3.6284166565957215E-5</v>
      </c>
      <c r="B740" s="1">
        <f t="shared" si="20"/>
        <v>1.3731152399999993</v>
      </c>
      <c r="E740" s="1">
        <f t="shared" si="21"/>
        <v>1.0553960726596005E-3</v>
      </c>
      <c r="F740" s="1">
        <f t="shared" si="22"/>
        <v>1.3731152399999993</v>
      </c>
    </row>
    <row r="741" spans="1:6" x14ac:dyDescent="0.3">
      <c r="A741" s="1">
        <f t="shared" si="19"/>
        <v>3.1309841608371157E-5</v>
      </c>
      <c r="B741" s="1">
        <f t="shared" si="20"/>
        <v>1.4124918412890004</v>
      </c>
      <c r="E741" s="1">
        <f t="shared" si="21"/>
        <v>5.1284478361651477E-5</v>
      </c>
      <c r="F741" s="1">
        <f t="shared" si="22"/>
        <v>1.4124918412890004</v>
      </c>
    </row>
    <row r="742" spans="1:6" x14ac:dyDescent="0.3">
      <c r="A742" s="1">
        <f t="shared" si="19"/>
        <v>3.0683082508624374E-5</v>
      </c>
      <c r="B742" s="1">
        <f t="shared" si="20"/>
        <v>1.4524274978889997</v>
      </c>
      <c r="E742" s="1">
        <f t="shared" si="21"/>
        <v>5.9159606051395111E-5</v>
      </c>
      <c r="F742" s="1">
        <f t="shared" si="22"/>
        <v>1.4524274978889997</v>
      </c>
    </row>
    <row r="743" spans="1:6" x14ac:dyDescent="0.3">
      <c r="A743" s="1">
        <f t="shared" si="19"/>
        <v>3.1439761051688827E-5</v>
      </c>
      <c r="B743" s="1">
        <f t="shared" si="20"/>
        <v>1.4929174225000008</v>
      </c>
      <c r="E743" s="1">
        <f t="shared" si="21"/>
        <v>1.314386582088996E-4</v>
      </c>
      <c r="F743" s="1">
        <f t="shared" si="22"/>
        <v>1.4929174225000008</v>
      </c>
    </row>
    <row r="744" spans="1:6" x14ac:dyDescent="0.3">
      <c r="A744" s="1">
        <f t="shared" si="19"/>
        <v>3.2205656553008169E-5</v>
      </c>
      <c r="B744" s="1">
        <f t="shared" si="20"/>
        <v>1.5339639920889998</v>
      </c>
      <c r="E744" s="1">
        <f t="shared" si="21"/>
        <v>1.0130927526579198E-5</v>
      </c>
      <c r="F744" s="1">
        <f t="shared" si="22"/>
        <v>1.5339639920889998</v>
      </c>
    </row>
    <row r="745" spans="1:6" x14ac:dyDescent="0.3">
      <c r="A745" s="1">
        <f t="shared" si="19"/>
        <v>3.0191884359469813E-5</v>
      </c>
      <c r="B745" s="1">
        <f t="shared" si="20"/>
        <v>1.5755697170890013</v>
      </c>
      <c r="E745" s="1">
        <f t="shared" si="21"/>
        <v>8.5684753686254584E-4</v>
      </c>
      <c r="F745" s="1">
        <f t="shared" si="22"/>
        <v>1.5755697170890013</v>
      </c>
    </row>
    <row r="746" spans="1:6" x14ac:dyDescent="0.3">
      <c r="A746" s="1">
        <f t="shared" si="19"/>
        <v>4.1353902490000729E-5</v>
      </c>
      <c r="B746" s="1">
        <f t="shared" si="20"/>
        <v>1.61772961</v>
      </c>
      <c r="E746" s="1">
        <f t="shared" si="21"/>
        <v>5.4634715740899988E-3</v>
      </c>
      <c r="F746" s="1">
        <f t="shared" si="22"/>
        <v>1.61772961</v>
      </c>
    </row>
    <row r="747" spans="1:6" x14ac:dyDescent="0.3">
      <c r="A747" s="1">
        <f t="shared" si="19"/>
        <v>5.9888805348730588E-5</v>
      </c>
      <c r="B747" s="1">
        <f t="shared" si="20"/>
        <v>1.6604461478890011</v>
      </c>
      <c r="E747" s="1">
        <f t="shared" si="21"/>
        <v>3.0700510961105443E-3</v>
      </c>
      <c r="F747" s="1">
        <f t="shared" si="22"/>
        <v>1.6604461478890011</v>
      </c>
    </row>
    <row r="748" spans="1:6" x14ac:dyDescent="0.3">
      <c r="A748" s="1">
        <f t="shared" si="19"/>
        <v>6.4876536376430908E-5</v>
      </c>
      <c r="B748" s="1">
        <f t="shared" si="20"/>
        <v>1.7037219412890006</v>
      </c>
      <c r="E748" s="1">
        <f t="shared" si="21"/>
        <v>3.3550106661601976E-4</v>
      </c>
      <c r="F748" s="1">
        <f t="shared" si="22"/>
        <v>1.7037219412890006</v>
      </c>
    </row>
    <row r="749" spans="1:6" x14ac:dyDescent="0.3">
      <c r="A749" s="1">
        <f t="shared" si="19"/>
        <v>6.597473008529085E-5</v>
      </c>
      <c r="B749" s="1">
        <f t="shared" si="20"/>
        <v>1.7475518024999992</v>
      </c>
      <c r="E749" s="1">
        <f t="shared" si="21"/>
        <v>1.3599352552899797E-5</v>
      </c>
      <c r="F749" s="1">
        <f t="shared" si="22"/>
        <v>1.7475518024999992</v>
      </c>
    </row>
    <row r="750" spans="1:6" x14ac:dyDescent="0.3">
      <c r="A750" s="1">
        <f t="shared" si="19"/>
        <v>6.3081221837519194E-5</v>
      </c>
      <c r="B750" s="1">
        <f t="shared" si="20"/>
        <v>1.7919383086890004</v>
      </c>
      <c r="E750" s="1">
        <f t="shared" si="21"/>
        <v>1.3408985766315404E-5</v>
      </c>
      <c r="F750" s="1">
        <f t="shared" si="22"/>
        <v>1.7919383086890004</v>
      </c>
    </row>
    <row r="751" spans="1:6" x14ac:dyDescent="0.3">
      <c r="A751" s="1">
        <f t="shared" si="19"/>
        <v>6.0248336935671397E-5</v>
      </c>
      <c r="B751" s="1">
        <f t="shared" si="20"/>
        <v>1.8368841704889998</v>
      </c>
      <c r="E751" s="1">
        <f t="shared" si="21"/>
        <v>6.7884644369925159E-4</v>
      </c>
      <c r="F751" s="1">
        <f t="shared" si="22"/>
        <v>1.8368841704889998</v>
      </c>
    </row>
    <row r="752" spans="1:6" x14ac:dyDescent="0.3">
      <c r="A752" s="1">
        <f t="shared" si="19"/>
        <v>4.6755043870756171E-5</v>
      </c>
      <c r="B752" s="1">
        <f t="shared" si="20"/>
        <v>1.8823840000000009</v>
      </c>
      <c r="E752" s="1">
        <f t="shared" si="21"/>
        <v>8.7879875181159982E-4</v>
      </c>
      <c r="F752" s="1">
        <f t="shared" si="22"/>
        <v>1.8823840000000009</v>
      </c>
    </row>
    <row r="753" spans="1:6" x14ac:dyDescent="0.3">
      <c r="A753" s="1">
        <f t="shared" si="19"/>
        <v>4.2688605582297533E-5</v>
      </c>
      <c r="B753" s="1">
        <f t="shared" si="20"/>
        <v>1.9284404744889998</v>
      </c>
      <c r="E753" s="1">
        <f t="shared" si="21"/>
        <v>5.2897248315784387E-4</v>
      </c>
      <c r="F753" s="1">
        <f t="shared" si="22"/>
        <v>1.9284404744889998</v>
      </c>
    </row>
    <row r="754" spans="1:6" x14ac:dyDescent="0.3">
      <c r="A754" s="1">
        <f t="shared" si="19"/>
        <v>5.3955829916371202E-5</v>
      </c>
      <c r="B754" s="1">
        <f t="shared" si="20"/>
        <v>1.9750564046890013</v>
      </c>
      <c r="E754" s="1">
        <f t="shared" si="21"/>
        <v>1.1528638075886432E-3</v>
      </c>
      <c r="F754" s="1">
        <f t="shared" si="22"/>
        <v>1.9750564046890013</v>
      </c>
    </row>
    <row r="755" spans="1:6" x14ac:dyDescent="0.3">
      <c r="A755" s="1">
        <f t="shared" si="19"/>
        <v>5.4957743395801869E-5</v>
      </c>
      <c r="B755" s="1">
        <f t="shared" si="20"/>
        <v>2.0222262025000002</v>
      </c>
      <c r="E755" s="1">
        <f t="shared" si="21"/>
        <v>3.6109462620010041E-4</v>
      </c>
      <c r="F755" s="1">
        <f t="shared" si="22"/>
        <v>2.0222262025000002</v>
      </c>
    </row>
    <row r="756" spans="1:6" x14ac:dyDescent="0.3">
      <c r="A756" s="1">
        <f t="shared" si="19"/>
        <v>5.9742616141317266E-5</v>
      </c>
      <c r="B756" s="1">
        <f t="shared" si="20"/>
        <v>2.0699526452890016</v>
      </c>
      <c r="E756" s="1">
        <f t="shared" si="21"/>
        <v>4.1001261361733079E-4</v>
      </c>
      <c r="F756" s="1">
        <f t="shared" si="22"/>
        <v>2.0699526452890016</v>
      </c>
    </row>
    <row r="757" spans="1:6" x14ac:dyDescent="0.3">
      <c r="A757" s="1">
        <f t="shared" si="19"/>
        <v>4.1381510490168288E-5</v>
      </c>
      <c r="B757" s="1">
        <f t="shared" si="20"/>
        <v>2.1182386438890006</v>
      </c>
      <c r="E757" s="1">
        <f t="shared" si="21"/>
        <v>4.2750441531741578E-3</v>
      </c>
      <c r="F757" s="1">
        <f t="shared" si="22"/>
        <v>2.1182386438890006</v>
      </c>
    </row>
    <row r="758" spans="1:6" x14ac:dyDescent="0.3">
      <c r="A758" s="1">
        <f t="shared" si="19"/>
        <v>2.7673196923024312E-5</v>
      </c>
      <c r="B758" s="1">
        <f t="shared" si="20"/>
        <v>2.1670784099999993</v>
      </c>
      <c r="E758" s="1">
        <f t="shared" si="21"/>
        <v>4.7475958478399983E-5</v>
      </c>
      <c r="F758" s="1">
        <f t="shared" si="22"/>
        <v>2.1670784099999993</v>
      </c>
    </row>
    <row r="759" spans="1:6" x14ac:dyDescent="0.3">
      <c r="A759" s="1">
        <f t="shared" si="19"/>
        <v>3.538486377897595E-5</v>
      </c>
      <c r="B759" s="1">
        <f t="shared" si="20"/>
        <v>2.2164748210890006</v>
      </c>
      <c r="E759" s="1">
        <f t="shared" si="21"/>
        <v>9.187725919081386E-4</v>
      </c>
      <c r="F759" s="1">
        <f t="shared" si="22"/>
        <v>2.2164748210890006</v>
      </c>
    </row>
    <row r="760" spans="1:6" x14ac:dyDescent="0.3">
      <c r="A760" s="1">
        <f t="shared" si="19"/>
        <v>3.6196217283427081E-5</v>
      </c>
      <c r="B760" s="1">
        <f t="shared" si="20"/>
        <v>2.2664308880889998</v>
      </c>
      <c r="E760" s="1">
        <f t="shared" si="21"/>
        <v>8.4277526025822755E-4</v>
      </c>
      <c r="F760" s="1">
        <f t="shared" si="22"/>
        <v>2.2664308880889998</v>
      </c>
    </row>
    <row r="761" spans="1:6" x14ac:dyDescent="0.3">
      <c r="A761" s="1">
        <f t="shared" si="19"/>
        <v>2.2278541600224059E-5</v>
      </c>
      <c r="B761" s="1">
        <f t="shared" si="20"/>
        <v>2.3169406225000011</v>
      </c>
      <c r="E761" s="1">
        <f t="shared" si="21"/>
        <v>1.2278121120224994E-3</v>
      </c>
      <c r="F761" s="1">
        <f t="shared" si="22"/>
        <v>2.3169406225000011</v>
      </c>
    </row>
    <row r="762" spans="1:6" x14ac:dyDescent="0.3">
      <c r="A762" s="1">
        <f t="shared" si="19"/>
        <v>4.7557585198074385E-5</v>
      </c>
      <c r="B762" s="1">
        <f t="shared" si="20"/>
        <v>2.3680070018889996</v>
      </c>
      <c r="E762" s="1">
        <f t="shared" si="21"/>
        <v>6.3794711766658272E-3</v>
      </c>
      <c r="F762" s="1">
        <f t="shared" si="22"/>
        <v>2.3680070018889996</v>
      </c>
    </row>
    <row r="763" spans="1:6" x14ac:dyDescent="0.3">
      <c r="A763" s="1">
        <f t="shared" si="19"/>
        <v>5.0238499638425071E-5</v>
      </c>
      <c r="B763" s="1">
        <f t="shared" si="20"/>
        <v>2.4196331372890016</v>
      </c>
      <c r="E763" s="1">
        <f t="shared" si="21"/>
        <v>3.1165530569113927E-4</v>
      </c>
      <c r="F763" s="1">
        <f t="shared" si="22"/>
        <v>2.4196331372890016</v>
      </c>
    </row>
    <row r="764" spans="1:6" x14ac:dyDescent="0.3">
      <c r="A764" s="1">
        <f t="shared" si="19"/>
        <v>3.6477951931205001E-5</v>
      </c>
      <c r="B764" s="1">
        <f t="shared" si="20"/>
        <v>2.4718128400000001</v>
      </c>
      <c r="E764" s="1">
        <f t="shared" si="21"/>
        <v>1.9045473548544006E-3</v>
      </c>
      <c r="F764" s="1">
        <f t="shared" si="22"/>
        <v>2.4718128400000001</v>
      </c>
    </row>
    <row r="765" spans="1:6" x14ac:dyDescent="0.3">
      <c r="A765" s="1">
        <f t="shared" si="19"/>
        <v>2.8766958258323097E-5</v>
      </c>
      <c r="B765" s="1">
        <f t="shared" si="20"/>
        <v>2.5245491876890016</v>
      </c>
      <c r="E765" s="1">
        <f t="shared" si="21"/>
        <v>4.0912374811795164E-5</v>
      </c>
      <c r="F765" s="1">
        <f t="shared" si="22"/>
        <v>2.5245491876890016</v>
      </c>
    </row>
    <row r="766" spans="1:6" x14ac:dyDescent="0.3">
      <c r="A766" s="1">
        <f t="shared" si="19"/>
        <v>3.0860193932311696E-5</v>
      </c>
      <c r="B766" s="1">
        <f t="shared" si="20"/>
        <v>2.5778453914890007</v>
      </c>
      <c r="E766" s="1">
        <f t="shared" si="21"/>
        <v>2.3337287565771285E-5</v>
      </c>
      <c r="F766" s="1">
        <f t="shared" si="22"/>
        <v>2.5778453914890007</v>
      </c>
    </row>
    <row r="767" spans="1:6" x14ac:dyDescent="0.3">
      <c r="A767" s="1">
        <f t="shared" si="19"/>
        <v>2.757385166856196E-5</v>
      </c>
      <c r="B767" s="1">
        <f t="shared" si="20"/>
        <v>2.6316950624999991</v>
      </c>
      <c r="E767" s="1">
        <f t="shared" si="21"/>
        <v>2.5785968516009949E-4</v>
      </c>
      <c r="F767" s="1">
        <f t="shared" si="22"/>
        <v>2.6316950624999991</v>
      </c>
    </row>
    <row r="768" spans="1:6" x14ac:dyDescent="0.3">
      <c r="A768" s="1">
        <f t="shared" si="19"/>
        <v>3.3815001655858672E-5</v>
      </c>
      <c r="B768" s="1">
        <f t="shared" si="20"/>
        <v>2.6861013784890004</v>
      </c>
      <c r="E768" s="1">
        <f t="shared" si="21"/>
        <v>2.4843762866163326E-5</v>
      </c>
      <c r="F768" s="1">
        <f t="shared" si="22"/>
        <v>2.6861013784890004</v>
      </c>
    </row>
    <row r="769" spans="1:6" x14ac:dyDescent="0.3">
      <c r="A769" s="1">
        <f t="shared" si="19"/>
        <v>2.6406013848703096E-5</v>
      </c>
      <c r="B769" s="1">
        <f t="shared" si="20"/>
        <v>2.7410676506889997</v>
      </c>
      <c r="E769" s="1">
        <f t="shared" si="21"/>
        <v>3.7079596411483265E-5</v>
      </c>
      <c r="F769" s="1">
        <f t="shared" si="22"/>
        <v>2.7410676506889997</v>
      </c>
    </row>
    <row r="770" spans="1:6" x14ac:dyDescent="0.3">
      <c r="A770" s="1">
        <f t="shared" si="19"/>
        <v>2.8414912558096291E-5</v>
      </c>
      <c r="B770" s="1">
        <f t="shared" si="20"/>
        <v>2.7965872900000011</v>
      </c>
      <c r="E770" s="1">
        <f t="shared" si="21"/>
        <v>5.6272569298559971E-4</v>
      </c>
      <c r="F770" s="1">
        <f t="shared" si="22"/>
        <v>2.7965872900000011</v>
      </c>
    </row>
    <row r="771" spans="1:6" x14ac:dyDescent="0.3">
      <c r="A771" s="1">
        <f t="shared" ref="A771:A834" si="23">(B323+0.17434*A323+0.0137)^2</f>
        <v>3.1883524418018667E-5</v>
      </c>
      <c r="B771" s="1">
        <f t="shared" ref="B771:B834" si="24">(A323-3.7331)^2</f>
        <v>2.8526635742889996</v>
      </c>
      <c r="E771" s="1">
        <f t="shared" ref="E771:E834" si="25">(D323+0.0046*A323-0.1907)^2</f>
        <v>1.5997650284585102E-4</v>
      </c>
      <c r="F771" s="1">
        <f t="shared" ref="F771:F834" si="26">(A323-3.7331)^2</f>
        <v>2.8526635742889996</v>
      </c>
    </row>
    <row r="772" spans="1:6" x14ac:dyDescent="0.3">
      <c r="A772" s="1">
        <f t="shared" si="23"/>
        <v>2.988001172527567E-5</v>
      </c>
      <c r="B772" s="1">
        <f t="shared" si="24"/>
        <v>2.9092999148890017</v>
      </c>
      <c r="E772" s="1">
        <f t="shared" si="25"/>
        <v>2.7998154120115245E-5</v>
      </c>
      <c r="F772" s="1">
        <f t="shared" si="26"/>
        <v>2.9092999148890017</v>
      </c>
    </row>
    <row r="773" spans="1:6" x14ac:dyDescent="0.3">
      <c r="A773" s="1">
        <f t="shared" si="23"/>
        <v>3.0626783017609378E-5</v>
      </c>
      <c r="B773" s="1">
        <f t="shared" si="24"/>
        <v>2.9664895225000003</v>
      </c>
      <c r="E773" s="1">
        <f t="shared" si="25"/>
        <v>2.1393279832369002E-3</v>
      </c>
      <c r="F773" s="1">
        <f t="shared" si="26"/>
        <v>2.9664895225000003</v>
      </c>
    </row>
    <row r="774" spans="1:6" x14ac:dyDescent="0.3">
      <c r="A774" s="1">
        <f t="shared" si="23"/>
        <v>4.5134651686264894E-5</v>
      </c>
      <c r="B774" s="1">
        <f t="shared" si="24"/>
        <v>3.0242357750890019</v>
      </c>
      <c r="E774" s="1">
        <f t="shared" si="25"/>
        <v>4.2137899796534624E-3</v>
      </c>
      <c r="F774" s="1">
        <f t="shared" si="26"/>
        <v>3.0242357750890019</v>
      </c>
    </row>
    <row r="775" spans="1:6" x14ac:dyDescent="0.3">
      <c r="A775" s="1">
        <f t="shared" si="23"/>
        <v>5.4849490988594707E-5</v>
      </c>
      <c r="B775" s="1">
        <f t="shared" si="24"/>
        <v>3.0825421840890006</v>
      </c>
      <c r="E775" s="1">
        <f t="shared" si="25"/>
        <v>1.2429825886001468E-3</v>
      </c>
      <c r="F775" s="1">
        <f t="shared" si="26"/>
        <v>3.0825421840890006</v>
      </c>
    </row>
    <row r="776" spans="1:6" x14ac:dyDescent="0.3">
      <c r="A776" s="1">
        <f t="shared" si="23"/>
        <v>5.7728540284900308E-5</v>
      </c>
      <c r="B776" s="1">
        <f t="shared" si="24"/>
        <v>3.141401759999999</v>
      </c>
      <c r="E776" s="1">
        <f t="shared" si="25"/>
        <v>3.3683260900000436E-6</v>
      </c>
      <c r="F776" s="1">
        <f t="shared" si="26"/>
        <v>3.141401759999999</v>
      </c>
    </row>
    <row r="777" spans="1:6" x14ac:dyDescent="0.3">
      <c r="A777" s="1">
        <f t="shared" si="23"/>
        <v>4.9642110852541885E-5</v>
      </c>
      <c r="B777" s="1">
        <f t="shared" si="24"/>
        <v>3.2008179808890009</v>
      </c>
      <c r="E777" s="1">
        <f t="shared" si="25"/>
        <v>7.7151496435142787E-4</v>
      </c>
      <c r="F777" s="1">
        <f t="shared" si="26"/>
        <v>3.2008179808890009</v>
      </c>
    </row>
    <row r="778" spans="1:6" x14ac:dyDescent="0.3">
      <c r="A778" s="1">
        <f t="shared" si="23"/>
        <v>4.0568329235434192E-5</v>
      </c>
      <c r="B778" s="1">
        <f t="shared" si="24"/>
        <v>3.2607944582889998</v>
      </c>
      <c r="E778" s="1">
        <f t="shared" si="25"/>
        <v>4.1070312791301948E-4</v>
      </c>
      <c r="F778" s="1">
        <f t="shared" si="26"/>
        <v>3.2607944582889998</v>
      </c>
    </row>
    <row r="779" spans="1:6" x14ac:dyDescent="0.3">
      <c r="A779" s="1">
        <f t="shared" si="23"/>
        <v>3.6786808735369041E-5</v>
      </c>
      <c r="B779" s="1">
        <f t="shared" si="24"/>
        <v>3.3213240025000013</v>
      </c>
      <c r="E779" s="1">
        <f t="shared" si="25"/>
        <v>8.1697555368900472E-5</v>
      </c>
      <c r="F779" s="1">
        <f t="shared" si="26"/>
        <v>3.3213240025000013</v>
      </c>
    </row>
    <row r="780" spans="1:6" x14ac:dyDescent="0.3">
      <c r="A780" s="1">
        <f t="shared" si="23"/>
        <v>3.3190259152918986E-5</v>
      </c>
      <c r="B780" s="1">
        <f t="shared" si="24"/>
        <v>3.3824101916889995</v>
      </c>
      <c r="E780" s="1">
        <f t="shared" si="25"/>
        <v>2.6881334495699555E-4</v>
      </c>
      <c r="F780" s="1">
        <f t="shared" si="26"/>
        <v>3.3824101916889995</v>
      </c>
    </row>
    <row r="781" spans="1:6" x14ac:dyDescent="0.3">
      <c r="A781" s="1">
        <f t="shared" si="23"/>
        <v>2.7130662155932007E-5</v>
      </c>
      <c r="B781" s="1">
        <f t="shared" si="24"/>
        <v>3.4440567374890017</v>
      </c>
      <c r="E781" s="1">
        <f t="shared" si="25"/>
        <v>5.1312134936112493E-6</v>
      </c>
      <c r="F781" s="1">
        <f t="shared" si="26"/>
        <v>3.4440567374890017</v>
      </c>
    </row>
    <row r="782" spans="1:6" x14ac:dyDescent="0.3">
      <c r="A782" s="1">
        <f t="shared" si="23"/>
        <v>3.0522265892415836E-5</v>
      </c>
      <c r="B782" s="1">
        <f t="shared" si="24"/>
        <v>3.5062562500000003</v>
      </c>
      <c r="E782" s="1">
        <f t="shared" si="25"/>
        <v>6.2352387261159861E-4</v>
      </c>
      <c r="F782" s="1">
        <f t="shared" si="26"/>
        <v>3.5062562500000003</v>
      </c>
    </row>
    <row r="783" spans="1:6" x14ac:dyDescent="0.3">
      <c r="A783" s="1">
        <f t="shared" si="23"/>
        <v>3.2679307247427299E-5</v>
      </c>
      <c r="B783" s="1">
        <f t="shared" si="24"/>
        <v>3.5690124074890019</v>
      </c>
      <c r="E783" s="1">
        <f t="shared" si="25"/>
        <v>6.6760317416831346E-6</v>
      </c>
      <c r="F783" s="1">
        <f t="shared" si="26"/>
        <v>3.5690124074890019</v>
      </c>
    </row>
    <row r="784" spans="1:6" x14ac:dyDescent="0.3">
      <c r="A784" s="1">
        <f t="shared" si="23"/>
        <v>2.7968160537986693E-5</v>
      </c>
      <c r="B784" s="1">
        <f t="shared" si="24"/>
        <v>3.6323290216890007</v>
      </c>
      <c r="E784" s="1">
        <f t="shared" si="25"/>
        <v>1.4314571399416377E-4</v>
      </c>
      <c r="F784" s="1">
        <f t="shared" si="26"/>
        <v>3.6323290216890007</v>
      </c>
    </row>
    <row r="785" spans="1:6" x14ac:dyDescent="0.3">
      <c r="A785" s="1">
        <f t="shared" si="23"/>
        <v>2.4840046672442826E-5</v>
      </c>
      <c r="B785" s="1">
        <f t="shared" si="24"/>
        <v>3.6961985024999993</v>
      </c>
      <c r="E785" s="1">
        <f t="shared" si="25"/>
        <v>2.5046575773210103E-4</v>
      </c>
      <c r="F785" s="1">
        <f t="shared" si="26"/>
        <v>3.6961985024999993</v>
      </c>
    </row>
    <row r="786" spans="1:6" x14ac:dyDescent="0.3">
      <c r="A786" s="1">
        <f t="shared" si="23"/>
        <v>1.9637880096381876E-5</v>
      </c>
      <c r="B786" s="1">
        <f t="shared" si="24"/>
        <v>3.7606246282890008</v>
      </c>
      <c r="E786" s="1">
        <f t="shared" si="25"/>
        <v>7.2274961555611724E-5</v>
      </c>
      <c r="F786" s="1">
        <f t="shared" si="26"/>
        <v>3.7606246282890008</v>
      </c>
    </row>
    <row r="787" spans="1:6" x14ac:dyDescent="0.3">
      <c r="A787" s="1">
        <f t="shared" si="23"/>
        <v>1.9147417527518508E-5</v>
      </c>
      <c r="B787" s="1">
        <f t="shared" si="24"/>
        <v>3.8256113108889997</v>
      </c>
      <c r="E787" s="1">
        <f t="shared" si="25"/>
        <v>8.3565986015950763E-6</v>
      </c>
      <c r="F787" s="1">
        <f t="shared" si="26"/>
        <v>3.8256113108889997</v>
      </c>
    </row>
    <row r="788" spans="1:6" x14ac:dyDescent="0.3">
      <c r="A788" s="1">
        <f t="shared" si="23"/>
        <v>1.7600223248643256E-5</v>
      </c>
      <c r="B788" s="1">
        <f t="shared" si="24"/>
        <v>3.8911507600000013</v>
      </c>
      <c r="E788" s="1">
        <f t="shared" si="25"/>
        <v>6.8952762288400181E-5</v>
      </c>
      <c r="F788" s="1">
        <f t="shared" si="26"/>
        <v>3.8911507600000013</v>
      </c>
    </row>
    <row r="789" spans="1:6" x14ac:dyDescent="0.3">
      <c r="A789" s="1">
        <f t="shared" si="23"/>
        <v>1.4195923333694408E-5</v>
      </c>
      <c r="B789" s="1">
        <f t="shared" si="24"/>
        <v>3.9572468540889996</v>
      </c>
      <c r="E789" s="1">
        <f t="shared" si="25"/>
        <v>6.5518310895979607E-5</v>
      </c>
      <c r="F789" s="1">
        <f t="shared" si="26"/>
        <v>3.9572468540889996</v>
      </c>
    </row>
    <row r="790" spans="1:6" x14ac:dyDescent="0.3">
      <c r="A790" s="1">
        <f t="shared" si="23"/>
        <v>1.2866993847785895E-5</v>
      </c>
      <c r="B790" s="1">
        <f t="shared" si="24"/>
        <v>4.0239036050890018</v>
      </c>
      <c r="E790" s="1">
        <f t="shared" si="25"/>
        <v>1.15455201218067E-4</v>
      </c>
      <c r="F790" s="1">
        <f t="shared" si="26"/>
        <v>4.0239036050890018</v>
      </c>
    </row>
    <row r="791" spans="1:6" x14ac:dyDescent="0.3">
      <c r="A791" s="1">
        <f t="shared" si="23"/>
        <v>1.4277402317025927E-5</v>
      </c>
      <c r="B791" s="1">
        <f t="shared" si="24"/>
        <v>4.0911130225000001</v>
      </c>
      <c r="E791" s="1">
        <f t="shared" si="25"/>
        <v>4.9330408920249843E-4</v>
      </c>
      <c r="F791" s="1">
        <f t="shared" si="26"/>
        <v>4.0911130225000001</v>
      </c>
    </row>
    <row r="792" spans="1:6" x14ac:dyDescent="0.3">
      <c r="A792" s="1">
        <f t="shared" si="23"/>
        <v>1.5769085455708171E-5</v>
      </c>
      <c r="B792" s="1">
        <f t="shared" si="24"/>
        <v>4.1588790848890023</v>
      </c>
      <c r="E792" s="1">
        <f t="shared" si="25"/>
        <v>2.6745438078576672E-3</v>
      </c>
      <c r="F792" s="1">
        <f t="shared" si="26"/>
        <v>4.1588790848890023</v>
      </c>
    </row>
    <row r="793" spans="1:6" x14ac:dyDescent="0.3">
      <c r="A793" s="1">
        <f t="shared" si="23"/>
        <v>2.6567243720874958E-5</v>
      </c>
      <c r="B793" s="1">
        <f t="shared" si="24"/>
        <v>4.2272059042890007</v>
      </c>
      <c r="E793" s="1">
        <f t="shared" si="25"/>
        <v>1.6393784100163392E-3</v>
      </c>
      <c r="F793" s="1">
        <f t="shared" si="26"/>
        <v>4.2272059042890007</v>
      </c>
    </row>
    <row r="794" spans="1:6" x14ac:dyDescent="0.3">
      <c r="A794" s="1">
        <f t="shared" si="23"/>
        <v>2.4748913629585975E-5</v>
      </c>
      <c r="B794" s="1">
        <f t="shared" si="24"/>
        <v>4.2960852899999988</v>
      </c>
      <c r="E794" s="1">
        <f t="shared" si="25"/>
        <v>3.6063225370240126E-4</v>
      </c>
      <c r="F794" s="1">
        <f t="shared" si="26"/>
        <v>4.2960852899999988</v>
      </c>
    </row>
    <row r="795" spans="1:6" x14ac:dyDescent="0.3">
      <c r="A795" s="1">
        <f t="shared" si="23"/>
        <v>1.7424895533899144E-5</v>
      </c>
      <c r="B795" s="1">
        <f t="shared" si="24"/>
        <v>4.3655213206890009</v>
      </c>
      <c r="E795" s="1">
        <f t="shared" si="25"/>
        <v>4.979308861951549E-5</v>
      </c>
      <c r="F795" s="1">
        <f t="shared" si="26"/>
        <v>4.3655213206890009</v>
      </c>
    </row>
    <row r="796" spans="1:6" x14ac:dyDescent="0.3">
      <c r="A796" s="1">
        <f t="shared" si="23"/>
        <v>2.3645124030179676E-5</v>
      </c>
      <c r="B796" s="1">
        <f t="shared" si="24"/>
        <v>4.4355182084889995</v>
      </c>
      <c r="E796" s="1">
        <f t="shared" si="25"/>
        <v>4.8401620093557166E-4</v>
      </c>
      <c r="F796" s="1">
        <f t="shared" si="26"/>
        <v>4.4355182084889995</v>
      </c>
    </row>
    <row r="797" spans="1:6" x14ac:dyDescent="0.3">
      <c r="A797" s="1">
        <f t="shared" si="23"/>
        <v>2.0776375888320685E-5</v>
      </c>
      <c r="B797" s="1">
        <f t="shared" si="24"/>
        <v>4.506067562500002</v>
      </c>
      <c r="E797" s="1">
        <f t="shared" si="25"/>
        <v>1.5527461440099929E-5</v>
      </c>
      <c r="F797" s="1">
        <f t="shared" si="26"/>
        <v>4.506067562500002</v>
      </c>
    </row>
    <row r="798" spans="1:6" x14ac:dyDescent="0.3">
      <c r="A798" s="1">
        <f t="shared" si="23"/>
        <v>1.9163353568266213E-5</v>
      </c>
      <c r="B798" s="1">
        <f t="shared" si="24"/>
        <v>4.5771735614889995</v>
      </c>
      <c r="E798" s="1">
        <f t="shared" si="25"/>
        <v>2.1593773483239015E-8</v>
      </c>
      <c r="F798" s="1">
        <f t="shared" si="26"/>
        <v>4.5771735614889995</v>
      </c>
    </row>
    <row r="799" spans="1:6" x14ac:dyDescent="0.3">
      <c r="A799" s="1">
        <f t="shared" si="23"/>
        <v>1.7622433423542938E-5</v>
      </c>
      <c r="B799" s="1">
        <f t="shared" si="24"/>
        <v>4.6488405176890018</v>
      </c>
      <c r="E799" s="1">
        <f t="shared" si="25"/>
        <v>5.6307041453683464E-5</v>
      </c>
      <c r="F799" s="1">
        <f t="shared" si="26"/>
        <v>4.6488405176890018</v>
      </c>
    </row>
    <row r="800" spans="1:6" x14ac:dyDescent="0.3">
      <c r="A800" s="1">
        <f t="shared" si="23"/>
        <v>1.4208331127237038E-5</v>
      </c>
      <c r="B800" s="1">
        <f t="shared" si="24"/>
        <v>4.7210598400000006</v>
      </c>
      <c r="E800" s="1">
        <f t="shared" si="25"/>
        <v>5.5355683219600172E-5</v>
      </c>
      <c r="F800" s="1">
        <f t="shared" si="26"/>
        <v>4.7210598400000006</v>
      </c>
    </row>
    <row r="801" spans="1:6" x14ac:dyDescent="0.3">
      <c r="A801" s="1">
        <f t="shared" si="23"/>
        <v>1.6686242817052722E-5</v>
      </c>
      <c r="B801" s="1">
        <f t="shared" si="24"/>
        <v>4.7938358072890024</v>
      </c>
      <c r="E801" s="1">
        <f t="shared" si="25"/>
        <v>1.9887869830891249E-5</v>
      </c>
      <c r="F801" s="1">
        <f t="shared" si="26"/>
        <v>4.7938358072890024</v>
      </c>
    </row>
    <row r="802" spans="1:6" x14ac:dyDescent="0.3">
      <c r="A802" s="1">
        <f t="shared" si="23"/>
        <v>1.2483440197085865E-5</v>
      </c>
      <c r="B802" s="1">
        <f t="shared" si="24"/>
        <v>4.8671728318890013</v>
      </c>
      <c r="E802" s="1">
        <f t="shared" si="25"/>
        <v>8.2661837944439506E-4</v>
      </c>
      <c r="F802" s="1">
        <f t="shared" si="26"/>
        <v>4.8671728318890013</v>
      </c>
    </row>
    <row r="803" spans="1:6" x14ac:dyDescent="0.3">
      <c r="A803" s="1">
        <f t="shared" si="23"/>
        <v>7.4675235863305511E-6</v>
      </c>
      <c r="B803" s="1">
        <f t="shared" si="24"/>
        <v>4.9410621224999991</v>
      </c>
      <c r="E803" s="1">
        <f t="shared" si="25"/>
        <v>6.9120984535689964E-4</v>
      </c>
      <c r="F803" s="1">
        <f t="shared" si="26"/>
        <v>4.9410621224999991</v>
      </c>
    </row>
    <row r="804" spans="1:6" x14ac:dyDescent="0.3">
      <c r="A804" s="1">
        <f t="shared" si="23"/>
        <v>1.6330996614456764E-5</v>
      </c>
      <c r="B804" s="1">
        <f t="shared" si="24"/>
        <v>5.0155080580890008</v>
      </c>
      <c r="E804" s="1">
        <f t="shared" si="25"/>
        <v>1.4281605728677389E-3</v>
      </c>
      <c r="F804" s="1">
        <f t="shared" si="26"/>
        <v>5.0155080580890008</v>
      </c>
    </row>
    <row r="805" spans="1:6" x14ac:dyDescent="0.3">
      <c r="A805" s="1">
        <f t="shared" si="23"/>
        <v>1.3049969990165698E-5</v>
      </c>
      <c r="B805" s="1">
        <f t="shared" si="24"/>
        <v>5.0905151510889999</v>
      </c>
      <c r="E805" s="1">
        <f t="shared" si="25"/>
        <v>4.7154738339410743E-4</v>
      </c>
      <c r="F805" s="1">
        <f t="shared" si="26"/>
        <v>5.0905151510889999</v>
      </c>
    </row>
    <row r="806" spans="1:6" x14ac:dyDescent="0.3">
      <c r="A806" s="1">
        <f t="shared" si="23"/>
        <v>8.6198611216006803E-6</v>
      </c>
      <c r="B806" s="1">
        <f t="shared" si="24"/>
        <v>5.166074410000002</v>
      </c>
      <c r="E806" s="1">
        <f t="shared" si="25"/>
        <v>1.346970741210001E-3</v>
      </c>
      <c r="F806" s="1">
        <f t="shared" si="26"/>
        <v>5.166074410000002</v>
      </c>
    </row>
    <row r="807" spans="1:6" x14ac:dyDescent="0.3">
      <c r="A807" s="1">
        <f t="shared" si="23"/>
        <v>4.0499380174396975E-6</v>
      </c>
      <c r="B807" s="1">
        <f t="shared" si="24"/>
        <v>5.242190313889</v>
      </c>
      <c r="E807" s="1">
        <f t="shared" si="25"/>
        <v>1.125011981716274E-4</v>
      </c>
      <c r="F807" s="1">
        <f t="shared" si="26"/>
        <v>5.242190313889</v>
      </c>
    </row>
    <row r="808" spans="1:6" x14ac:dyDescent="0.3">
      <c r="A808" s="1">
        <f t="shared" si="23"/>
        <v>4.8565458847022877E-6</v>
      </c>
      <c r="B808" s="1">
        <f t="shared" si="24"/>
        <v>5.3188674752890019</v>
      </c>
      <c r="E808" s="1">
        <f t="shared" si="25"/>
        <v>4.3915565041921801E-7</v>
      </c>
      <c r="F808" s="1">
        <f t="shared" si="26"/>
        <v>5.3188674752890019</v>
      </c>
    </row>
    <row r="809" spans="1:6" x14ac:dyDescent="0.3">
      <c r="A809" s="1">
        <f t="shared" si="23"/>
        <v>2.7266034450497797E-6</v>
      </c>
      <c r="B809" s="1">
        <f t="shared" si="24"/>
        <v>5.3960967025000004</v>
      </c>
      <c r="E809" s="1">
        <f t="shared" si="25"/>
        <v>9.4666478308899925E-5</v>
      </c>
      <c r="F809" s="1">
        <f t="shared" si="26"/>
        <v>5.3960967025000004</v>
      </c>
    </row>
    <row r="810" spans="1:6" x14ac:dyDescent="0.3">
      <c r="A810" s="1">
        <f t="shared" si="23"/>
        <v>2.165985601880137E-6</v>
      </c>
      <c r="B810" s="1">
        <f t="shared" si="24"/>
        <v>5.4738825746890027</v>
      </c>
      <c r="E810" s="1">
        <f t="shared" si="25"/>
        <v>1.4845826309995218E-5</v>
      </c>
      <c r="F810" s="1">
        <f t="shared" si="26"/>
        <v>5.4738825746890027</v>
      </c>
    </row>
    <row r="811" spans="1:6" x14ac:dyDescent="0.3">
      <c r="A811" s="1">
        <f t="shared" si="23"/>
        <v>1.0879329005380018E-6</v>
      </c>
      <c r="B811" s="1">
        <f t="shared" si="24"/>
        <v>5.5522298044890013</v>
      </c>
      <c r="E811" s="1">
        <f t="shared" si="25"/>
        <v>7.5283071732091232E-5</v>
      </c>
      <c r="F811" s="1">
        <f t="shared" si="26"/>
        <v>5.5522298044890013</v>
      </c>
    </row>
    <row r="812" spans="1:6" x14ac:dyDescent="0.3">
      <c r="A812" s="1">
        <f t="shared" si="23"/>
        <v>5.4689870467613459E-7</v>
      </c>
      <c r="B812" s="1">
        <f t="shared" si="24"/>
        <v>5.6311289999999987</v>
      </c>
      <c r="E812" s="1">
        <f t="shared" si="25"/>
        <v>4.0059278977600173E-5</v>
      </c>
      <c r="F812" s="1">
        <f t="shared" si="26"/>
        <v>5.6311289999999987</v>
      </c>
    </row>
    <row r="813" spans="1:6" x14ac:dyDescent="0.3">
      <c r="A813" s="1">
        <f t="shared" si="23"/>
        <v>1.8923524873865769E-7</v>
      </c>
      <c r="B813" s="1">
        <f t="shared" si="24"/>
        <v>5.7105848404890009</v>
      </c>
      <c r="E813" s="1">
        <f t="shared" si="25"/>
        <v>7.1256867501632722E-6</v>
      </c>
      <c r="F813" s="1">
        <f t="shared" si="26"/>
        <v>5.7105848404890009</v>
      </c>
    </row>
    <row r="814" spans="1:6" x14ac:dyDescent="0.3">
      <c r="A814" s="1">
        <f t="shared" si="23"/>
        <v>6.4680300231229219E-8</v>
      </c>
      <c r="B814" s="1">
        <f t="shared" si="24"/>
        <v>5.7906021386889996</v>
      </c>
      <c r="E814" s="1">
        <f t="shared" si="25"/>
        <v>8.2102030005492361E-4</v>
      </c>
      <c r="F814" s="1">
        <f t="shared" si="26"/>
        <v>5.7906021386889996</v>
      </c>
    </row>
    <row r="815" spans="1:6" x14ac:dyDescent="0.3">
      <c r="A815" s="1">
        <f t="shared" si="23"/>
        <v>8.4307471248134816E-7</v>
      </c>
      <c r="B815" s="1">
        <f t="shared" si="24"/>
        <v>5.8711713025000014</v>
      </c>
      <c r="E815" s="1">
        <f t="shared" si="25"/>
        <v>1.538319002388101E-3</v>
      </c>
      <c r="F815" s="1">
        <f t="shared" si="26"/>
        <v>5.8711713025000014</v>
      </c>
    </row>
    <row r="816" spans="1:6" x14ac:dyDescent="0.3">
      <c r="A816" s="1">
        <f t="shared" si="23"/>
        <v>2.1600334336948073E-6</v>
      </c>
      <c r="B816" s="1">
        <f t="shared" si="24"/>
        <v>5.952297111289</v>
      </c>
      <c r="E816" s="1">
        <f t="shared" si="25"/>
        <v>4.2547181712381172E-4</v>
      </c>
      <c r="F816" s="1">
        <f t="shared" si="26"/>
        <v>5.952297111289</v>
      </c>
    </row>
    <row r="817" spans="1:6" x14ac:dyDescent="0.3">
      <c r="A817" s="1">
        <f t="shared" si="23"/>
        <v>4.0900766013830369E-6</v>
      </c>
      <c r="B817" s="1">
        <f t="shared" si="24"/>
        <v>6.0339844778890024</v>
      </c>
      <c r="E817" s="1">
        <f t="shared" si="25"/>
        <v>6.0792927345079608E-4</v>
      </c>
      <c r="F817" s="1">
        <f t="shared" si="26"/>
        <v>6.0339844778890024</v>
      </c>
    </row>
    <row r="818" spans="1:6" x14ac:dyDescent="0.3">
      <c r="A818" s="1">
        <f t="shared" si="23"/>
        <v>7.2841043924646544E-6</v>
      </c>
      <c r="B818" s="1">
        <f t="shared" si="24"/>
        <v>6.1162236100000005</v>
      </c>
      <c r="E818" s="1">
        <f t="shared" si="25"/>
        <v>9.6599805390399596E-5</v>
      </c>
      <c r="F818" s="1">
        <f t="shared" si="26"/>
        <v>6.1162236100000005</v>
      </c>
    </row>
    <row r="819" spans="1:6" x14ac:dyDescent="0.3">
      <c r="A819" s="1">
        <f t="shared" si="23"/>
        <v>4.5557582132301926E-6</v>
      </c>
      <c r="B819" s="1">
        <f t="shared" si="24"/>
        <v>6.1990193870890025</v>
      </c>
      <c r="E819" s="1">
        <f t="shared" si="25"/>
        <v>2.3684167369699465E-5</v>
      </c>
      <c r="F819" s="1">
        <f t="shared" si="26"/>
        <v>6.1990193870890025</v>
      </c>
    </row>
    <row r="820" spans="1:6" x14ac:dyDescent="0.3">
      <c r="A820" s="1">
        <f t="shared" si="23"/>
        <v>1.0936981711191983E-5</v>
      </c>
      <c r="B820" s="1">
        <f t="shared" si="24"/>
        <v>6.2823768220890015</v>
      </c>
      <c r="E820" s="1">
        <f t="shared" si="25"/>
        <v>2.6510976981198762E-4</v>
      </c>
      <c r="F820" s="1">
        <f t="shared" si="26"/>
        <v>6.2823768220890015</v>
      </c>
    </row>
    <row r="821" spans="1:6" x14ac:dyDescent="0.3">
      <c r="A821" s="1">
        <f t="shared" si="23"/>
        <v>9.7008888906249535E-6</v>
      </c>
      <c r="B821" s="1">
        <f t="shared" si="24"/>
        <v>6.3662859224999986</v>
      </c>
      <c r="E821" s="1">
        <f t="shared" si="25"/>
        <v>7.8195453590249844E-4</v>
      </c>
      <c r="F821" s="1">
        <f t="shared" si="26"/>
        <v>6.3662859224999986</v>
      </c>
    </row>
    <row r="822" spans="1:6" x14ac:dyDescent="0.3">
      <c r="A822" s="1">
        <f t="shared" si="23"/>
        <v>7.8351803729417807E-6</v>
      </c>
      <c r="B822" s="1">
        <f t="shared" si="24"/>
        <v>6.4507516678890013</v>
      </c>
      <c r="E822" s="1">
        <f t="shared" si="25"/>
        <v>4.0881127692272623E-6</v>
      </c>
      <c r="F822" s="1">
        <f t="shared" si="26"/>
        <v>6.4507516678890013</v>
      </c>
    </row>
    <row r="823" spans="1:6" x14ac:dyDescent="0.3">
      <c r="A823" s="1">
        <f t="shared" si="23"/>
        <v>1.2958760045659468E-5</v>
      </c>
      <c r="B823" s="1">
        <f t="shared" si="24"/>
        <v>6.5357791712889997</v>
      </c>
      <c r="E823" s="1">
        <f t="shared" si="25"/>
        <v>2.5766547762865968E-4</v>
      </c>
      <c r="F823" s="1">
        <f t="shared" si="26"/>
        <v>6.5357791712889997</v>
      </c>
    </row>
    <row r="824" spans="1:6" x14ac:dyDescent="0.3">
      <c r="A824" s="1">
        <f t="shared" si="23"/>
        <v>1.428342595296422E-5</v>
      </c>
      <c r="B824" s="1">
        <f t="shared" si="24"/>
        <v>6.6213582400000019</v>
      </c>
      <c r="E824" s="1">
        <f t="shared" si="25"/>
        <v>7.6384104039994524E-7</v>
      </c>
      <c r="F824" s="1">
        <f t="shared" si="26"/>
        <v>6.6213582400000019</v>
      </c>
    </row>
    <row r="825" spans="1:6" x14ac:dyDescent="0.3">
      <c r="A825" s="1">
        <f t="shared" si="23"/>
        <v>1.6677881625631084E-5</v>
      </c>
      <c r="B825" s="1">
        <f t="shared" si="24"/>
        <v>6.7074939536889993</v>
      </c>
      <c r="E825" s="1">
        <f t="shared" si="25"/>
        <v>3.6158836415995189E-5</v>
      </c>
      <c r="F825" s="1">
        <f t="shared" si="26"/>
        <v>6.7074939536889993</v>
      </c>
    </row>
    <row r="826" spans="1:6" x14ac:dyDescent="0.3">
      <c r="A826" s="1">
        <f t="shared" si="23"/>
        <v>1.6124599880183922E-5</v>
      </c>
      <c r="B826" s="1">
        <f t="shared" si="24"/>
        <v>6.7941915254890031</v>
      </c>
      <c r="E826" s="1">
        <f t="shared" si="25"/>
        <v>1.6432501249305165E-4</v>
      </c>
      <c r="F826" s="1">
        <f t="shared" si="26"/>
        <v>6.7941915254890031</v>
      </c>
    </row>
    <row r="827" spans="1:6" x14ac:dyDescent="0.3">
      <c r="A827" s="1">
        <f t="shared" si="23"/>
        <v>2.4404182923479971E-5</v>
      </c>
      <c r="B827" s="1">
        <f t="shared" si="24"/>
        <v>6.8814405625000008</v>
      </c>
      <c r="E827" s="1">
        <f t="shared" si="25"/>
        <v>1.2274365103441007E-3</v>
      </c>
      <c r="F827" s="1">
        <f t="shared" si="26"/>
        <v>6.8814405625000008</v>
      </c>
    </row>
    <row r="828" spans="1:6" x14ac:dyDescent="0.3">
      <c r="A828" s="1">
        <f t="shared" si="23"/>
        <v>3.1545894735620396E-5</v>
      </c>
      <c r="B828" s="1">
        <f t="shared" si="24"/>
        <v>6.9692462444890024</v>
      </c>
      <c r="E828" s="1">
        <f t="shared" si="25"/>
        <v>2.6990048167936344E-4</v>
      </c>
      <c r="F828" s="1">
        <f t="shared" si="26"/>
        <v>6.9692462444890024</v>
      </c>
    </row>
    <row r="829" spans="1:6" x14ac:dyDescent="0.3">
      <c r="A829" s="1">
        <f t="shared" si="23"/>
        <v>3.5061341067290447E-5</v>
      </c>
      <c r="B829" s="1">
        <f t="shared" si="24"/>
        <v>7.0576138846890011</v>
      </c>
      <c r="E829" s="1">
        <f t="shared" si="25"/>
        <v>1.0796414741215642E-3</v>
      </c>
      <c r="F829" s="1">
        <f t="shared" si="26"/>
        <v>7.0576138846890011</v>
      </c>
    </row>
    <row r="830" spans="1:6" x14ac:dyDescent="0.3">
      <c r="A830" s="1">
        <f t="shared" si="23"/>
        <v>2.4847991770174684E-5</v>
      </c>
      <c r="B830" s="1">
        <f t="shared" si="24"/>
        <v>7.1465328899999987</v>
      </c>
      <c r="E830" s="1">
        <f t="shared" si="25"/>
        <v>1.4884194864016008E-3</v>
      </c>
      <c r="F830" s="1">
        <f t="shared" si="26"/>
        <v>7.1465328899999987</v>
      </c>
    </row>
    <row r="831" spans="1:6" x14ac:dyDescent="0.3">
      <c r="A831" s="1">
        <f t="shared" si="23"/>
        <v>2.6680223056826111E-5</v>
      </c>
      <c r="B831" s="1">
        <f t="shared" si="24"/>
        <v>7.2360085402890011</v>
      </c>
      <c r="E831" s="1">
        <f t="shared" si="25"/>
        <v>2.1625459361251528E-5</v>
      </c>
      <c r="F831" s="1">
        <f t="shared" si="26"/>
        <v>7.2360085402890011</v>
      </c>
    </row>
    <row r="832" spans="1:6" x14ac:dyDescent="0.3">
      <c r="A832" s="1">
        <f t="shared" si="23"/>
        <v>3.1281411633529557E-5</v>
      </c>
      <c r="B832" s="1">
        <f t="shared" si="24"/>
        <v>7.3260462488889999</v>
      </c>
      <c r="E832" s="1">
        <f t="shared" si="25"/>
        <v>5.4543602396135531E-4</v>
      </c>
      <c r="F832" s="1">
        <f t="shared" si="26"/>
        <v>7.3260462488889999</v>
      </c>
    </row>
    <row r="833" spans="1:6" x14ac:dyDescent="0.3">
      <c r="A833" s="1">
        <f t="shared" si="23"/>
        <v>4.087675274104878E-5</v>
      </c>
      <c r="B833" s="1">
        <f t="shared" si="24"/>
        <v>7.4166352225000018</v>
      </c>
      <c r="E833" s="1">
        <f t="shared" si="25"/>
        <v>2.8316265617808994E-3</v>
      </c>
      <c r="F833" s="1">
        <f t="shared" si="26"/>
        <v>7.4166352225000018</v>
      </c>
    </row>
    <row r="834" spans="1:6" x14ac:dyDescent="0.3">
      <c r="A834" s="1">
        <f t="shared" si="23"/>
        <v>6.1058708834210157E-5</v>
      </c>
      <c r="B834" s="1">
        <f t="shared" si="24"/>
        <v>7.5077808410889997</v>
      </c>
      <c r="E834" s="1">
        <f t="shared" si="25"/>
        <v>9.5082116544469974E-4</v>
      </c>
      <c r="F834" s="1">
        <f t="shared" si="26"/>
        <v>7.5077808410889997</v>
      </c>
    </row>
    <row r="835" spans="1:6" x14ac:dyDescent="0.3">
      <c r="A835" s="1">
        <f t="shared" ref="A835:A891" si="27">(B387+0.17434*A387+0.0137)^2</f>
        <v>6.1932111669752021E-5</v>
      </c>
      <c r="B835" s="1">
        <f t="shared" ref="B835:B891" si="28">(A387-3.7331)^2</f>
        <v>7.5994886180890031</v>
      </c>
      <c r="E835" s="1">
        <f t="shared" ref="E835:E891" si="29">(D387+0.0046*A387-0.1907)^2</f>
        <v>4.1079872535907144E-5</v>
      </c>
      <c r="F835" s="1">
        <f t="shared" ref="F835:F891" si="30">(A387-3.7331)^2</f>
        <v>7.5994886180890031</v>
      </c>
    </row>
    <row r="836" spans="1:6" x14ac:dyDescent="0.3">
      <c r="A836" s="1">
        <f t="shared" si="27"/>
        <v>6.4805881044098409E-5</v>
      </c>
      <c r="B836" s="1">
        <f t="shared" si="28"/>
        <v>7.6917475600000005</v>
      </c>
      <c r="E836" s="1">
        <f t="shared" si="29"/>
        <v>1.0742078735999991E-4</v>
      </c>
      <c r="F836" s="1">
        <f t="shared" si="30"/>
        <v>7.6917475600000005</v>
      </c>
    </row>
    <row r="837" spans="1:6" x14ac:dyDescent="0.3">
      <c r="A837" s="1">
        <f t="shared" si="27"/>
        <v>6.3723885972575902E-5</v>
      </c>
      <c r="B837" s="1">
        <f t="shared" si="28"/>
        <v>7.7845631468890026</v>
      </c>
      <c r="E837" s="1">
        <f t="shared" si="29"/>
        <v>4.739782610573473E-4</v>
      </c>
      <c r="F837" s="1">
        <f t="shared" si="30"/>
        <v>7.7845631468890026</v>
      </c>
    </row>
    <row r="838" spans="1:6" x14ac:dyDescent="0.3">
      <c r="A838" s="1">
        <f t="shared" si="27"/>
        <v>6.0690531282788877E-5</v>
      </c>
      <c r="B838" s="1">
        <f t="shared" si="28"/>
        <v>7.8779409922890009</v>
      </c>
      <c r="E838" s="1">
        <f t="shared" si="29"/>
        <v>4.3864510750550537E-3</v>
      </c>
      <c r="F838" s="1">
        <f t="shared" si="30"/>
        <v>7.8779409922890009</v>
      </c>
    </row>
    <row r="839" spans="1:6" x14ac:dyDescent="0.3">
      <c r="A839" s="1">
        <f t="shared" si="27"/>
        <v>3.8861845841326016E-5</v>
      </c>
      <c r="B839" s="1">
        <f t="shared" si="28"/>
        <v>7.971869902499999</v>
      </c>
      <c r="E839" s="1">
        <f t="shared" si="29"/>
        <v>2.6368769312809007E-3</v>
      </c>
      <c r="F839" s="1">
        <f t="shared" si="30"/>
        <v>7.971869902499999</v>
      </c>
    </row>
    <row r="840" spans="1:6" x14ac:dyDescent="0.3">
      <c r="A840" s="1">
        <f t="shared" si="27"/>
        <v>4.2751213587394812E-5</v>
      </c>
      <c r="B840" s="1">
        <f t="shared" si="28"/>
        <v>8.0663554576890011</v>
      </c>
      <c r="E840" s="1">
        <f t="shared" si="29"/>
        <v>1.8986309042515327E-5</v>
      </c>
      <c r="F840" s="1">
        <f t="shared" si="30"/>
        <v>8.0663554576890011</v>
      </c>
    </row>
    <row r="841" spans="1:6" x14ac:dyDescent="0.3">
      <c r="A841" s="1">
        <f t="shared" si="27"/>
        <v>4.6828425185922399E-5</v>
      </c>
      <c r="B841" s="1">
        <f t="shared" si="28"/>
        <v>8.1614033714889995</v>
      </c>
      <c r="E841" s="1">
        <f t="shared" si="29"/>
        <v>2.0458777220409128E-4</v>
      </c>
      <c r="F841" s="1">
        <f t="shared" si="30"/>
        <v>8.1614033714889995</v>
      </c>
    </row>
    <row r="842" spans="1:6" x14ac:dyDescent="0.3">
      <c r="A842" s="1">
        <f t="shared" si="27"/>
        <v>4.2597081902735752E-5</v>
      </c>
      <c r="B842" s="1">
        <f t="shared" si="28"/>
        <v>8.2570022500000029</v>
      </c>
      <c r="E842" s="1">
        <f t="shared" si="29"/>
        <v>2.0792659451560001E-4</v>
      </c>
      <c r="F842" s="1">
        <f t="shared" si="30"/>
        <v>8.2570022500000029</v>
      </c>
    </row>
    <row r="843" spans="1:6" x14ac:dyDescent="0.3">
      <c r="A843" s="1">
        <f t="shared" si="27"/>
        <v>4.6664722626673254E-5</v>
      </c>
      <c r="B843" s="1">
        <f t="shared" si="28"/>
        <v>8.3531577734890003</v>
      </c>
      <c r="E843" s="1">
        <f t="shared" si="29"/>
        <v>2.3684572470395234E-3</v>
      </c>
      <c r="F843" s="1">
        <f t="shared" si="30"/>
        <v>8.3531577734890003</v>
      </c>
    </row>
    <row r="844" spans="1:6" x14ac:dyDescent="0.3">
      <c r="A844" s="1">
        <f t="shared" si="27"/>
        <v>7.4370733284918457E-5</v>
      </c>
      <c r="B844" s="1">
        <f t="shared" si="28"/>
        <v>8.4498757556890034</v>
      </c>
      <c r="E844" s="1">
        <f t="shared" si="29"/>
        <v>5.5635027799521078E-3</v>
      </c>
      <c r="F844" s="1">
        <f t="shared" si="30"/>
        <v>8.4498757556890034</v>
      </c>
    </row>
    <row r="845" spans="1:6" x14ac:dyDescent="0.3">
      <c r="A845" s="1">
        <f t="shared" si="27"/>
        <v>9.5968688842320722E-5</v>
      </c>
      <c r="B845" s="1">
        <f t="shared" si="28"/>
        <v>8.5471446025000013</v>
      </c>
      <c r="E845" s="1">
        <f t="shared" si="29"/>
        <v>3.558946910748101E-3</v>
      </c>
      <c r="F845" s="1">
        <f t="shared" si="30"/>
        <v>8.5471446025000013</v>
      </c>
    </row>
    <row r="846" spans="1:6" x14ac:dyDescent="0.3">
      <c r="A846" s="1">
        <f t="shared" si="27"/>
        <v>1.2302969589604885E-4</v>
      </c>
      <c r="B846" s="1">
        <f t="shared" si="28"/>
        <v>8.644970094289004</v>
      </c>
      <c r="E846" s="1">
        <f t="shared" si="29"/>
        <v>2.0054067631185327E-3</v>
      </c>
      <c r="F846" s="1">
        <f t="shared" si="30"/>
        <v>8.644970094289004</v>
      </c>
    </row>
    <row r="847" spans="1:6" x14ac:dyDescent="0.3">
      <c r="A847" s="1">
        <f t="shared" si="27"/>
        <v>1.3849909344392725E-4</v>
      </c>
      <c r="B847" s="1">
        <f t="shared" si="28"/>
        <v>8.743358144889001</v>
      </c>
      <c r="E847" s="1">
        <f t="shared" si="29"/>
        <v>6.7156762303703578E-4</v>
      </c>
      <c r="F847" s="1">
        <f t="shared" si="30"/>
        <v>8.743358144889001</v>
      </c>
    </row>
    <row r="848" spans="1:6" x14ac:dyDescent="0.3">
      <c r="A848" s="1">
        <f t="shared" si="27"/>
        <v>1.548799664260787E-4</v>
      </c>
      <c r="B848" s="1">
        <f t="shared" si="28"/>
        <v>8.8422969599999988</v>
      </c>
      <c r="E848" s="1">
        <f t="shared" si="29"/>
        <v>8.5755148464040085E-4</v>
      </c>
      <c r="F848" s="1">
        <f t="shared" si="30"/>
        <v>8.8422969599999988</v>
      </c>
    </row>
    <row r="849" spans="1:6" x14ac:dyDescent="0.3">
      <c r="A849" s="1">
        <f t="shared" si="27"/>
        <v>1.7541922307408821E-4</v>
      </c>
      <c r="B849" s="1">
        <f t="shared" si="28"/>
        <v>8.9417924200890013</v>
      </c>
      <c r="E849" s="1">
        <f t="shared" si="29"/>
        <v>1.5927393118666993E-3</v>
      </c>
      <c r="F849" s="1">
        <f t="shared" si="30"/>
        <v>8.9417924200890013</v>
      </c>
    </row>
    <row r="850" spans="1:6" x14ac:dyDescent="0.3">
      <c r="A850" s="1">
        <f t="shared" si="27"/>
        <v>2.0429787545591692E-4</v>
      </c>
      <c r="B850" s="1">
        <f t="shared" si="28"/>
        <v>9.0418505390889994</v>
      </c>
      <c r="E850" s="1">
        <f t="shared" si="29"/>
        <v>4.7600227341547414E-5</v>
      </c>
      <c r="F850" s="1">
        <f t="shared" si="30"/>
        <v>9.0418505390889994</v>
      </c>
    </row>
    <row r="851" spans="1:6" x14ac:dyDescent="0.3">
      <c r="A851" s="1">
        <f t="shared" si="27"/>
        <v>1.9537875306202261E-4</v>
      </c>
      <c r="B851" s="1">
        <f t="shared" si="28"/>
        <v>9.1424593225000024</v>
      </c>
      <c r="E851" s="1">
        <f t="shared" si="29"/>
        <v>3.5881641200249996E-4</v>
      </c>
      <c r="F851" s="1">
        <f t="shared" si="30"/>
        <v>9.1424593225000024</v>
      </c>
    </row>
    <row r="852" spans="1:6" x14ac:dyDescent="0.3">
      <c r="A852" s="1">
        <f t="shared" si="27"/>
        <v>2.0042940435069644E-4</v>
      </c>
      <c r="B852" s="1">
        <f t="shared" si="28"/>
        <v>9.2436247508889995</v>
      </c>
      <c r="E852" s="1">
        <f t="shared" si="29"/>
        <v>6.9942221783582739E-4</v>
      </c>
      <c r="F852" s="1">
        <f t="shared" si="30"/>
        <v>9.2436247508889995</v>
      </c>
    </row>
    <row r="853" spans="1:6" x14ac:dyDescent="0.3">
      <c r="A853" s="1">
        <f t="shared" si="27"/>
        <v>1.8479677564264761E-4</v>
      </c>
      <c r="B853" s="1">
        <f t="shared" si="28"/>
        <v>9.3453529382890039</v>
      </c>
      <c r="E853" s="1">
        <f t="shared" si="29"/>
        <v>2.5140760502457925E-4</v>
      </c>
      <c r="F853" s="1">
        <f t="shared" si="30"/>
        <v>9.3453529382890039</v>
      </c>
    </row>
    <row r="854" spans="1:6" x14ac:dyDescent="0.3">
      <c r="A854" s="1">
        <f t="shared" si="27"/>
        <v>2.0009550974214348E-4</v>
      </c>
      <c r="B854" s="1">
        <f t="shared" si="28"/>
        <v>9.4476316900000015</v>
      </c>
      <c r="E854" s="1">
        <f t="shared" si="29"/>
        <v>1.7548088948640063E-4</v>
      </c>
      <c r="F854" s="1">
        <f t="shared" si="30"/>
        <v>9.4476316900000015</v>
      </c>
    </row>
    <row r="855" spans="1:6" x14ac:dyDescent="0.3">
      <c r="A855" s="1">
        <f t="shared" si="27"/>
        <v>2.124022402612537E-4</v>
      </c>
      <c r="B855" s="1">
        <f t="shared" si="28"/>
        <v>9.5504670866890038</v>
      </c>
      <c r="E855" s="1">
        <f t="shared" si="29"/>
        <v>6.4797627930503611E-4</v>
      </c>
      <c r="F855" s="1">
        <f t="shared" si="30"/>
        <v>9.5504670866890038</v>
      </c>
    </row>
    <row r="856" spans="1:6" x14ac:dyDescent="0.3">
      <c r="A856" s="1">
        <f t="shared" si="27"/>
        <v>2.4021015983178494E-4</v>
      </c>
      <c r="B856" s="1">
        <f t="shared" si="28"/>
        <v>9.6538653424890022</v>
      </c>
      <c r="E856" s="1">
        <f t="shared" si="29"/>
        <v>6.7011712575050912E-5</v>
      </c>
      <c r="F856" s="1">
        <f t="shared" si="30"/>
        <v>9.6538653424890022</v>
      </c>
    </row>
    <row r="857" spans="1:6" x14ac:dyDescent="0.3">
      <c r="A857" s="1">
        <f t="shared" si="27"/>
        <v>2.1934288303244155E-4</v>
      </c>
      <c r="B857" s="1">
        <f t="shared" si="28"/>
        <v>9.7578140624999996</v>
      </c>
      <c r="E857" s="1">
        <f t="shared" si="29"/>
        <v>4.3405565124100323E-5</v>
      </c>
      <c r="F857" s="1">
        <f t="shared" si="30"/>
        <v>9.7578140624999996</v>
      </c>
    </row>
    <row r="858" spans="1:6" x14ac:dyDescent="0.3">
      <c r="A858" s="1">
        <f t="shared" si="27"/>
        <v>2.6343702547358021E-4</v>
      </c>
      <c r="B858" s="1">
        <f t="shared" si="28"/>
        <v>9.8623194274890018</v>
      </c>
      <c r="E858" s="1">
        <f t="shared" si="29"/>
        <v>2.2401429286339637E-3</v>
      </c>
      <c r="F858" s="1">
        <f t="shared" si="30"/>
        <v>9.8623194274890018</v>
      </c>
    </row>
    <row r="859" spans="1:6" x14ac:dyDescent="0.3">
      <c r="A859" s="1">
        <f t="shared" si="27"/>
        <v>2.858612493953518E-4</v>
      </c>
      <c r="B859" s="1">
        <f t="shared" si="28"/>
        <v>9.9673877516889995</v>
      </c>
      <c r="E859" s="1">
        <f t="shared" si="29"/>
        <v>1.0296367493956386E-4</v>
      </c>
      <c r="F859" s="1">
        <f t="shared" si="30"/>
        <v>9.9673877516889995</v>
      </c>
    </row>
    <row r="860" spans="1:6" x14ac:dyDescent="0.3">
      <c r="A860" s="1">
        <f t="shared" si="27"/>
        <v>2.919637236069161E-4</v>
      </c>
      <c r="B860" s="1">
        <f t="shared" si="28"/>
        <v>10.073006440000002</v>
      </c>
      <c r="E860" s="1">
        <f t="shared" si="29"/>
        <v>1.7483721273315986E-3</v>
      </c>
      <c r="F860" s="1">
        <f t="shared" si="30"/>
        <v>10.073006440000002</v>
      </c>
    </row>
    <row r="861" spans="1:6" x14ac:dyDescent="0.3">
      <c r="A861" s="1">
        <f t="shared" si="27"/>
        <v>2.5687948110367779E-4</v>
      </c>
      <c r="B861" s="1">
        <f t="shared" si="28"/>
        <v>10.179181773288999</v>
      </c>
      <c r="E861" s="1">
        <f t="shared" si="29"/>
        <v>4.3862942990693108E-4</v>
      </c>
      <c r="F861" s="1">
        <f t="shared" si="30"/>
        <v>10.179181773288999</v>
      </c>
    </row>
    <row r="862" spans="1:6" x14ac:dyDescent="0.3">
      <c r="A862" s="1">
        <f t="shared" si="27"/>
        <v>2.8737534825925242E-4</v>
      </c>
      <c r="B862" s="1">
        <f t="shared" si="28"/>
        <v>10.285920165889003</v>
      </c>
      <c r="E862" s="1">
        <f t="shared" si="29"/>
        <v>4.9485907580135526E-4</v>
      </c>
      <c r="F862" s="1">
        <f t="shared" si="30"/>
        <v>10.285920165889003</v>
      </c>
    </row>
    <row r="863" spans="1:6" x14ac:dyDescent="0.3">
      <c r="A863" s="1">
        <f t="shared" si="27"/>
        <v>2.6048872175357196E-4</v>
      </c>
      <c r="B863" s="1">
        <f t="shared" si="28"/>
        <v>10.3932088225</v>
      </c>
      <c r="E863" s="1">
        <f t="shared" si="29"/>
        <v>2.4076704788889946E-4</v>
      </c>
      <c r="F863" s="1">
        <f t="shared" si="30"/>
        <v>10.3932088225</v>
      </c>
    </row>
    <row r="864" spans="1:6" x14ac:dyDescent="0.3">
      <c r="A864" s="1">
        <f t="shared" si="27"/>
        <v>2.9118614419557218E-4</v>
      </c>
      <c r="B864" s="1">
        <f t="shared" si="28"/>
        <v>10.501054124089004</v>
      </c>
      <c r="E864" s="1">
        <f t="shared" si="29"/>
        <v>3.8841416207859481E-5</v>
      </c>
      <c r="F864" s="1">
        <f t="shared" si="30"/>
        <v>10.501054124089004</v>
      </c>
    </row>
    <row r="865" spans="1:6" x14ac:dyDescent="0.3">
      <c r="A865" s="1">
        <f t="shared" si="27"/>
        <v>2.8465985489833332E-4</v>
      </c>
      <c r="B865" s="1">
        <f t="shared" si="28"/>
        <v>10.609462585089002</v>
      </c>
      <c r="E865" s="1">
        <f t="shared" si="29"/>
        <v>1.8466477486050751E-4</v>
      </c>
      <c r="F865" s="1">
        <f t="shared" si="30"/>
        <v>10.609462585089002</v>
      </c>
    </row>
    <row r="866" spans="1:6" x14ac:dyDescent="0.3">
      <c r="A866" s="1">
        <f t="shared" si="27"/>
        <v>3.2559964958440134E-4</v>
      </c>
      <c r="B866" s="1">
        <f t="shared" si="28"/>
        <v>10.718421209999999</v>
      </c>
      <c r="E866" s="1">
        <f t="shared" si="29"/>
        <v>1.2825924568900015E-3</v>
      </c>
      <c r="F866" s="1">
        <f t="shared" si="30"/>
        <v>10.718421209999999</v>
      </c>
    </row>
    <row r="867" spans="1:6" x14ac:dyDescent="0.3">
      <c r="A867" s="1">
        <f t="shared" si="27"/>
        <v>3.4584447462987158E-4</v>
      </c>
      <c r="B867" s="1">
        <f t="shared" si="28"/>
        <v>10.827936479889003</v>
      </c>
      <c r="E867" s="1">
        <f t="shared" si="29"/>
        <v>8.0105178228930896E-4</v>
      </c>
      <c r="F867" s="1">
        <f t="shared" si="30"/>
        <v>10.827936479889003</v>
      </c>
    </row>
    <row r="868" spans="1:6" x14ac:dyDescent="0.3">
      <c r="A868" s="1">
        <f t="shared" si="27"/>
        <v>3.8109219423639691E-4</v>
      </c>
      <c r="B868" s="1">
        <f t="shared" si="28"/>
        <v>10.938015009289</v>
      </c>
      <c r="E868" s="1">
        <f t="shared" si="29"/>
        <v>7.9671338734610127E-4</v>
      </c>
      <c r="F868" s="1">
        <f t="shared" si="30"/>
        <v>10.938015009289</v>
      </c>
    </row>
    <row r="869" spans="1:6" x14ac:dyDescent="0.3">
      <c r="A869" s="1">
        <f t="shared" si="27"/>
        <v>4.0292922317140877E-4</v>
      </c>
      <c r="B869" s="1">
        <f t="shared" si="28"/>
        <v>11.048643602500002</v>
      </c>
      <c r="E869" s="1">
        <f t="shared" si="29"/>
        <v>1.6633080342490003E-4</v>
      </c>
      <c r="F869" s="1">
        <f t="shared" si="30"/>
        <v>11.048643602500002</v>
      </c>
    </row>
    <row r="870" spans="1:6" x14ac:dyDescent="0.3">
      <c r="A870" s="1">
        <f t="shared" si="27"/>
        <v>3.8547868953810649E-4</v>
      </c>
      <c r="B870" s="1">
        <f t="shared" si="28"/>
        <v>11.159828840689</v>
      </c>
      <c r="E870" s="1">
        <f t="shared" si="29"/>
        <v>1.5186587020927934E-3</v>
      </c>
      <c r="F870" s="1">
        <f t="shared" si="30"/>
        <v>11.159828840689</v>
      </c>
    </row>
    <row r="871" spans="1:6" x14ac:dyDescent="0.3">
      <c r="A871" s="1">
        <f t="shared" si="27"/>
        <v>3.731580707903849E-4</v>
      </c>
      <c r="B871" s="1">
        <f t="shared" si="28"/>
        <v>11.271577438489004</v>
      </c>
      <c r="E871" s="1">
        <f t="shared" si="29"/>
        <v>8.8583519017171122E-5</v>
      </c>
      <c r="F871" s="1">
        <f t="shared" si="30"/>
        <v>11.271577438489004</v>
      </c>
    </row>
    <row r="872" spans="1:6" x14ac:dyDescent="0.3">
      <c r="A872" s="1">
        <f t="shared" si="27"/>
        <v>4.1983247775459622E-4</v>
      </c>
      <c r="B872" s="1">
        <f t="shared" si="28"/>
        <v>11.383876000000001</v>
      </c>
      <c r="E872" s="1">
        <f t="shared" si="29"/>
        <v>2.5220524176015995E-3</v>
      </c>
      <c r="F872" s="1">
        <f t="shared" si="30"/>
        <v>11.383876000000001</v>
      </c>
    </row>
    <row r="873" spans="1:6" x14ac:dyDescent="0.3">
      <c r="A873" s="1">
        <f t="shared" si="27"/>
        <v>4.6389958251245178E-4</v>
      </c>
      <c r="B873" s="1">
        <f t="shared" si="28"/>
        <v>11.496731206489004</v>
      </c>
      <c r="E873" s="1">
        <f t="shared" si="29"/>
        <v>3.070931061024352E-5</v>
      </c>
      <c r="F873" s="1">
        <f t="shared" si="30"/>
        <v>11.496731206489004</v>
      </c>
    </row>
    <row r="874" spans="1:6" x14ac:dyDescent="0.3">
      <c r="A874" s="1">
        <f t="shared" si="27"/>
        <v>4.5037399621060517E-4</v>
      </c>
      <c r="B874" s="1">
        <f t="shared" si="28"/>
        <v>11.610149872689002</v>
      </c>
      <c r="E874" s="1">
        <f t="shared" si="29"/>
        <v>7.832356855716438E-4</v>
      </c>
      <c r="F874" s="1">
        <f t="shared" si="30"/>
        <v>11.610149872689002</v>
      </c>
    </row>
    <row r="875" spans="1:6" x14ac:dyDescent="0.3">
      <c r="A875" s="1">
        <f t="shared" si="27"/>
        <v>4.4751418182995342E-4</v>
      </c>
      <c r="B875" s="1">
        <f t="shared" si="28"/>
        <v>11.724118402499998</v>
      </c>
      <c r="E875" s="1">
        <f t="shared" si="29"/>
        <v>8.9853147228099919E-5</v>
      </c>
      <c r="F875" s="1">
        <f t="shared" si="30"/>
        <v>11.724118402499998</v>
      </c>
    </row>
    <row r="876" spans="1:6" x14ac:dyDescent="0.3">
      <c r="A876" s="1">
        <f t="shared" si="27"/>
        <v>4.6049062175400649E-4</v>
      </c>
      <c r="B876" s="1">
        <f t="shared" si="28"/>
        <v>11.838643577289002</v>
      </c>
      <c r="E876" s="1">
        <f t="shared" si="29"/>
        <v>5.9648448230380962E-4</v>
      </c>
      <c r="F876" s="1">
        <f t="shared" si="30"/>
        <v>11.838643577289002</v>
      </c>
    </row>
    <row r="877" spans="1:6" x14ac:dyDescent="0.3">
      <c r="A877" s="1">
        <f t="shared" si="27"/>
        <v>4.3658989973707383E-4</v>
      </c>
      <c r="B877" s="1">
        <f t="shared" si="28"/>
        <v>11.953732311889</v>
      </c>
      <c r="E877" s="1">
        <f t="shared" si="29"/>
        <v>4.83550512407527E-6</v>
      </c>
      <c r="F877" s="1">
        <f t="shared" si="30"/>
        <v>11.953732311889</v>
      </c>
    </row>
    <row r="878" spans="1:6" x14ac:dyDescent="0.3">
      <c r="A878" s="1">
        <f t="shared" si="27"/>
        <v>4.8150613278950805E-4</v>
      </c>
      <c r="B878" s="1">
        <f t="shared" si="28"/>
        <v>12.069370810000002</v>
      </c>
      <c r="E878" s="1">
        <f t="shared" si="29"/>
        <v>1.791488582960401E-3</v>
      </c>
      <c r="F878" s="1">
        <f t="shared" si="30"/>
        <v>12.069370810000002</v>
      </c>
    </row>
    <row r="879" spans="1:6" x14ac:dyDescent="0.3">
      <c r="A879" s="1">
        <f t="shared" si="27"/>
        <v>5.2293454895045624E-4</v>
      </c>
      <c r="B879" s="1">
        <f t="shared" si="28"/>
        <v>12.185565953089</v>
      </c>
      <c r="E879" s="1">
        <f t="shared" si="29"/>
        <v>4.4484132431613972E-4</v>
      </c>
      <c r="F879" s="1">
        <f t="shared" si="30"/>
        <v>12.185565953089</v>
      </c>
    </row>
    <row r="880" spans="1:6" x14ac:dyDescent="0.3">
      <c r="A880" s="1">
        <f t="shared" si="27"/>
        <v>4.7556490952212611E-4</v>
      </c>
      <c r="B880" s="1">
        <f t="shared" si="28"/>
        <v>12.302324756089003</v>
      </c>
      <c r="E880" s="1">
        <f t="shared" si="29"/>
        <v>1.6691725502802673E-3</v>
      </c>
      <c r="F880" s="1">
        <f t="shared" si="30"/>
        <v>12.302324756089003</v>
      </c>
    </row>
    <row r="881" spans="1:6" x14ac:dyDescent="0.3">
      <c r="A881" s="1">
        <f t="shared" si="27"/>
        <v>4.8893899616121858E-4</v>
      </c>
      <c r="B881" s="1">
        <f t="shared" si="28"/>
        <v>12.419633222500002</v>
      </c>
      <c r="E881" s="1">
        <f t="shared" si="29"/>
        <v>2.5457070249999242E-7</v>
      </c>
      <c r="F881" s="1">
        <f t="shared" si="30"/>
        <v>12.419633222500002</v>
      </c>
    </row>
    <row r="882" spans="1:6" x14ac:dyDescent="0.3">
      <c r="A882" s="1">
        <f t="shared" si="27"/>
        <v>5.0245370866224882E-4</v>
      </c>
      <c r="B882" s="1">
        <f t="shared" si="28"/>
        <v>12.537498333889005</v>
      </c>
      <c r="E882" s="1">
        <f t="shared" si="29"/>
        <v>5.4919492234242696E-4</v>
      </c>
      <c r="F882" s="1">
        <f t="shared" si="30"/>
        <v>12.537498333889005</v>
      </c>
    </row>
    <row r="883" spans="1:6" x14ac:dyDescent="0.3">
      <c r="A883" s="1">
        <f t="shared" si="27"/>
        <v>5.5056716960799016E-4</v>
      </c>
      <c r="B883" s="1">
        <f t="shared" si="28"/>
        <v>12.655927205289002</v>
      </c>
      <c r="E883" s="1">
        <f t="shared" si="29"/>
        <v>5.4319582293721989E-4</v>
      </c>
      <c r="F883" s="1">
        <f t="shared" si="30"/>
        <v>12.655927205289002</v>
      </c>
    </row>
    <row r="884" spans="1:6" x14ac:dyDescent="0.3">
      <c r="A884" s="1">
        <f t="shared" si="27"/>
        <v>5.649502440171132E-4</v>
      </c>
      <c r="B884" s="1">
        <f t="shared" si="28"/>
        <v>12.774905639999998</v>
      </c>
      <c r="E884" s="1">
        <f t="shared" si="29"/>
        <v>3.3251084861440032E-4</v>
      </c>
      <c r="F884" s="1">
        <f t="shared" si="30"/>
        <v>12.774905639999998</v>
      </c>
    </row>
    <row r="885" spans="1:6" x14ac:dyDescent="0.3">
      <c r="A885" s="1">
        <f t="shared" si="27"/>
        <v>5.5000550754137232E-4</v>
      </c>
      <c r="B885" s="1">
        <f t="shared" si="28"/>
        <v>12.894440719689001</v>
      </c>
      <c r="E885" s="1">
        <f t="shared" si="29"/>
        <v>4.7284597308247463E-4</v>
      </c>
      <c r="F885" s="1">
        <f t="shared" si="30"/>
        <v>12.894440719689001</v>
      </c>
    </row>
    <row r="886" spans="1:6" x14ac:dyDescent="0.3">
      <c r="A886" s="1">
        <f t="shared" si="27"/>
        <v>5.585132430247549E-4</v>
      </c>
      <c r="B886" s="1">
        <f t="shared" si="28"/>
        <v>13.014539659488999</v>
      </c>
      <c r="E886" s="1">
        <f t="shared" si="29"/>
        <v>3.1530636827217117E-4</v>
      </c>
      <c r="F886" s="1">
        <f t="shared" si="30"/>
        <v>13.014539659488999</v>
      </c>
    </row>
    <row r="887" spans="1:6" x14ac:dyDescent="0.3">
      <c r="A887" s="1">
        <f t="shared" si="27"/>
        <v>5.4945230527920152E-4</v>
      </c>
      <c r="B887" s="1">
        <f t="shared" si="28"/>
        <v>13.135188062500003</v>
      </c>
      <c r="E887" s="1">
        <f t="shared" si="29"/>
        <v>1.9928432457610022E-4</v>
      </c>
      <c r="F887" s="1">
        <f t="shared" si="30"/>
        <v>13.135188062500003</v>
      </c>
    </row>
    <row r="888" spans="1:6" x14ac:dyDescent="0.3">
      <c r="A888" s="1">
        <f t="shared" si="27"/>
        <v>5.6382090382533113E-4</v>
      </c>
      <c r="B888" s="1">
        <f t="shared" si="28"/>
        <v>13.256393110489</v>
      </c>
      <c r="E888" s="1">
        <f t="shared" si="29"/>
        <v>2.4151796277544364E-4</v>
      </c>
      <c r="F888" s="1">
        <f t="shared" si="30"/>
        <v>13.256393110489</v>
      </c>
    </row>
    <row r="889" spans="1:6" x14ac:dyDescent="0.3">
      <c r="A889" s="1">
        <f t="shared" si="27"/>
        <v>6.0248656674234148E-4</v>
      </c>
      <c r="B889" s="1">
        <f t="shared" si="28"/>
        <v>13.378162118689005</v>
      </c>
      <c r="E889" s="1">
        <f t="shared" si="29"/>
        <v>3.1752100038564025E-3</v>
      </c>
      <c r="F889" s="1">
        <f t="shared" si="30"/>
        <v>13.378162118689005</v>
      </c>
    </row>
    <row r="890" spans="1:6" x14ac:dyDescent="0.3">
      <c r="A890" s="1">
        <f t="shared" si="27"/>
        <v>6.8712745042944683E-4</v>
      </c>
      <c r="B890" s="1">
        <f t="shared" si="28"/>
        <v>13.500480490000001</v>
      </c>
      <c r="E890" s="1">
        <f t="shared" si="29"/>
        <v>2.7342712908676003E-3</v>
      </c>
      <c r="F890" s="1">
        <f t="shared" si="30"/>
        <v>13.500480490000001</v>
      </c>
    </row>
    <row r="891" spans="1:6" x14ac:dyDescent="0.3">
      <c r="A891" s="1">
        <f t="shared" si="27"/>
        <v>7.2305221336832969E-4</v>
      </c>
      <c r="B891" s="1">
        <f t="shared" si="28"/>
        <v>13.623355506289004</v>
      </c>
      <c r="E891" s="1">
        <f t="shared" si="29"/>
        <v>2.4507657719031212E-2</v>
      </c>
      <c r="F891" s="1">
        <f t="shared" si="30"/>
        <v>13.623355506289004</v>
      </c>
    </row>
  </sheetData>
  <mergeCells count="2">
    <mergeCell ref="A449:B449"/>
    <mergeCell ref="E449:F4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4C97-3573-4B98-A601-AA8ED872582F}">
  <dimension ref="A1:AH1589"/>
  <sheetViews>
    <sheetView topLeftCell="A788" zoomScaleNormal="100" workbookViewId="0">
      <selection activeCell="D548" sqref="D548"/>
    </sheetView>
  </sheetViews>
  <sheetFormatPr baseColWidth="10" defaultRowHeight="14.4" x14ac:dyDescent="0.3"/>
  <cols>
    <col min="3" max="3" width="15.109375" bestFit="1" customWidth="1"/>
    <col min="4" max="4" width="12.88671875" bestFit="1" customWidth="1"/>
    <col min="7" max="7" width="15.109375" bestFit="1" customWidth="1"/>
    <col min="8" max="8" width="12.88671875" bestFit="1" customWidth="1"/>
  </cols>
  <sheetData>
    <row r="1" spans="1:34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C1" t="s">
        <v>9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</row>
    <row r="2" spans="1:34" s="1" customFormat="1" x14ac:dyDescent="0.3">
      <c r="A2" s="14">
        <v>0</v>
      </c>
      <c r="B2" s="14">
        <v>-5.0203810000000003E-5</v>
      </c>
      <c r="F2" s="6"/>
      <c r="H2" s="1">
        <v>0</v>
      </c>
      <c r="I2" s="1">
        <v>-5.0203810000000003E-5</v>
      </c>
      <c r="O2" s="1">
        <v>0</v>
      </c>
      <c r="P2" s="1">
        <v>-5.0203810000000003E-5</v>
      </c>
      <c r="V2" s="1">
        <v>0</v>
      </c>
      <c r="W2" s="1">
        <v>-5.0203810000000003E-5</v>
      </c>
      <c r="AC2" s="1">
        <v>0</v>
      </c>
      <c r="AD2" s="1">
        <v>-5.0203810000000003E-5</v>
      </c>
    </row>
    <row r="3" spans="1:34" s="1" customFormat="1" x14ac:dyDescent="0.3">
      <c r="A3" s="14">
        <v>1.668333E-2</v>
      </c>
      <c r="B3" s="14">
        <v>2.09296E-3</v>
      </c>
      <c r="C3" s="1">
        <v>6.2340149999999997E-2</v>
      </c>
      <c r="D3" s="1">
        <v>6.2892260000000005E-2</v>
      </c>
      <c r="F3" s="6"/>
      <c r="H3" s="1">
        <v>3.3366670000000001E-2</v>
      </c>
      <c r="I3" s="1">
        <v>2.0298790000000001E-3</v>
      </c>
      <c r="J3" s="1">
        <v>3.995046E-2</v>
      </c>
      <c r="K3" s="1">
        <v>4.0604969999999997E-2</v>
      </c>
      <c r="O3" s="1">
        <v>5.0049999999999997E-2</v>
      </c>
      <c r="P3" s="1">
        <v>2.6691290000000001E-3</v>
      </c>
      <c r="V3" s="1">
        <v>6.6733329999999993E-2</v>
      </c>
      <c r="W3" s="1">
        <v>2.6158230000000002E-3</v>
      </c>
      <c r="AC3" s="1">
        <v>8.3416669999999998E-2</v>
      </c>
      <c r="AD3" s="1">
        <v>3.1685569999999998E-3</v>
      </c>
      <c r="AE3" s="1">
        <v>2.0649569999999999E-2</v>
      </c>
      <c r="AF3" s="1">
        <v>2.1749950000000001E-2</v>
      </c>
    </row>
    <row r="4" spans="1:34" s="1" customFormat="1" x14ac:dyDescent="0.3">
      <c r="A4" s="14">
        <v>3.3366670000000001E-2</v>
      </c>
      <c r="B4" s="14">
        <v>2.0298790000000001E-3</v>
      </c>
      <c r="C4" s="1">
        <v>1.7267790000000002E-2</v>
      </c>
      <c r="D4" s="1">
        <v>2.6183660000000001E-2</v>
      </c>
      <c r="E4" s="1">
        <v>-1.8942369999999999</v>
      </c>
      <c r="F4" s="6">
        <v>2.0451139999999999</v>
      </c>
      <c r="H4" s="1">
        <v>6.6733329999999993E-2</v>
      </c>
      <c r="I4" s="1">
        <v>2.6158230000000002E-3</v>
      </c>
      <c r="J4" s="1">
        <v>1.0767479999999999E-2</v>
      </c>
      <c r="K4" s="1">
        <v>1.080979E-2</v>
      </c>
      <c r="L4" s="1">
        <v>-0.42042960000000001</v>
      </c>
      <c r="M4" s="1">
        <v>0.42387989999999998</v>
      </c>
      <c r="O4" s="1">
        <v>0.10009999999999999</v>
      </c>
      <c r="P4" s="1">
        <v>2.7484290000000001E-3</v>
      </c>
      <c r="Q4" s="1">
        <v>8.0028210000000002E-3</v>
      </c>
      <c r="R4" s="1">
        <v>8.0105639999999995E-3</v>
      </c>
      <c r="S4" s="1">
        <v>-3.8788780000000002E-2</v>
      </c>
      <c r="T4" s="1">
        <v>7.9542440000000006E-2</v>
      </c>
      <c r="V4" s="1">
        <v>0.13346669999999999</v>
      </c>
      <c r="W4" s="1">
        <v>3.4169059999999999E-3</v>
      </c>
      <c r="AC4" s="1">
        <v>0.16683329999999999</v>
      </c>
      <c r="AD4" s="1">
        <v>3.3948329999999999E-3</v>
      </c>
      <c r="AE4" s="1">
        <v>5.0731340000000004E-4</v>
      </c>
      <c r="AF4" s="1">
        <v>7.1223599999999999E-4</v>
      </c>
      <c r="AG4" s="1">
        <v>-0.1059884</v>
      </c>
      <c r="AH4" s="1">
        <v>0.11905540000000001</v>
      </c>
    </row>
    <row r="5" spans="1:34" s="1" customFormat="1" x14ac:dyDescent="0.3">
      <c r="A5" s="14">
        <v>5.0049999999999997E-2</v>
      </c>
      <c r="B5" s="14">
        <v>2.6691290000000001E-3</v>
      </c>
      <c r="C5" s="1">
        <v>1.7560760000000002E-2</v>
      </c>
      <c r="D5" s="1">
        <v>2.8808480000000001E-2</v>
      </c>
      <c r="E5" s="1">
        <v>0.27668409999999999</v>
      </c>
      <c r="F5" s="6">
        <v>0.30869190000000002</v>
      </c>
      <c r="H5" s="1">
        <v>0.10009999999999999</v>
      </c>
      <c r="I5" s="1">
        <v>2.7484290000000001E-3</v>
      </c>
      <c r="J5" s="1">
        <v>1.2004229999999999E-2</v>
      </c>
      <c r="K5" s="1">
        <v>1.201585E-2</v>
      </c>
      <c r="L5" s="1">
        <v>-8.7274749999999998E-2</v>
      </c>
      <c r="M5" s="1">
        <v>0.1789705</v>
      </c>
      <c r="O5" s="1">
        <v>0.15015000000000001</v>
      </c>
      <c r="P5" s="1">
        <v>3.0627570000000002E-3</v>
      </c>
      <c r="V5" s="1">
        <v>0.20019999999999999</v>
      </c>
      <c r="W5" s="1">
        <v>3.342556E-3</v>
      </c>
      <c r="X5" s="1">
        <v>1.426849E-3</v>
      </c>
      <c r="Y5" s="1">
        <v>1.9636800000000002E-3</v>
      </c>
      <c r="Z5" s="1">
        <v>-2.6597039999999999E-2</v>
      </c>
      <c r="AA5" s="1">
        <v>0.1159974</v>
      </c>
      <c r="AC5" s="1">
        <v>0.25024999999999997</v>
      </c>
      <c r="AD5" s="1">
        <v>3.2531930000000001E-3</v>
      </c>
      <c r="AE5" s="1">
        <v>4.0748240000000003E-3</v>
      </c>
      <c r="AF5" s="1">
        <v>5.6460640000000001E-3</v>
      </c>
      <c r="AG5" s="1">
        <v>1.342015E-2</v>
      </c>
      <c r="AH5" s="1">
        <v>2.1828569999999999E-2</v>
      </c>
    </row>
    <row r="6" spans="1:34" s="1" customFormat="1" x14ac:dyDescent="0.3">
      <c r="A6" s="14">
        <v>6.6733329999999993E-2</v>
      </c>
      <c r="B6" s="14">
        <v>2.6158230000000002E-3</v>
      </c>
      <c r="C6" s="1">
        <v>1.4967869999999999E-2</v>
      </c>
      <c r="D6" s="1">
        <v>1.7272320000000001E-2</v>
      </c>
      <c r="E6" s="1">
        <v>-0.77641439999999995</v>
      </c>
      <c r="F6" s="6">
        <v>1.686836</v>
      </c>
      <c r="H6" s="1">
        <v>0.13346669999999999</v>
      </c>
      <c r="I6" s="1">
        <v>3.4169059999999999E-3</v>
      </c>
      <c r="J6" s="1">
        <v>9.6863780000000007E-3</v>
      </c>
      <c r="K6" s="1">
        <v>2.2472929999999999E-2</v>
      </c>
      <c r="L6" s="1">
        <v>-0.1360538</v>
      </c>
      <c r="M6" s="1">
        <v>0.13936470000000001</v>
      </c>
      <c r="O6" s="1">
        <v>0.20019999999999999</v>
      </c>
      <c r="P6" s="1">
        <v>3.342556E-3</v>
      </c>
      <c r="Q6" s="1">
        <v>7.2094379999999999E-4</v>
      </c>
      <c r="R6" s="1">
        <v>6.4499350000000004E-3</v>
      </c>
      <c r="S6" s="1">
        <v>-2.5843129999999999E-2</v>
      </c>
      <c r="T6" s="1">
        <v>3.1121900000000001E-2</v>
      </c>
      <c r="V6" s="1">
        <v>0.26693329999999998</v>
      </c>
      <c r="W6" s="1">
        <v>3.1299869999999999E-3</v>
      </c>
      <c r="AC6" s="1">
        <v>0.33366669999999998</v>
      </c>
      <c r="AD6" s="1">
        <v>4.07465E-3</v>
      </c>
      <c r="AE6" s="1">
        <v>5.3527770000000004E-3</v>
      </c>
      <c r="AF6" s="1">
        <v>5.5315039999999996E-3</v>
      </c>
      <c r="AG6" s="1">
        <v>-2.652964E-2</v>
      </c>
      <c r="AH6" s="1">
        <v>2.7030889999999998E-2</v>
      </c>
    </row>
    <row r="7" spans="1:34" s="1" customFormat="1" x14ac:dyDescent="0.3">
      <c r="A7" s="14">
        <v>8.3416669999999998E-2</v>
      </c>
      <c r="B7" s="14">
        <v>3.1685569999999998E-3</v>
      </c>
      <c r="C7" s="1">
        <v>3.9741890000000004E-3</v>
      </c>
      <c r="D7" s="1">
        <v>2.1300400000000001E-2</v>
      </c>
      <c r="E7" s="1">
        <v>0.70947709999999997</v>
      </c>
      <c r="F7" s="6">
        <v>0.72877709999999996</v>
      </c>
      <c r="H7" s="1">
        <v>0.16683329999999999</v>
      </c>
      <c r="I7" s="1">
        <v>3.3948329999999999E-3</v>
      </c>
      <c r="J7" s="1">
        <v>-1.114126E-3</v>
      </c>
      <c r="K7" s="1">
        <v>1.8200530000000001E-3</v>
      </c>
      <c r="L7" s="1">
        <v>-0.1434906</v>
      </c>
      <c r="M7" s="1">
        <v>0.3756082</v>
      </c>
      <c r="O7" s="1">
        <v>0.25024999999999997</v>
      </c>
      <c r="P7" s="1">
        <v>3.2531930000000001E-3</v>
      </c>
      <c r="V7" s="1">
        <v>0.33366669999999998</v>
      </c>
      <c r="W7" s="1">
        <v>4.07465E-3</v>
      </c>
      <c r="AC7" s="1">
        <v>0.41708329999999999</v>
      </c>
      <c r="AD7" s="1">
        <v>4.146215E-3</v>
      </c>
      <c r="AE7" s="1">
        <v>-2.0453759999999998E-3</v>
      </c>
      <c r="AF7" s="1">
        <v>3.2406230000000002E-3</v>
      </c>
      <c r="AG7" s="1">
        <v>-8.3841750000000007E-2</v>
      </c>
      <c r="AH7" s="1">
        <v>9.3513070000000004E-2</v>
      </c>
    </row>
    <row r="8" spans="1:34" s="1" customFormat="1" x14ac:dyDescent="0.3">
      <c r="A8" s="14">
        <v>0.10009999999999999</v>
      </c>
      <c r="B8" s="14">
        <v>2.7484290000000001E-3</v>
      </c>
      <c r="C8" s="1">
        <v>2.110331E-2</v>
      </c>
      <c r="D8" s="1">
        <v>2.1140119999999998E-2</v>
      </c>
      <c r="E8" s="1">
        <v>-0.2425966</v>
      </c>
      <c r="F8" s="6">
        <v>0.60640269999999996</v>
      </c>
      <c r="H8" s="1">
        <v>0.20019999999999999</v>
      </c>
      <c r="I8" s="1">
        <v>3.342556E-3</v>
      </c>
      <c r="J8" s="1">
        <v>1.081416E-3</v>
      </c>
      <c r="K8" s="1">
        <v>9.6749030000000003E-3</v>
      </c>
      <c r="L8" s="1">
        <v>-5.8147039999999997E-2</v>
      </c>
      <c r="M8" s="1">
        <v>7.002427E-2</v>
      </c>
      <c r="O8" s="1">
        <v>0.30030000000000001</v>
      </c>
      <c r="P8" s="1">
        <v>3.3375430000000001E-3</v>
      </c>
      <c r="Q8" s="1">
        <v>9.4371869999999997E-3</v>
      </c>
      <c r="R8" s="1">
        <v>9.8295599999999993E-3</v>
      </c>
      <c r="S8" s="1">
        <v>8.3769979999999994E-2</v>
      </c>
      <c r="T8" s="1">
        <v>9.9404140000000002E-2</v>
      </c>
      <c r="V8" s="1">
        <v>0.40039999999999998</v>
      </c>
      <c r="W8" s="1">
        <v>4.1811679999999999E-3</v>
      </c>
      <c r="X8" s="1">
        <v>1.4267010000000001E-3</v>
      </c>
      <c r="Y8" s="1">
        <v>1.4351979999999999E-3</v>
      </c>
      <c r="Z8" s="1">
        <v>-8.4082180000000006E-2</v>
      </c>
      <c r="AA8" s="1">
        <v>0.1100337</v>
      </c>
      <c r="AC8" s="1">
        <v>0.50049999999999994</v>
      </c>
      <c r="AD8" s="1">
        <v>3.7334130000000001E-3</v>
      </c>
      <c r="AE8" s="1">
        <v>-8.338023E-3</v>
      </c>
      <c r="AF8" s="1">
        <v>1.200588E-2</v>
      </c>
      <c r="AG8" s="1">
        <v>-1.6280590000000001E-2</v>
      </c>
      <c r="AH8" s="1">
        <v>2.012823E-2</v>
      </c>
    </row>
    <row r="9" spans="1:34" s="1" customFormat="1" x14ac:dyDescent="0.3">
      <c r="A9" s="14">
        <v>0.11678330000000001</v>
      </c>
      <c r="B9" s="14">
        <v>3.8727039999999998E-3</v>
      </c>
      <c r="C9" s="1">
        <v>2.003427E-2</v>
      </c>
      <c r="D9" s="1">
        <v>2.8216829999999998E-2</v>
      </c>
      <c r="E9" s="1">
        <v>-0.74325799999999997</v>
      </c>
      <c r="F9" s="6">
        <v>1.118482</v>
      </c>
      <c r="H9" s="1">
        <v>0.23356669999999999</v>
      </c>
      <c r="I9" s="1">
        <v>3.467E-3</v>
      </c>
      <c r="J9" s="1">
        <v>-3.1853530000000001E-3</v>
      </c>
      <c r="K9" s="1">
        <v>4.5563019999999999E-3</v>
      </c>
      <c r="L9" s="1">
        <v>7.4691100000000002E-3</v>
      </c>
      <c r="M9" s="1">
        <v>5.5140439999999999E-2</v>
      </c>
      <c r="O9" s="1">
        <v>0.35034999999999999</v>
      </c>
      <c r="P9" s="1">
        <v>4.1051409999999997E-3</v>
      </c>
      <c r="V9" s="1">
        <v>0.46713329999999997</v>
      </c>
      <c r="W9" s="1">
        <v>4.1694940000000002E-3</v>
      </c>
      <c r="AC9" s="1">
        <v>0.58391669999999996</v>
      </c>
      <c r="AD9" s="1">
        <v>2.755155E-3</v>
      </c>
      <c r="AE9" s="1">
        <v>-6.1166750000000002E-3</v>
      </c>
      <c r="AF9" s="1">
        <v>6.666234E-3</v>
      </c>
      <c r="AG9" s="1">
        <v>3.6828859999999998E-2</v>
      </c>
      <c r="AH9" s="1">
        <v>6.0728589999999999E-2</v>
      </c>
    </row>
    <row r="10" spans="1:34" s="1" customFormat="1" x14ac:dyDescent="0.3">
      <c r="A10" s="14">
        <v>0.13346669999999999</v>
      </c>
      <c r="B10" s="14">
        <v>3.4169059999999999E-3</v>
      </c>
      <c r="C10" s="1">
        <v>-2.427414E-2</v>
      </c>
      <c r="D10" s="1">
        <v>2.593896E-2</v>
      </c>
      <c r="E10" s="1">
        <v>-0.76103319999999997</v>
      </c>
      <c r="F10" s="6">
        <v>0.80692889999999995</v>
      </c>
      <c r="H10" s="1">
        <v>0.26693329999999998</v>
      </c>
      <c r="I10" s="1">
        <v>3.1299869999999999E-3</v>
      </c>
      <c r="J10" s="1">
        <v>-1.93991E-3</v>
      </c>
      <c r="K10" s="1">
        <v>1.064345E-2</v>
      </c>
      <c r="L10" s="1">
        <v>0.22710350000000001</v>
      </c>
      <c r="M10" s="1">
        <v>0.22922919999999999</v>
      </c>
      <c r="O10" s="1">
        <v>0.40039999999999998</v>
      </c>
      <c r="P10" s="1">
        <v>4.1811679999999999E-3</v>
      </c>
      <c r="Q10" s="1">
        <v>-3.610431E-4</v>
      </c>
      <c r="R10" s="1">
        <v>6.7134159999999998E-4</v>
      </c>
      <c r="S10" s="1">
        <v>-1.4402089999999999E-2</v>
      </c>
      <c r="T10" s="1">
        <v>1.8800669999999998E-2</v>
      </c>
      <c r="V10" s="1">
        <v>0.53386670000000003</v>
      </c>
      <c r="W10" s="1">
        <v>3.1713169999999999E-3</v>
      </c>
      <c r="AC10" s="1">
        <v>0.66733330000000002</v>
      </c>
      <c r="AD10" s="1">
        <v>2.7129469999999998E-3</v>
      </c>
      <c r="AE10" s="1">
        <v>-1.5643039999999999E-4</v>
      </c>
      <c r="AF10" s="1">
        <v>3.2729270000000001E-3</v>
      </c>
      <c r="AG10" s="1">
        <v>1.0362649999999999E-2</v>
      </c>
      <c r="AH10" s="1">
        <v>5.9422570000000001E-2</v>
      </c>
    </row>
    <row r="11" spans="1:34" s="1" customFormat="1" x14ac:dyDescent="0.3">
      <c r="A11" s="14">
        <v>0.15015000000000001</v>
      </c>
      <c r="B11" s="14">
        <v>3.0627570000000002E-3</v>
      </c>
      <c r="C11" s="1">
        <v>-6.6151730000000002E-4</v>
      </c>
      <c r="D11" s="1">
        <v>2.069702E-2</v>
      </c>
      <c r="E11" s="1">
        <v>0.85319979999999995</v>
      </c>
      <c r="F11" s="6">
        <v>0.85332379999999997</v>
      </c>
      <c r="H11" s="1">
        <v>0.30030000000000001</v>
      </c>
      <c r="I11" s="1">
        <v>3.3375430000000001E-3</v>
      </c>
      <c r="J11" s="1">
        <v>1.415578E-2</v>
      </c>
      <c r="K11" s="1">
        <v>1.474434E-2</v>
      </c>
      <c r="L11" s="1">
        <v>0.1884825</v>
      </c>
      <c r="M11" s="1">
        <v>0.22365930000000001</v>
      </c>
      <c r="O11" s="1">
        <v>0.45045000000000002</v>
      </c>
      <c r="P11" s="1">
        <v>4.2955579999999997E-3</v>
      </c>
      <c r="V11" s="1">
        <v>0.60060000000000002</v>
      </c>
      <c r="W11" s="1">
        <v>2.5867780000000001E-3</v>
      </c>
      <c r="X11" s="1">
        <v>-1.164181E-3</v>
      </c>
      <c r="Y11" s="1">
        <v>1.5912809999999999E-3</v>
      </c>
      <c r="Z11" s="1">
        <v>6.5237050000000005E-2</v>
      </c>
      <c r="AA11" s="1">
        <v>9.0984990000000002E-2</v>
      </c>
      <c r="AC11" s="1">
        <v>0.75075000000000003</v>
      </c>
      <c r="AD11" s="1">
        <v>2.729057E-3</v>
      </c>
      <c r="AE11" s="1">
        <v>-4.4291679999999998E-3</v>
      </c>
      <c r="AF11" s="1">
        <v>5.96292E-3</v>
      </c>
      <c r="AG11" s="1">
        <v>-4.9253150000000002E-2</v>
      </c>
      <c r="AH11" s="1">
        <v>4.9256019999999998E-2</v>
      </c>
    </row>
    <row r="12" spans="1:34" s="1" customFormat="1" x14ac:dyDescent="0.3">
      <c r="A12" s="14">
        <v>0.16683329999999999</v>
      </c>
      <c r="B12" s="14">
        <v>3.3948329999999999E-3</v>
      </c>
      <c r="C12" s="1">
        <v>1.0918840000000001E-2</v>
      </c>
      <c r="D12" s="1">
        <v>1.2805830000000001E-2</v>
      </c>
      <c r="E12" s="1">
        <v>0.1228841</v>
      </c>
      <c r="F12" s="6">
        <v>1.183738</v>
      </c>
      <c r="H12" s="1">
        <v>0.33366669999999998</v>
      </c>
      <c r="I12" s="1">
        <v>4.07465E-3</v>
      </c>
      <c r="J12" s="1">
        <v>1.303356E-2</v>
      </c>
      <c r="K12" s="1">
        <v>1.580312E-2</v>
      </c>
      <c r="L12" s="1">
        <v>-0.13753370000000001</v>
      </c>
      <c r="M12" s="1">
        <v>0.21945149999999999</v>
      </c>
      <c r="O12" s="1">
        <v>0.50049999999999994</v>
      </c>
      <c r="P12" s="1">
        <v>3.7334130000000001E-3</v>
      </c>
      <c r="Q12" s="1">
        <v>-9.9717999999999994E-3</v>
      </c>
      <c r="R12" s="1">
        <v>1.4379350000000001E-2</v>
      </c>
      <c r="S12" s="1">
        <v>3.8844259999999999E-2</v>
      </c>
      <c r="T12" s="1">
        <v>3.8998980000000003E-2</v>
      </c>
      <c r="V12" s="1">
        <v>0.66733330000000002</v>
      </c>
      <c r="W12" s="1">
        <v>2.7129469999999998E-3</v>
      </c>
      <c r="AC12" s="1">
        <v>0.83416670000000004</v>
      </c>
      <c r="AD12" s="1">
        <v>1.974015E-3</v>
      </c>
      <c r="AE12" s="1">
        <v>-9.6575080000000004E-3</v>
      </c>
      <c r="AF12" s="1">
        <v>1.116728E-2</v>
      </c>
      <c r="AG12" s="1">
        <v>-1.385692E-2</v>
      </c>
      <c r="AH12" s="1">
        <v>3.0627629999999999E-2</v>
      </c>
    </row>
    <row r="13" spans="1:34" s="1" customFormat="1" x14ac:dyDescent="0.3">
      <c r="A13" s="14">
        <v>0.1835167</v>
      </c>
      <c r="B13" s="14">
        <v>3.4270820000000001E-3</v>
      </c>
      <c r="C13" s="1">
        <v>-1.5667350000000001E-3</v>
      </c>
      <c r="D13" s="1">
        <v>1.7876820000000002E-2</v>
      </c>
      <c r="E13" s="1">
        <v>-0.12796869999999999</v>
      </c>
      <c r="F13" s="6">
        <v>0.75871460000000002</v>
      </c>
      <c r="H13" s="1">
        <v>0.36703330000000001</v>
      </c>
      <c r="I13" s="1">
        <v>4.207316E-3</v>
      </c>
      <c r="J13" s="1">
        <v>1.5961860000000001E-3</v>
      </c>
      <c r="K13" s="1">
        <v>1.596318E-3</v>
      </c>
      <c r="L13" s="1">
        <v>-0.21210580000000001</v>
      </c>
      <c r="M13" s="1">
        <v>0.26700740000000001</v>
      </c>
      <c r="O13" s="1">
        <v>0.55054999999999998</v>
      </c>
      <c r="P13" s="1">
        <v>3.0579100000000001E-3</v>
      </c>
      <c r="V13" s="1">
        <v>0.73406669999999996</v>
      </c>
      <c r="W13" s="1">
        <v>2.8158900000000001E-3</v>
      </c>
      <c r="AC13" s="1">
        <v>0.91758329999999999</v>
      </c>
      <c r="AD13" s="1">
        <v>1.117863E-3</v>
      </c>
      <c r="AE13" s="1">
        <v>-6.755016E-3</v>
      </c>
      <c r="AF13" s="1">
        <v>6.9084180000000004E-3</v>
      </c>
      <c r="AG13" s="1">
        <v>-3.9669749999999997E-2</v>
      </c>
      <c r="AH13" s="1">
        <v>8.6864049999999998E-2</v>
      </c>
    </row>
    <row r="14" spans="1:34" s="1" customFormat="1" x14ac:dyDescent="0.3">
      <c r="A14" s="14">
        <v>0.20019999999999999</v>
      </c>
      <c r="B14" s="14">
        <v>3.342556E-3</v>
      </c>
      <c r="C14" s="1">
        <v>5.4328229999999998E-3</v>
      </c>
      <c r="D14" s="1">
        <v>2.3897270000000002E-2</v>
      </c>
      <c r="E14" s="1">
        <v>1.5980160000000001E-3</v>
      </c>
      <c r="F14" s="6">
        <v>0.37645380000000001</v>
      </c>
      <c r="H14" s="1">
        <v>0.40039999999999998</v>
      </c>
      <c r="I14" s="1">
        <v>4.1811679999999999E-3</v>
      </c>
      <c r="J14" s="1">
        <v>-5.4156470000000004E-4</v>
      </c>
      <c r="K14" s="1">
        <v>1.0070120000000001E-3</v>
      </c>
      <c r="L14" s="1">
        <v>-3.2404700000000002E-2</v>
      </c>
      <c r="M14" s="1">
        <v>4.230151E-2</v>
      </c>
      <c r="O14" s="1">
        <v>0.60060000000000002</v>
      </c>
      <c r="P14" s="1">
        <v>2.5867780000000001E-3</v>
      </c>
      <c r="Q14" s="1">
        <v>-1.2798550000000001E-2</v>
      </c>
      <c r="R14" s="1">
        <v>1.2815689999999999E-2</v>
      </c>
      <c r="S14" s="1">
        <v>4.1613120000000003E-2</v>
      </c>
      <c r="T14" s="1">
        <v>6.0363529999999999E-2</v>
      </c>
      <c r="V14" s="1">
        <v>0.80079999999999996</v>
      </c>
      <c r="W14" s="1">
        <v>2.5483300000000001E-3</v>
      </c>
      <c r="X14" s="1">
        <v>-7.8870390000000002E-3</v>
      </c>
      <c r="Y14" s="1">
        <v>1.135185E-2</v>
      </c>
      <c r="Z14" s="1">
        <v>-2.8163270000000001E-2</v>
      </c>
      <c r="AA14" s="1">
        <v>3.0023190000000002E-2</v>
      </c>
      <c r="AC14" s="1">
        <v>1.0009999999999999</v>
      </c>
      <c r="AD14" s="1">
        <v>8.470528E-4</v>
      </c>
      <c r="AE14" s="1">
        <v>-1.369419E-2</v>
      </c>
      <c r="AF14" s="1">
        <v>1.57342E-2</v>
      </c>
      <c r="AG14" s="1">
        <v>-0.1994322</v>
      </c>
      <c r="AH14" s="1">
        <v>0.21457789999999999</v>
      </c>
    </row>
    <row r="15" spans="1:34" s="1" customFormat="1" x14ac:dyDescent="0.3">
      <c r="A15" s="14">
        <v>0.2168833</v>
      </c>
      <c r="B15" s="14">
        <v>3.608357E-3</v>
      </c>
      <c r="C15" s="1">
        <v>3.7295660000000001E-3</v>
      </c>
      <c r="D15" s="1">
        <v>3.9909309999999996E-3</v>
      </c>
      <c r="E15" s="1">
        <v>-0.3416865</v>
      </c>
      <c r="F15" s="6">
        <v>1.0480510000000001</v>
      </c>
      <c r="H15" s="1">
        <v>0.43376670000000001</v>
      </c>
      <c r="I15" s="1">
        <v>4.1711750000000001E-3</v>
      </c>
      <c r="J15" s="1">
        <v>-1.7494320000000001E-4</v>
      </c>
      <c r="K15" s="1">
        <v>2.5415450000000001E-3</v>
      </c>
      <c r="L15" s="1">
        <v>-0.10413459999999999</v>
      </c>
      <c r="M15" s="1">
        <v>0.14492740000000001</v>
      </c>
      <c r="O15" s="1">
        <v>0.65064999999999995</v>
      </c>
      <c r="P15" s="1">
        <v>2.9025309999999999E-3</v>
      </c>
      <c r="V15" s="1">
        <v>0.86753329999999995</v>
      </c>
      <c r="W15" s="1">
        <v>1.3351769999999999E-3</v>
      </c>
      <c r="AC15" s="1">
        <v>1.084417</v>
      </c>
      <c r="AD15" s="1">
        <v>-1.166785E-3</v>
      </c>
      <c r="AE15" s="1">
        <v>-4.1091830000000003E-2</v>
      </c>
      <c r="AF15" s="1">
        <v>4.2073630000000001E-2</v>
      </c>
      <c r="AG15" s="1">
        <v>-0.27343970000000001</v>
      </c>
      <c r="AH15" s="1">
        <v>0.29264299999999999</v>
      </c>
    </row>
    <row r="16" spans="1:34" s="1" customFormat="1" x14ac:dyDescent="0.3">
      <c r="A16" s="14">
        <v>0.23356669999999999</v>
      </c>
      <c r="B16" s="14">
        <v>3.467E-3</v>
      </c>
      <c r="C16" s="1">
        <v>-1.0644270000000001E-2</v>
      </c>
      <c r="D16" s="1">
        <v>1.5439720000000001E-2</v>
      </c>
      <c r="E16" s="1">
        <v>-0.43650729999999999</v>
      </c>
      <c r="F16" s="6">
        <v>0.5262753</v>
      </c>
      <c r="H16" s="1">
        <v>0.46713329999999997</v>
      </c>
      <c r="I16" s="1">
        <v>4.1694940000000002E-3</v>
      </c>
      <c r="J16" s="1">
        <v>-6.5598799999999997E-3</v>
      </c>
      <c r="K16" s="1">
        <v>8.7302430000000004E-3</v>
      </c>
      <c r="L16" s="1">
        <v>-0.19742570000000001</v>
      </c>
      <c r="M16" s="1">
        <v>0.28640870000000002</v>
      </c>
      <c r="O16" s="1">
        <v>0.70069999999999999</v>
      </c>
      <c r="P16" s="1">
        <v>2.8504149999999998E-3</v>
      </c>
      <c r="Q16" s="1">
        <v>1.0283989999999999E-3</v>
      </c>
      <c r="R16" s="1">
        <v>1.422226E-3</v>
      </c>
      <c r="S16" s="1">
        <v>-8.0080680000000001E-2</v>
      </c>
      <c r="T16" s="1">
        <v>8.0271389999999998E-2</v>
      </c>
      <c r="V16" s="1">
        <v>0.93426670000000001</v>
      </c>
      <c r="W16" s="1">
        <v>7.9683870000000004E-4</v>
      </c>
      <c r="AC16" s="1">
        <v>1.1678329999999999</v>
      </c>
      <c r="AD16" s="1">
        <v>-6.008434E-3</v>
      </c>
      <c r="AE16" s="1">
        <v>-6.2085649999999999E-2</v>
      </c>
      <c r="AF16" s="1">
        <v>6.4355129999999997E-2</v>
      </c>
      <c r="AG16" s="1">
        <v>-0.22160959999999999</v>
      </c>
      <c r="AH16" s="1">
        <v>0.22283339999999999</v>
      </c>
    </row>
    <row r="17" spans="1:34" s="1" customFormat="1" x14ac:dyDescent="0.3">
      <c r="A17" s="14">
        <v>0.25024999999999997</v>
      </c>
      <c r="B17" s="14">
        <v>3.2531930000000001E-3</v>
      </c>
      <c r="C17" s="1">
        <v>-1.010027E-2</v>
      </c>
      <c r="D17" s="1">
        <v>1.284516E-2</v>
      </c>
      <c r="E17" s="1">
        <v>0.46176040000000002</v>
      </c>
      <c r="F17" s="6">
        <v>0.62754379999999998</v>
      </c>
      <c r="H17" s="1">
        <v>0.50049999999999994</v>
      </c>
      <c r="I17" s="1">
        <v>3.7334130000000001E-3</v>
      </c>
      <c r="J17" s="1">
        <v>-1.4957700000000001E-2</v>
      </c>
      <c r="K17" s="1">
        <v>2.1569020000000001E-2</v>
      </c>
      <c r="L17" s="1">
        <v>8.7399580000000004E-2</v>
      </c>
      <c r="M17" s="1">
        <v>8.7747699999999998E-2</v>
      </c>
      <c r="O17" s="1">
        <v>0.75075000000000003</v>
      </c>
      <c r="P17" s="1">
        <v>2.729057E-3</v>
      </c>
      <c r="V17" s="1">
        <v>1.0009999999999999</v>
      </c>
      <c r="W17" s="1">
        <v>8.470528E-4</v>
      </c>
      <c r="X17" s="1">
        <v>-2.8930240000000001E-3</v>
      </c>
      <c r="Y17" s="1">
        <v>4.372646E-3</v>
      </c>
      <c r="Z17" s="1">
        <v>-0.1513688</v>
      </c>
      <c r="AA17" s="1">
        <v>0.16095619999999999</v>
      </c>
      <c r="AC17" s="1">
        <v>1.25125</v>
      </c>
      <c r="AD17" s="1">
        <v>-1.152474E-2</v>
      </c>
      <c r="AE17" s="1">
        <v>-7.5464160000000002E-2</v>
      </c>
      <c r="AF17" s="1">
        <v>7.5464249999999997E-2</v>
      </c>
      <c r="AG17" s="1">
        <v>-0.1241689</v>
      </c>
      <c r="AH17" s="1">
        <v>0.18058370000000001</v>
      </c>
    </row>
    <row r="18" spans="1:34" s="1" customFormat="1" x14ac:dyDescent="0.3">
      <c r="A18" s="14">
        <v>0.26693329999999998</v>
      </c>
      <c r="B18" s="14">
        <v>3.1299869999999999E-3</v>
      </c>
      <c r="C18" s="1">
        <v>4.1948519999999998E-3</v>
      </c>
      <c r="D18" s="1">
        <v>5.5411169999999999E-3</v>
      </c>
      <c r="E18" s="1">
        <v>0.36069560000000001</v>
      </c>
      <c r="F18" s="6">
        <v>1.2002299999999999</v>
      </c>
      <c r="H18" s="1">
        <v>0.53386670000000003</v>
      </c>
      <c r="I18" s="1">
        <v>3.1713169999999999E-3</v>
      </c>
      <c r="J18" s="1">
        <v>-2.400639E-3</v>
      </c>
      <c r="K18" s="1">
        <v>9.6104039999999995E-3</v>
      </c>
      <c r="L18" s="1">
        <v>-1.7542160000000001E-2</v>
      </c>
      <c r="M18" s="1">
        <v>0.1017661</v>
      </c>
      <c r="O18" s="1">
        <v>0.80079999999999996</v>
      </c>
      <c r="P18" s="1">
        <v>2.5483300000000001E-3</v>
      </c>
      <c r="Q18" s="1">
        <v>-6.4599009999999997E-3</v>
      </c>
      <c r="R18" s="1">
        <v>8.863971E-3</v>
      </c>
      <c r="S18" s="1">
        <v>-7.9223790000000002E-2</v>
      </c>
      <c r="T18" s="1">
        <v>8.0406870000000005E-2</v>
      </c>
      <c r="V18" s="1">
        <v>1.067733</v>
      </c>
      <c r="W18" s="1">
        <v>2.2852920000000001E-4</v>
      </c>
      <c r="AC18" s="1">
        <v>1.334667</v>
      </c>
      <c r="AD18" s="1">
        <v>-1.8598369999999999E-2</v>
      </c>
      <c r="AE18" s="1">
        <v>-8.4879019999999999E-2</v>
      </c>
      <c r="AF18" s="1">
        <v>8.503194E-2</v>
      </c>
      <c r="AG18" s="1">
        <v>-7.9165180000000002E-2</v>
      </c>
      <c r="AH18" s="1">
        <v>0.1130033</v>
      </c>
    </row>
    <row r="19" spans="1:34" s="1" customFormat="1" x14ac:dyDescent="0.3">
      <c r="A19" s="14">
        <v>0.2836167</v>
      </c>
      <c r="B19" s="14">
        <v>3.3931619999999999E-3</v>
      </c>
      <c r="C19" s="1">
        <v>6.2204519999999996E-3</v>
      </c>
      <c r="D19" s="1">
        <v>2.9529130000000001E-2</v>
      </c>
      <c r="E19" s="1">
        <v>3.3697280000000003E-2</v>
      </c>
      <c r="F19" s="6">
        <v>0.31415759999999998</v>
      </c>
      <c r="H19" s="1">
        <v>0.56723330000000005</v>
      </c>
      <c r="I19" s="1">
        <v>3.5732099999999998E-3</v>
      </c>
      <c r="J19" s="1">
        <v>-8.7593189999999998E-3</v>
      </c>
      <c r="K19" s="1">
        <v>9.1281239999999996E-3</v>
      </c>
      <c r="L19" s="1">
        <v>-0.1095217</v>
      </c>
      <c r="M19" s="1">
        <v>0.23379849999999999</v>
      </c>
      <c r="O19" s="1">
        <v>0.85085</v>
      </c>
      <c r="P19" s="1">
        <v>1.6764E-3</v>
      </c>
      <c r="V19" s="1">
        <v>1.1344669999999999</v>
      </c>
      <c r="W19" s="1">
        <v>-5.5286800000000002E-3</v>
      </c>
      <c r="AC19" s="1">
        <v>1.418083</v>
      </c>
      <c r="AD19" s="1">
        <v>-2.5685389999999999E-2</v>
      </c>
      <c r="AE19" s="1">
        <v>-8.7060760000000001E-2</v>
      </c>
      <c r="AF19" s="1">
        <v>8.7799589999999997E-2</v>
      </c>
      <c r="AG19" s="1">
        <v>2.6574290000000002E-3</v>
      </c>
      <c r="AH19" s="1">
        <v>2.757912E-3</v>
      </c>
    </row>
    <row r="20" spans="1:34" s="1" customFormat="1" x14ac:dyDescent="0.3">
      <c r="A20" s="14">
        <v>0.30030000000000001</v>
      </c>
      <c r="B20" s="14">
        <v>3.3375430000000001E-3</v>
      </c>
      <c r="C20" s="1">
        <v>4.0155490000000002E-4</v>
      </c>
      <c r="D20" s="1">
        <v>2.1985540000000001E-2</v>
      </c>
      <c r="E20" s="1">
        <v>0.47962290000000002</v>
      </c>
      <c r="F20" s="6">
        <v>1.348619</v>
      </c>
      <c r="H20" s="1">
        <v>0.60060000000000002</v>
      </c>
      <c r="I20" s="1">
        <v>2.5867780000000001E-3</v>
      </c>
      <c r="J20" s="1">
        <v>-1.9197829999999999E-2</v>
      </c>
      <c r="K20" s="1">
        <v>1.9223540000000001E-2</v>
      </c>
      <c r="L20" s="1">
        <v>9.3629530000000002E-2</v>
      </c>
      <c r="M20" s="1">
        <v>0.13581789999999999</v>
      </c>
      <c r="O20" s="1">
        <v>0.90090000000000003</v>
      </c>
      <c r="P20" s="1">
        <v>1.461672E-3</v>
      </c>
      <c r="Q20" s="1">
        <v>-5.3780089999999996E-3</v>
      </c>
      <c r="R20" s="1">
        <v>6.2871569999999998E-3</v>
      </c>
      <c r="S20" s="1">
        <v>3.4005460000000001E-2</v>
      </c>
      <c r="T20" s="1">
        <v>3.4401769999999998E-2</v>
      </c>
      <c r="V20" s="1">
        <v>1.2012</v>
      </c>
      <c r="W20" s="1">
        <v>-9.2095200000000006E-3</v>
      </c>
      <c r="X20" s="1">
        <v>-3.0796919999999998E-2</v>
      </c>
      <c r="Y20" s="1">
        <v>3.9911950000000002E-2</v>
      </c>
      <c r="Z20" s="1">
        <v>2.372809E-2</v>
      </c>
      <c r="AA20" s="1">
        <v>8.9790190000000006E-2</v>
      </c>
      <c r="AC20" s="1">
        <v>1.5015000000000001</v>
      </c>
      <c r="AD20" s="1">
        <v>-3.3123010000000001E-2</v>
      </c>
      <c r="AE20" s="1">
        <v>-8.5541829999999999E-2</v>
      </c>
      <c r="AF20" s="1">
        <v>8.5975969999999999E-2</v>
      </c>
      <c r="AG20" s="1">
        <v>5.0587420000000001E-2</v>
      </c>
      <c r="AH20" s="1">
        <v>6.7787230000000004E-2</v>
      </c>
    </row>
    <row r="21" spans="1:34" s="1" customFormat="1" x14ac:dyDescent="0.3">
      <c r="A21" s="14">
        <v>0.31698330000000002</v>
      </c>
      <c r="B21" s="14">
        <v>3.4065599999999999E-3</v>
      </c>
      <c r="C21" s="1">
        <v>2.2091110000000001E-2</v>
      </c>
      <c r="D21" s="1">
        <v>3.0217870000000001E-2</v>
      </c>
      <c r="E21" s="1">
        <v>0.39587230000000001</v>
      </c>
      <c r="F21" s="6">
        <v>1.182474</v>
      </c>
      <c r="H21" s="1">
        <v>0.63396669999999999</v>
      </c>
      <c r="I21" s="1">
        <v>2.2920750000000002E-3</v>
      </c>
      <c r="J21" s="1">
        <v>1.8906470000000001E-3</v>
      </c>
      <c r="K21" s="1">
        <v>7.9416460000000001E-3</v>
      </c>
      <c r="L21" s="1">
        <v>0.38024439999999998</v>
      </c>
      <c r="M21" s="1">
        <v>0.38188359999999999</v>
      </c>
      <c r="O21" s="1">
        <v>0.95094999999999996</v>
      </c>
      <c r="P21" s="1">
        <v>9.0213779999999996E-4</v>
      </c>
      <c r="V21" s="1">
        <v>1.267933</v>
      </c>
      <c r="W21" s="1">
        <v>-1.308784E-2</v>
      </c>
      <c r="AC21" s="1">
        <v>1.5849169999999999</v>
      </c>
      <c r="AD21" s="1">
        <v>-3.9956619999999998E-2</v>
      </c>
      <c r="AE21" s="1">
        <v>-7.786585E-2</v>
      </c>
      <c r="AF21" s="1">
        <v>7.786585E-2</v>
      </c>
      <c r="AG21" s="1">
        <v>2.4413859999999999E-2</v>
      </c>
      <c r="AH21" s="1">
        <v>3.512125E-2</v>
      </c>
    </row>
    <row r="22" spans="1:34" s="1" customFormat="1" x14ac:dyDescent="0.3">
      <c r="A22" s="14">
        <v>0.33366669999999998</v>
      </c>
      <c r="B22" s="14">
        <v>4.07465E-3</v>
      </c>
      <c r="C22" s="1">
        <v>2.0936489999999999E-2</v>
      </c>
      <c r="D22" s="1">
        <v>2.83834E-2</v>
      </c>
      <c r="E22" s="1">
        <v>-0.29321589999999997</v>
      </c>
      <c r="F22" s="6">
        <v>0.56266400000000005</v>
      </c>
      <c r="H22" s="1">
        <v>0.66733330000000002</v>
      </c>
      <c r="I22" s="1">
        <v>2.7129469999999998E-3</v>
      </c>
      <c r="J22" s="1">
        <v>8.366732E-3</v>
      </c>
      <c r="K22" s="1">
        <v>8.4135960000000006E-3</v>
      </c>
      <c r="L22" s="1">
        <v>3.040441E-2</v>
      </c>
      <c r="M22" s="1">
        <v>0.10644960000000001</v>
      </c>
      <c r="O22" s="1">
        <v>1.0009999999999999</v>
      </c>
      <c r="P22" s="1">
        <v>8.470528E-4</v>
      </c>
      <c r="Q22" s="1">
        <v>-6.3372519999999998E-3</v>
      </c>
      <c r="R22" s="1">
        <v>9.6465539999999999E-3</v>
      </c>
      <c r="S22" s="1">
        <v>-4.0640280000000001E-2</v>
      </c>
      <c r="T22" s="1">
        <v>5.3120340000000002E-2</v>
      </c>
      <c r="V22" s="1">
        <v>1.334667</v>
      </c>
      <c r="W22" s="1">
        <v>-1.8598369999999999E-2</v>
      </c>
      <c r="AC22" s="1">
        <v>1.6683330000000001</v>
      </c>
      <c r="AD22" s="1">
        <v>-4.6113630000000003E-2</v>
      </c>
      <c r="AE22" s="1">
        <v>-7.9950129999999994E-2</v>
      </c>
      <c r="AF22" s="1">
        <v>8.0133300000000005E-2</v>
      </c>
      <c r="AG22" s="1">
        <v>-3.1585370000000002E-2</v>
      </c>
      <c r="AH22" s="1">
        <v>3.1691690000000002E-2</v>
      </c>
    </row>
    <row r="23" spans="1:34" s="1" customFormat="1" x14ac:dyDescent="0.3">
      <c r="A23" s="14">
        <v>0.35034999999999999</v>
      </c>
      <c r="B23" s="14">
        <v>4.1051409999999997E-3</v>
      </c>
      <c r="C23" s="1">
        <v>3.9760070000000002E-3</v>
      </c>
      <c r="D23" s="1">
        <v>4.831279E-3</v>
      </c>
      <c r="E23" s="1">
        <v>-0.65441680000000002</v>
      </c>
      <c r="F23" s="6">
        <v>0.94655909999999999</v>
      </c>
      <c r="H23" s="1">
        <v>0.70069999999999999</v>
      </c>
      <c r="I23" s="1">
        <v>2.8504149999999998E-3</v>
      </c>
      <c r="J23" s="1">
        <v>1.542599E-3</v>
      </c>
      <c r="K23" s="1">
        <v>2.1333379999999998E-3</v>
      </c>
      <c r="L23" s="1">
        <v>-0.18018149999999999</v>
      </c>
      <c r="M23" s="1">
        <v>0.18061060000000001</v>
      </c>
      <c r="O23" s="1">
        <v>1.05105</v>
      </c>
      <c r="P23" s="1">
        <v>5.1601550000000005E-4</v>
      </c>
      <c r="V23" s="1">
        <v>1.4014</v>
      </c>
      <c r="W23" s="1">
        <v>-2.434851E-2</v>
      </c>
      <c r="X23" s="1">
        <v>-6.3721219999999995E-2</v>
      </c>
      <c r="Y23" s="1">
        <v>6.3900680000000001E-2</v>
      </c>
      <c r="Z23" s="1">
        <v>-3.3359220000000002E-2</v>
      </c>
      <c r="AA23" s="1">
        <v>6.6090640000000006E-2</v>
      </c>
      <c r="AC23" s="1">
        <v>1.7517499999999999</v>
      </c>
      <c r="AD23" s="1">
        <v>-5.3294969999999997E-2</v>
      </c>
      <c r="AE23" s="1">
        <v>-8.5546579999999997E-2</v>
      </c>
      <c r="AF23" s="1">
        <v>8.5586330000000002E-2</v>
      </c>
      <c r="AG23" s="1">
        <v>-4.1864289999999998E-2</v>
      </c>
      <c r="AH23" s="1">
        <v>4.324625E-2</v>
      </c>
    </row>
    <row r="24" spans="1:34" s="1" customFormat="1" x14ac:dyDescent="0.3">
      <c r="A24" s="14">
        <v>0.36703330000000001</v>
      </c>
      <c r="B24" s="14">
        <v>4.207316E-3</v>
      </c>
      <c r="C24" s="1">
        <v>2.9044240000000001E-3</v>
      </c>
      <c r="D24" s="1">
        <v>3.7771950000000001E-3</v>
      </c>
      <c r="E24" s="1">
        <v>-0.1078807</v>
      </c>
      <c r="F24" s="6">
        <v>0.16780900000000001</v>
      </c>
      <c r="H24" s="1">
        <v>0.73406669999999996</v>
      </c>
      <c r="I24" s="1">
        <v>2.8158900000000001E-3</v>
      </c>
      <c r="J24" s="1">
        <v>-3.4430210000000001E-3</v>
      </c>
      <c r="K24" s="1">
        <v>5.0272870000000001E-3</v>
      </c>
      <c r="L24" s="1">
        <v>-7.4459800000000007E-2</v>
      </c>
      <c r="M24" s="1">
        <v>0.12167500000000001</v>
      </c>
      <c r="O24" s="1">
        <v>1.1011</v>
      </c>
      <c r="P24" s="1">
        <v>-2.264879E-3</v>
      </c>
      <c r="Q24" s="1">
        <v>-5.7514580000000003E-2</v>
      </c>
      <c r="R24" s="1">
        <v>5.8242130000000003E-2</v>
      </c>
      <c r="S24" s="1">
        <v>-9.9917699999999998E-2</v>
      </c>
      <c r="T24" s="1">
        <v>0.32539210000000002</v>
      </c>
      <c r="V24" s="1">
        <v>1.4681329999999999</v>
      </c>
      <c r="W24" s="1">
        <v>-3.0194869999999999E-2</v>
      </c>
      <c r="AC24" s="1">
        <v>1.835167</v>
      </c>
      <c r="AD24" s="1">
        <v>-6.0385649999999999E-2</v>
      </c>
      <c r="AE24" s="1">
        <v>-8.5789740000000003E-2</v>
      </c>
      <c r="AF24" s="1">
        <v>8.5855200000000007E-2</v>
      </c>
      <c r="AG24" s="1">
        <v>1.7059939999999999E-2</v>
      </c>
      <c r="AH24" s="1">
        <v>3.4430189999999999E-2</v>
      </c>
    </row>
    <row r="25" spans="1:34" s="1" customFormat="1" x14ac:dyDescent="0.3">
      <c r="A25" s="14">
        <v>0.38371670000000002</v>
      </c>
      <c r="B25" s="14">
        <v>4.2020520000000004E-3</v>
      </c>
      <c r="C25" s="1">
        <v>-7.8363480000000001E-4</v>
      </c>
      <c r="D25" s="1">
        <v>2.8936919999999998E-3</v>
      </c>
      <c r="E25" s="1">
        <v>-0.14878150000000001</v>
      </c>
      <c r="F25" s="6">
        <v>0.19044359999999999</v>
      </c>
      <c r="H25" s="1">
        <v>0.76743329999999998</v>
      </c>
      <c r="I25" s="1">
        <v>2.6206509999999999E-3</v>
      </c>
      <c r="J25" s="1">
        <v>-4.0093890000000004E-3</v>
      </c>
      <c r="K25" s="1">
        <v>6.1504919999999996E-3</v>
      </c>
      <c r="L25" s="1">
        <v>-0.1227539</v>
      </c>
      <c r="M25" s="1">
        <v>0.15430340000000001</v>
      </c>
      <c r="O25" s="1">
        <v>1.1511499999999999</v>
      </c>
      <c r="P25" s="1">
        <v>-7.4143799999999999E-3</v>
      </c>
      <c r="V25" s="1">
        <v>1.534867</v>
      </c>
      <c r="W25" s="1">
        <v>-3.5440350000000002E-2</v>
      </c>
      <c r="AC25" s="1">
        <v>1.9185829999999999</v>
      </c>
      <c r="AD25" s="1">
        <v>-6.7607559999999997E-2</v>
      </c>
      <c r="AE25" s="1">
        <v>-8.3449469999999998E-2</v>
      </c>
      <c r="AF25" s="1">
        <v>8.3480079999999998E-2</v>
      </c>
      <c r="AG25" s="1">
        <v>4.1889790000000003E-2</v>
      </c>
      <c r="AH25" s="1">
        <v>7.8135049999999998E-2</v>
      </c>
    </row>
    <row r="26" spans="1:34" s="1" customFormat="1" x14ac:dyDescent="0.3">
      <c r="A26" s="14">
        <v>0.40039999999999998</v>
      </c>
      <c r="B26" s="14">
        <v>4.1811679999999999E-3</v>
      </c>
      <c r="C26" s="1">
        <v>-1.6734300000000001E-3</v>
      </c>
      <c r="D26" s="1">
        <v>2.516005E-3</v>
      </c>
      <c r="E26" s="1">
        <v>2.3804180000000001E-2</v>
      </c>
      <c r="F26" s="6">
        <v>9.207978E-2</v>
      </c>
      <c r="H26" s="1">
        <v>0.80079999999999996</v>
      </c>
      <c r="I26" s="1">
        <v>2.5483300000000001E-3</v>
      </c>
      <c r="J26" s="1">
        <v>-9.6898520000000005E-3</v>
      </c>
      <c r="K26" s="1">
        <v>1.3295960000000001E-2</v>
      </c>
      <c r="L26" s="1">
        <v>-0.17825350000000001</v>
      </c>
      <c r="M26" s="1">
        <v>0.1809154</v>
      </c>
      <c r="O26" s="1">
        <v>1.2012</v>
      </c>
      <c r="P26" s="1">
        <v>-9.2095200000000006E-3</v>
      </c>
      <c r="Q26" s="1">
        <v>-4.0689599999999999E-2</v>
      </c>
      <c r="R26" s="1">
        <v>4.1019569999999998E-2</v>
      </c>
      <c r="S26" s="1">
        <v>-0.15535189999999999</v>
      </c>
      <c r="T26" s="1">
        <v>0.16126889999999999</v>
      </c>
      <c r="V26" s="1">
        <v>1.6015999999999999</v>
      </c>
      <c r="W26" s="1">
        <v>-4.1486240000000001E-2</v>
      </c>
      <c r="X26" s="1">
        <v>-5.8118679999999999E-2</v>
      </c>
      <c r="Y26" s="1">
        <v>5.832234E-2</v>
      </c>
      <c r="Z26" s="1">
        <v>-1.6464660000000001E-3</v>
      </c>
      <c r="AA26" s="1">
        <v>1.608834E-2</v>
      </c>
      <c r="AC26" s="1">
        <v>2.0019999999999998</v>
      </c>
      <c r="AD26" s="1">
        <v>-7.4307799999999993E-2</v>
      </c>
      <c r="AE26" s="1">
        <v>-7.811129E-2</v>
      </c>
      <c r="AF26" s="1">
        <v>7.8859929999999995E-2</v>
      </c>
      <c r="AG26" s="1">
        <v>-3.0741330000000001E-2</v>
      </c>
      <c r="AH26" s="1">
        <v>6.0112619999999999E-2</v>
      </c>
    </row>
    <row r="27" spans="1:34" s="1" customFormat="1" x14ac:dyDescent="0.3">
      <c r="A27" s="14">
        <v>0.41708329999999999</v>
      </c>
      <c r="B27" s="14">
        <v>4.146215E-3</v>
      </c>
      <c r="C27" s="1">
        <v>-2.9949449999999998E-4</v>
      </c>
      <c r="D27" s="1">
        <v>1.1280699999999999E-3</v>
      </c>
      <c r="E27" s="1">
        <v>0.17986920000000001</v>
      </c>
      <c r="F27" s="6">
        <v>0.1896967</v>
      </c>
      <c r="H27" s="1">
        <v>0.83416670000000004</v>
      </c>
      <c r="I27" s="1">
        <v>1.974015E-3</v>
      </c>
      <c r="J27" s="1">
        <v>-1.8179109999999998E-2</v>
      </c>
      <c r="K27" s="1">
        <v>2.0157040000000001E-2</v>
      </c>
      <c r="L27" s="1">
        <v>4.2742679999999998E-2</v>
      </c>
      <c r="M27" s="1">
        <v>0.1049534</v>
      </c>
      <c r="O27" s="1">
        <v>1.25125</v>
      </c>
      <c r="P27" s="1">
        <v>-1.152474E-2</v>
      </c>
      <c r="V27" s="1">
        <v>1.6683330000000001</v>
      </c>
      <c r="W27" s="1">
        <v>-4.6113630000000003E-2</v>
      </c>
      <c r="AC27" s="1">
        <v>2.0854170000000001</v>
      </c>
      <c r="AD27" s="1">
        <v>-8.0639119999999995E-2</v>
      </c>
      <c r="AE27" s="1">
        <v>-8.6831389999999994E-2</v>
      </c>
      <c r="AF27" s="1">
        <v>8.7134939999999994E-2</v>
      </c>
      <c r="AG27" s="1">
        <v>-5.854873E-2</v>
      </c>
      <c r="AH27" s="1">
        <v>8.7800550000000005E-2</v>
      </c>
    </row>
    <row r="28" spans="1:34" s="1" customFormat="1" x14ac:dyDescent="0.3">
      <c r="A28" s="14">
        <v>0.43376670000000001</v>
      </c>
      <c r="B28" s="14">
        <v>4.1711750000000001E-3</v>
      </c>
      <c r="C28" s="1">
        <v>4.475812E-3</v>
      </c>
      <c r="D28" s="1">
        <v>4.4766709999999998E-3</v>
      </c>
      <c r="E28" s="1">
        <v>-4.2497170000000001E-2</v>
      </c>
      <c r="F28" s="6">
        <v>0.1305142</v>
      </c>
      <c r="H28" s="1">
        <v>0.86753329999999995</v>
      </c>
      <c r="I28" s="1">
        <v>1.3351769999999999E-3</v>
      </c>
      <c r="J28" s="1">
        <v>-7.6774629999999998E-3</v>
      </c>
      <c r="K28" s="1">
        <v>7.7517569999999997E-3</v>
      </c>
      <c r="L28" s="1">
        <v>7.4973830000000005E-2</v>
      </c>
      <c r="M28" s="1">
        <v>8.5839879999999993E-2</v>
      </c>
      <c r="O28" s="1">
        <v>1.3012999999999999</v>
      </c>
      <c r="P28" s="1">
        <v>-1.6044360000000001E-2</v>
      </c>
      <c r="Q28" s="1">
        <v>-5.5050290000000002E-2</v>
      </c>
      <c r="R28" s="1">
        <v>5.5235850000000003E-2</v>
      </c>
      <c r="S28" s="1">
        <v>4.5127250000000001E-2</v>
      </c>
      <c r="T28" s="1">
        <v>6.3077510000000003E-2</v>
      </c>
      <c r="V28" s="1">
        <v>1.7350669999999999</v>
      </c>
      <c r="W28" s="1">
        <v>-5.213988E-2</v>
      </c>
      <c r="AC28" s="1">
        <v>2.1688329999999998</v>
      </c>
      <c r="AD28" s="1">
        <v>-8.8794170000000006E-2</v>
      </c>
      <c r="AE28" s="1">
        <v>-9.2123910000000003E-2</v>
      </c>
      <c r="AF28" s="1">
        <v>9.2157390000000006E-2</v>
      </c>
      <c r="AG28" s="1">
        <v>2.3271179999999999E-2</v>
      </c>
      <c r="AH28" s="1">
        <v>2.7938250000000001E-2</v>
      </c>
    </row>
    <row r="29" spans="1:34" s="1" customFormat="1" x14ac:dyDescent="0.3">
      <c r="A29" s="14">
        <v>0.45045000000000002</v>
      </c>
      <c r="B29" s="14">
        <v>4.2955579999999997E-3</v>
      </c>
      <c r="C29" s="1">
        <v>-5.0391839999999997E-5</v>
      </c>
      <c r="D29" s="1">
        <v>3.9837659999999997E-3</v>
      </c>
      <c r="E29" s="1">
        <v>-0.71562570000000003</v>
      </c>
      <c r="F29" s="6">
        <v>1.0856490000000001</v>
      </c>
      <c r="H29" s="1">
        <v>0.90090000000000003</v>
      </c>
      <c r="I29" s="1">
        <v>1.461672E-3</v>
      </c>
      <c r="J29" s="1">
        <v>-8.0670140000000008E-3</v>
      </c>
      <c r="K29" s="1">
        <v>9.4307350000000009E-3</v>
      </c>
      <c r="L29" s="1">
        <v>7.6512289999999997E-2</v>
      </c>
      <c r="M29" s="1">
        <v>7.7403990000000006E-2</v>
      </c>
      <c r="O29" s="1">
        <v>1.3513500000000001</v>
      </c>
      <c r="P29" s="1">
        <v>-2.0046560000000001E-2</v>
      </c>
      <c r="V29" s="1">
        <v>1.8018000000000001</v>
      </c>
      <c r="W29" s="1">
        <v>-5.7264820000000001E-2</v>
      </c>
      <c r="X29" s="1">
        <v>-6.3888559999999997E-2</v>
      </c>
      <c r="Y29" s="1">
        <v>6.3936960000000001E-2</v>
      </c>
      <c r="Z29" s="1">
        <v>-3.6537609999999998E-2</v>
      </c>
      <c r="AA29" s="1">
        <v>3.7282160000000002E-2</v>
      </c>
      <c r="AC29" s="1">
        <v>2.2522500000000001</v>
      </c>
      <c r="AD29" s="1">
        <v>-9.6008460000000004E-2</v>
      </c>
      <c r="AE29" s="1">
        <v>-8.0614820000000004E-2</v>
      </c>
      <c r="AF29" s="1">
        <v>8.1053490000000006E-2</v>
      </c>
      <c r="AG29" s="1">
        <v>8.4277329999999998E-2</v>
      </c>
      <c r="AH29" s="1">
        <v>0.10499</v>
      </c>
    </row>
    <row r="30" spans="1:34" s="1" customFormat="1" x14ac:dyDescent="0.3">
      <c r="A30" s="14">
        <v>0.46713329999999997</v>
      </c>
      <c r="B30" s="14">
        <v>4.1694940000000002E-3</v>
      </c>
      <c r="C30" s="1">
        <v>-2.0170420000000001E-2</v>
      </c>
      <c r="D30" s="1">
        <v>3.3365260000000001E-2</v>
      </c>
      <c r="E30" s="1">
        <v>-0.2298926</v>
      </c>
      <c r="F30" s="6">
        <v>0.28848230000000002</v>
      </c>
      <c r="H30" s="1">
        <v>0.93426670000000001</v>
      </c>
      <c r="I30" s="1">
        <v>7.9683870000000004E-4</v>
      </c>
      <c r="J30" s="1">
        <v>-9.1388100000000007E-3</v>
      </c>
      <c r="K30" s="1">
        <v>1.0438329999999999E-2</v>
      </c>
      <c r="L30" s="1">
        <v>5.8678609999999999E-2</v>
      </c>
      <c r="M30" s="1">
        <v>0.2153177</v>
      </c>
      <c r="O30" s="1">
        <v>1.4014</v>
      </c>
      <c r="P30" s="1">
        <v>-2.434851E-2</v>
      </c>
      <c r="Q30" s="1">
        <v>-5.7871980000000003E-2</v>
      </c>
      <c r="R30" s="1">
        <v>5.7895179999999997E-2</v>
      </c>
      <c r="S30" s="1">
        <v>-1.5726879999999999E-2</v>
      </c>
      <c r="T30" s="1">
        <v>6.3439400000000007E-2</v>
      </c>
      <c r="V30" s="1">
        <v>1.868533</v>
      </c>
      <c r="W30" s="1">
        <v>-6.3192819999999997E-2</v>
      </c>
      <c r="AC30" s="1">
        <v>2.3356669999999999</v>
      </c>
      <c r="AD30" s="1">
        <v>-0.1022434</v>
      </c>
      <c r="AE30" s="1">
        <v>-7.6886090000000004E-2</v>
      </c>
      <c r="AF30" s="1">
        <v>7.8012819999999997E-2</v>
      </c>
      <c r="AG30" s="1">
        <v>-1.879896E-2</v>
      </c>
      <c r="AH30" s="1">
        <v>1.9088279999999999E-2</v>
      </c>
    </row>
    <row r="31" spans="1:34" s="1" customFormat="1" x14ac:dyDescent="0.3">
      <c r="A31" s="14">
        <v>0.48381669999999999</v>
      </c>
      <c r="B31" s="14">
        <v>3.6225379999999998E-3</v>
      </c>
      <c r="C31" s="1">
        <v>-1.306937E-2</v>
      </c>
      <c r="D31" s="1">
        <v>1.5087339999999999E-2</v>
      </c>
      <c r="E31" s="1">
        <v>-0.32410879999999997</v>
      </c>
      <c r="F31" s="6">
        <v>0.33969149999999998</v>
      </c>
      <c r="H31" s="1">
        <v>0.96763330000000003</v>
      </c>
      <c r="I31" s="1">
        <v>8.518086E-4</v>
      </c>
      <c r="J31" s="1">
        <v>7.5245780000000005E-4</v>
      </c>
      <c r="K31" s="1">
        <v>1.044878E-2</v>
      </c>
      <c r="L31" s="1">
        <v>1.3773730000000001E-3</v>
      </c>
      <c r="M31" s="1">
        <v>0.1957544</v>
      </c>
      <c r="O31" s="1">
        <v>1.4514499999999999</v>
      </c>
      <c r="P31" s="1">
        <v>-2.8551219999999999E-2</v>
      </c>
      <c r="V31" s="1">
        <v>1.9352670000000001</v>
      </c>
      <c r="W31" s="1">
        <v>-6.8262080000000003E-2</v>
      </c>
      <c r="AC31" s="1">
        <v>2.4190830000000001</v>
      </c>
      <c r="AD31" s="1">
        <v>-0.1088356</v>
      </c>
      <c r="AE31" s="1">
        <v>-8.4429790000000005E-2</v>
      </c>
      <c r="AF31" s="1">
        <v>8.4514270000000002E-2</v>
      </c>
      <c r="AG31" s="1">
        <v>-3.5414250000000001E-2</v>
      </c>
      <c r="AH31" s="1">
        <v>6.7302870000000001E-2</v>
      </c>
    </row>
    <row r="32" spans="1:34" s="1" customFormat="1" x14ac:dyDescent="0.3">
      <c r="A32" s="14">
        <v>0.50049999999999994</v>
      </c>
      <c r="B32" s="14">
        <v>3.7334130000000001E-3</v>
      </c>
      <c r="C32" s="1">
        <v>-1.977545E-2</v>
      </c>
      <c r="D32" s="1">
        <v>2.0511680000000001E-2</v>
      </c>
      <c r="E32" s="1">
        <v>0.32312740000000001</v>
      </c>
      <c r="F32" s="6">
        <v>0.32536670000000001</v>
      </c>
      <c r="H32" s="1">
        <v>1.0009999999999999</v>
      </c>
      <c r="I32" s="1">
        <v>8.470528E-4</v>
      </c>
      <c r="J32" s="1">
        <v>-9.5058780000000006E-3</v>
      </c>
      <c r="K32" s="1">
        <v>1.4469829999999999E-2</v>
      </c>
      <c r="L32" s="1">
        <v>-9.1440629999999995E-2</v>
      </c>
      <c r="M32" s="1">
        <v>0.1195208</v>
      </c>
      <c r="O32" s="1">
        <v>1.5015000000000001</v>
      </c>
      <c r="P32" s="1">
        <v>-3.3123010000000001E-2</v>
      </c>
      <c r="Q32" s="1">
        <v>-5.2402419999999998E-2</v>
      </c>
      <c r="R32" s="1">
        <v>5.2404760000000002E-2</v>
      </c>
      <c r="S32" s="1">
        <v>-7.1125270000000004E-2</v>
      </c>
      <c r="T32" s="1">
        <v>7.5618119999999997E-2</v>
      </c>
      <c r="V32" s="1">
        <v>2.0019999999999998</v>
      </c>
      <c r="W32" s="1">
        <v>-7.4307799999999993E-2</v>
      </c>
      <c r="X32" s="1">
        <v>-6.4578750000000004E-2</v>
      </c>
      <c r="Y32" s="1">
        <v>6.4700980000000005E-2</v>
      </c>
      <c r="Z32" s="1">
        <v>-4.7467330000000002E-2</v>
      </c>
      <c r="AA32" s="1">
        <v>4.7470859999999997E-2</v>
      </c>
      <c r="AC32" s="1">
        <v>2.5024999999999999</v>
      </c>
      <c r="AD32" s="1">
        <v>-0.1163291</v>
      </c>
      <c r="AE32" s="1">
        <v>-8.4756970000000001E-2</v>
      </c>
      <c r="AF32" s="1">
        <v>8.4865969999999999E-2</v>
      </c>
      <c r="AG32" s="1">
        <v>1.534663E-2</v>
      </c>
      <c r="AH32" s="1">
        <v>2.1238320000000002E-2</v>
      </c>
    </row>
    <row r="33" spans="1:34" s="1" customFormat="1" x14ac:dyDescent="0.3">
      <c r="A33" s="14">
        <v>0.51718330000000001</v>
      </c>
      <c r="B33" s="14">
        <v>2.9626969999999998E-3</v>
      </c>
      <c r="C33" s="1">
        <v>-1.6846030000000001E-2</v>
      </c>
      <c r="D33" s="1">
        <v>2.8948499999999999E-2</v>
      </c>
      <c r="E33" s="1">
        <v>0.27242339999999998</v>
      </c>
      <c r="F33" s="6">
        <v>0.31688620000000001</v>
      </c>
      <c r="H33" s="1">
        <v>1.034367</v>
      </c>
      <c r="I33" s="1">
        <v>2.1744970000000001E-4</v>
      </c>
      <c r="J33" s="1">
        <v>-9.2685849999999993E-3</v>
      </c>
      <c r="K33" s="1">
        <v>9.4139930000000007E-3</v>
      </c>
      <c r="L33" s="1">
        <v>-0.55645230000000001</v>
      </c>
      <c r="M33" s="1">
        <v>0.55671289999999996</v>
      </c>
      <c r="O33" s="1">
        <v>1.55155</v>
      </c>
      <c r="P33" s="1">
        <v>-3.6809290000000001E-2</v>
      </c>
      <c r="V33" s="1">
        <v>2.0687329999999999</v>
      </c>
      <c r="W33" s="1">
        <v>-7.9283919999999994E-2</v>
      </c>
      <c r="AC33" s="1">
        <v>2.5859169999999998</v>
      </c>
      <c r="AD33" s="1">
        <v>-0.1229759</v>
      </c>
      <c r="AE33" s="1">
        <v>-7.9651959999999994E-2</v>
      </c>
      <c r="AF33" s="1">
        <v>7.9689689999999994E-2</v>
      </c>
      <c r="AG33" s="1">
        <v>-7.5911920000000001E-3</v>
      </c>
      <c r="AH33" s="1">
        <v>3.7234490000000002E-2</v>
      </c>
    </row>
    <row r="34" spans="1:34" s="1" customFormat="1" x14ac:dyDescent="0.3">
      <c r="A34" s="14">
        <v>0.53386670000000003</v>
      </c>
      <c r="B34" s="14">
        <v>3.1713169999999999E-3</v>
      </c>
      <c r="C34" s="1">
        <v>2.8535280000000001E-3</v>
      </c>
      <c r="D34" s="1">
        <v>3.54493E-3</v>
      </c>
      <c r="E34" s="1">
        <v>1.1548350000000001</v>
      </c>
      <c r="F34" s="6">
        <v>1.4546060000000001</v>
      </c>
      <c r="H34" s="1">
        <v>1.067733</v>
      </c>
      <c r="I34" s="1">
        <v>2.2852920000000001E-4</v>
      </c>
      <c r="J34" s="1">
        <v>-3.719774E-2</v>
      </c>
      <c r="K34" s="1">
        <v>3.8407480000000001E-2</v>
      </c>
      <c r="L34" s="1">
        <v>-0.99737500000000001</v>
      </c>
      <c r="M34" s="1">
        <v>1.0063</v>
      </c>
      <c r="O34" s="1">
        <v>1.6015999999999999</v>
      </c>
      <c r="P34" s="1">
        <v>-4.1486240000000001E-2</v>
      </c>
      <c r="Q34" s="1">
        <v>-3.745192E-2</v>
      </c>
      <c r="R34" s="1">
        <v>3.7782999999999997E-2</v>
      </c>
      <c r="S34" s="1">
        <v>0.13317409999999999</v>
      </c>
      <c r="T34" s="1">
        <v>0.22504379999999999</v>
      </c>
      <c r="V34" s="1">
        <v>2.1354669999999998</v>
      </c>
      <c r="W34" s="1">
        <v>-8.543473E-2</v>
      </c>
      <c r="AC34" s="1">
        <v>2.669333</v>
      </c>
      <c r="AD34" s="1">
        <v>-0.1296177</v>
      </c>
      <c r="AE34" s="1">
        <v>-8.5850159999999995E-2</v>
      </c>
      <c r="AF34" s="1">
        <v>8.5894600000000002E-2</v>
      </c>
      <c r="AG34" s="1">
        <v>-1.322081E-2</v>
      </c>
      <c r="AH34" s="1">
        <v>1.6356200000000001E-2</v>
      </c>
    </row>
    <row r="35" spans="1:34" s="1" customFormat="1" x14ac:dyDescent="0.3">
      <c r="A35" s="14">
        <v>0.55054999999999998</v>
      </c>
      <c r="B35" s="14">
        <v>3.0579100000000001E-3</v>
      </c>
      <c r="C35" s="1">
        <v>1.204475E-2</v>
      </c>
      <c r="D35" s="1">
        <v>1.301485E-2</v>
      </c>
      <c r="E35" s="1">
        <v>-0.73121029999999998</v>
      </c>
      <c r="F35" s="6">
        <v>0.7777714</v>
      </c>
      <c r="H35" s="1">
        <v>1.1011</v>
      </c>
      <c r="I35" s="1">
        <v>-2.264879E-3</v>
      </c>
      <c r="J35" s="1">
        <v>-8.6271870000000001E-2</v>
      </c>
      <c r="K35" s="1">
        <v>8.7363200000000002E-2</v>
      </c>
      <c r="L35" s="1">
        <v>-0.22481480000000001</v>
      </c>
      <c r="M35" s="1">
        <v>0.73213220000000001</v>
      </c>
      <c r="O35" s="1">
        <v>1.6516500000000001</v>
      </c>
      <c r="P35" s="1">
        <v>-4.45662E-2</v>
      </c>
      <c r="V35" s="1">
        <v>2.2021999999999999</v>
      </c>
      <c r="W35" s="1">
        <v>-9.0706400000000006E-2</v>
      </c>
      <c r="X35" s="1">
        <v>-6.5078239999999996E-2</v>
      </c>
      <c r="Y35" s="1">
        <v>6.5137619999999993E-2</v>
      </c>
      <c r="Z35" s="1">
        <v>6.5705949999999999E-2</v>
      </c>
      <c r="AA35" s="1">
        <v>7.1703320000000001E-2</v>
      </c>
      <c r="AC35" s="1">
        <v>2.7527499999999998</v>
      </c>
      <c r="AD35" s="1">
        <v>-0.13729859999999999</v>
      </c>
      <c r="AE35" s="1">
        <v>-8.4695980000000004E-2</v>
      </c>
      <c r="AF35" s="1">
        <v>8.4696170000000001E-2</v>
      </c>
      <c r="AG35" s="1">
        <v>6.5141540000000003E-3</v>
      </c>
      <c r="AH35" s="1">
        <v>1.0424370000000001E-2</v>
      </c>
    </row>
    <row r="36" spans="1:34" s="1" customFormat="1" x14ac:dyDescent="0.3">
      <c r="A36" s="14">
        <v>0.56723330000000005</v>
      </c>
      <c r="B36" s="14">
        <v>3.5732099999999998E-3</v>
      </c>
      <c r="C36" s="1">
        <v>-9.0735829999999996E-3</v>
      </c>
      <c r="D36" s="1">
        <v>1.2763E-2</v>
      </c>
      <c r="E36" s="1">
        <v>-0.74078370000000004</v>
      </c>
      <c r="F36" s="6">
        <v>0.78052180000000004</v>
      </c>
      <c r="H36" s="1">
        <v>1.1344669999999999</v>
      </c>
      <c r="I36" s="1">
        <v>-5.5286800000000002E-3</v>
      </c>
      <c r="J36" s="1">
        <v>-5.6097220000000003E-2</v>
      </c>
      <c r="K36" s="1">
        <v>6.5251429999999999E-2</v>
      </c>
      <c r="L36" s="1">
        <v>0.17562330000000001</v>
      </c>
      <c r="M36" s="1">
        <v>0.1770137</v>
      </c>
      <c r="O36" s="1">
        <v>1.7017</v>
      </c>
      <c r="P36" s="1">
        <v>-4.9076630000000003E-2</v>
      </c>
      <c r="Q36" s="1">
        <v>-6.0202350000000002E-2</v>
      </c>
      <c r="R36" s="1">
        <v>6.0312520000000001E-2</v>
      </c>
      <c r="S36" s="1">
        <v>1.032048E-2</v>
      </c>
      <c r="T36" s="1">
        <v>0.13362270000000001</v>
      </c>
      <c r="V36" s="1">
        <v>2.2689330000000001</v>
      </c>
      <c r="W36" s="1">
        <v>-9.6707760000000004E-2</v>
      </c>
      <c r="AC36" s="1">
        <v>2.8361670000000001</v>
      </c>
      <c r="AD36" s="1">
        <v>-0.14374780000000001</v>
      </c>
      <c r="AE36" s="1">
        <v>-8.1208080000000002E-2</v>
      </c>
      <c r="AF36" s="1">
        <v>8.1211660000000005E-2</v>
      </c>
      <c r="AG36" s="1">
        <v>3.1796459999999999E-2</v>
      </c>
      <c r="AH36" s="1">
        <v>3.1844879999999999E-2</v>
      </c>
    </row>
    <row r="37" spans="1:34" s="1" customFormat="1" x14ac:dyDescent="0.3">
      <c r="A37" s="14">
        <v>0.58391669999999996</v>
      </c>
      <c r="B37" s="14">
        <v>2.755155E-3</v>
      </c>
      <c r="C37" s="1">
        <v>-2.9563389999999998E-2</v>
      </c>
      <c r="D37" s="1">
        <v>3.1230560000000001E-2</v>
      </c>
      <c r="E37" s="1">
        <v>0.45487290000000002</v>
      </c>
      <c r="F37" s="6">
        <v>1.0074829999999999</v>
      </c>
      <c r="H37" s="1">
        <v>1.1678329999999999</v>
      </c>
      <c r="I37" s="1">
        <v>-6.008434E-3</v>
      </c>
      <c r="J37" s="1">
        <v>-5.5157440000000002E-2</v>
      </c>
      <c r="K37" s="1">
        <v>5.586559E-2</v>
      </c>
      <c r="L37" s="1">
        <v>0.26463389999999998</v>
      </c>
      <c r="M37" s="1">
        <v>0.29823280000000002</v>
      </c>
      <c r="O37" s="1">
        <v>1.7517499999999999</v>
      </c>
      <c r="P37" s="1">
        <v>-5.3294969999999997E-2</v>
      </c>
      <c r="V37" s="1">
        <v>2.3356669999999999</v>
      </c>
      <c r="W37" s="1">
        <v>-0.1022434</v>
      </c>
      <c r="AC37" s="1">
        <v>2.9195829999999998</v>
      </c>
      <c r="AD37" s="1">
        <v>-0.1508468</v>
      </c>
      <c r="AE37" s="1">
        <v>-8.2001560000000001E-2</v>
      </c>
      <c r="AF37" s="1">
        <v>8.2029019999999994E-2</v>
      </c>
      <c r="AG37" s="1">
        <v>7.3226059999999997E-3</v>
      </c>
      <c r="AH37" s="1">
        <v>7.3451050000000002E-3</v>
      </c>
    </row>
    <row r="38" spans="1:34" s="1" customFormat="1" x14ac:dyDescent="0.3">
      <c r="A38" s="14">
        <v>0.60060000000000002</v>
      </c>
      <c r="B38" s="14">
        <v>2.5867780000000001E-3</v>
      </c>
      <c r="C38" s="1">
        <v>1.394226E-2</v>
      </c>
      <c r="D38" s="1">
        <v>2.8227120000000001E-2</v>
      </c>
      <c r="E38" s="1">
        <v>0.29845870000000002</v>
      </c>
      <c r="F38" s="6">
        <v>0.40784809999999999</v>
      </c>
      <c r="H38" s="1">
        <v>1.2012</v>
      </c>
      <c r="I38" s="1">
        <v>-9.2095200000000006E-3</v>
      </c>
      <c r="J38" s="1">
        <v>-6.1034409999999997E-2</v>
      </c>
      <c r="K38" s="1">
        <v>6.1529359999999998E-2</v>
      </c>
      <c r="L38" s="1">
        <v>-0.34954180000000001</v>
      </c>
      <c r="M38" s="1">
        <v>0.36285499999999998</v>
      </c>
      <c r="O38" s="1">
        <v>1.8018000000000001</v>
      </c>
      <c r="P38" s="1">
        <v>-5.7264820000000001E-2</v>
      </c>
      <c r="Q38" s="1">
        <v>-5.3771810000000003E-2</v>
      </c>
      <c r="R38" s="1">
        <v>5.4546259999999999E-2</v>
      </c>
      <c r="S38" s="1">
        <v>-4.2601960000000001E-2</v>
      </c>
      <c r="T38" s="1">
        <v>7.8323690000000001E-2</v>
      </c>
      <c r="V38" s="1">
        <v>2.4024000000000001</v>
      </c>
      <c r="W38" s="1">
        <v>-0.10807319999999999</v>
      </c>
      <c r="X38" s="1">
        <v>-5.530521E-2</v>
      </c>
      <c r="Y38" s="1">
        <v>5.5981099999999999E-2</v>
      </c>
      <c r="Z38" s="1">
        <v>4.2239319999999997E-2</v>
      </c>
      <c r="AA38" s="1">
        <v>6.7640049999999993E-2</v>
      </c>
      <c r="AC38" s="1">
        <v>3.0030000000000001</v>
      </c>
      <c r="AD38" s="1">
        <v>-0.1574284</v>
      </c>
      <c r="AE38" s="1">
        <v>-7.8588669999999999E-2</v>
      </c>
      <c r="AF38" s="1">
        <v>7.8599139999999998E-2</v>
      </c>
      <c r="AG38" s="1">
        <v>2.4876630000000002E-3</v>
      </c>
      <c r="AH38" s="1">
        <v>9.4745880000000008E-3</v>
      </c>
    </row>
    <row r="39" spans="1:34" s="1" customFormat="1" x14ac:dyDescent="0.3">
      <c r="A39" s="14">
        <v>0.61728329999999998</v>
      </c>
      <c r="B39" s="14">
        <v>3.2203610000000001E-3</v>
      </c>
      <c r="C39" s="1">
        <v>-8.8322629999999999E-3</v>
      </c>
      <c r="D39" s="1">
        <v>1.1970379999999999E-2</v>
      </c>
      <c r="E39" s="1">
        <v>-2.1584070000000002E-3</v>
      </c>
      <c r="F39" s="6">
        <v>0.59968529999999998</v>
      </c>
      <c r="H39" s="1">
        <v>1.234567</v>
      </c>
      <c r="I39" s="1">
        <v>-1.008146E-2</v>
      </c>
      <c r="J39" s="1">
        <v>-5.8116649999999999E-2</v>
      </c>
      <c r="K39" s="1">
        <v>6.8475170000000002E-2</v>
      </c>
      <c r="L39" s="1">
        <v>-0.21111630000000001</v>
      </c>
      <c r="M39" s="1">
        <v>0.26820040000000001</v>
      </c>
      <c r="O39" s="1">
        <v>1.85185</v>
      </c>
      <c r="P39" s="1">
        <v>-6.1821960000000002E-2</v>
      </c>
      <c r="V39" s="1">
        <v>2.4691329999999998</v>
      </c>
      <c r="W39" s="1">
        <v>-0.1132484</v>
      </c>
      <c r="AC39" s="1">
        <v>3.086417</v>
      </c>
      <c r="AD39" s="1">
        <v>-0.16395799999999999</v>
      </c>
      <c r="AE39" s="1">
        <v>-8.1482429999999995E-2</v>
      </c>
      <c r="AF39" s="1">
        <v>8.1483020000000003E-2</v>
      </c>
      <c r="AG39" s="1">
        <v>-4.6075940000000003E-2</v>
      </c>
      <c r="AH39" s="1">
        <v>5.9227639999999998E-2</v>
      </c>
    </row>
    <row r="40" spans="1:34" s="1" customFormat="1" x14ac:dyDescent="0.3">
      <c r="A40" s="14">
        <v>0.63396669999999999</v>
      </c>
      <c r="B40" s="14">
        <v>2.2920750000000002E-3</v>
      </c>
      <c r="C40" s="1">
        <v>-9.5253979999999992E-3</v>
      </c>
      <c r="D40" s="1">
        <v>1.47245E-2</v>
      </c>
      <c r="E40" s="1">
        <v>-5.5221939999999997E-2</v>
      </c>
      <c r="F40" s="6">
        <v>0.32472089999999998</v>
      </c>
      <c r="H40" s="1">
        <v>1.267933</v>
      </c>
      <c r="I40" s="1">
        <v>-1.308784E-2</v>
      </c>
      <c r="J40" s="1">
        <v>-8.9354069999999994E-2</v>
      </c>
      <c r="K40" s="1">
        <v>8.9364620000000006E-2</v>
      </c>
      <c r="L40" s="1">
        <v>-0.42527150000000002</v>
      </c>
      <c r="M40" s="1">
        <v>0.85075900000000004</v>
      </c>
      <c r="O40" s="1">
        <v>1.9018999999999999</v>
      </c>
      <c r="P40" s="1">
        <v>-6.6316150000000004E-2</v>
      </c>
      <c r="Q40" s="1">
        <v>-5.0641949999999998E-2</v>
      </c>
      <c r="R40" s="1">
        <v>5.0760020000000003E-2</v>
      </c>
      <c r="S40" s="1">
        <v>1.6435390000000001E-2</v>
      </c>
      <c r="T40" s="1">
        <v>3.0352290000000001E-2</v>
      </c>
      <c r="V40" s="1">
        <v>2.5358670000000001</v>
      </c>
      <c r="W40" s="1">
        <v>-0.1192863</v>
      </c>
      <c r="AC40" s="1">
        <v>3.1698330000000001</v>
      </c>
      <c r="AD40" s="1">
        <v>-0.17102239999999999</v>
      </c>
      <c r="AE40" s="1">
        <v>-8.6917659999999994E-2</v>
      </c>
      <c r="AF40" s="1">
        <v>8.7106619999999996E-2</v>
      </c>
      <c r="AG40" s="1">
        <v>-4.7985229999999999E-3</v>
      </c>
      <c r="AH40" s="1">
        <v>4.1258839999999998E-2</v>
      </c>
    </row>
    <row r="41" spans="1:34" s="1" customFormat="1" x14ac:dyDescent="0.3">
      <c r="A41" s="14">
        <v>0.65064999999999995</v>
      </c>
      <c r="B41" s="14">
        <v>2.9025309999999999E-3</v>
      </c>
      <c r="C41" s="1">
        <v>1.2613559999999999E-2</v>
      </c>
      <c r="D41" s="1">
        <v>1.4597250000000001E-2</v>
      </c>
      <c r="E41" s="1">
        <v>0.45193850000000002</v>
      </c>
      <c r="F41" s="6">
        <v>0.68638829999999995</v>
      </c>
      <c r="H41" s="1">
        <v>1.3012999999999999</v>
      </c>
      <c r="I41" s="1">
        <v>-1.6044360000000001E-2</v>
      </c>
      <c r="J41" s="1">
        <v>-8.2575430000000005E-2</v>
      </c>
      <c r="K41" s="1">
        <v>8.2853780000000002E-2</v>
      </c>
      <c r="L41" s="1">
        <v>0.1015363</v>
      </c>
      <c r="M41" s="1">
        <v>0.14192440000000001</v>
      </c>
      <c r="O41" s="1">
        <v>1.9519500000000001</v>
      </c>
      <c r="P41" s="1">
        <v>-6.9127079999999994E-2</v>
      </c>
      <c r="V41" s="1">
        <v>2.6025999999999998</v>
      </c>
      <c r="W41" s="1">
        <v>-0.1246516</v>
      </c>
      <c r="X41" s="1">
        <v>-5.6410290000000002E-2</v>
      </c>
      <c r="Y41" s="1">
        <v>5.6628589999999999E-2</v>
      </c>
      <c r="Z41" s="1">
        <v>-4.9106780000000003E-2</v>
      </c>
      <c r="AA41" s="1">
        <v>7.9251329999999995E-2</v>
      </c>
      <c r="AC41" s="1">
        <v>3.25325</v>
      </c>
      <c r="AD41" s="1">
        <v>-0.1784588</v>
      </c>
      <c r="AE41" s="1">
        <v>-8.3297670000000004E-2</v>
      </c>
      <c r="AF41" s="1">
        <v>8.360049E-2</v>
      </c>
      <c r="AG41" s="1">
        <v>2.067167E-2</v>
      </c>
      <c r="AH41" s="1">
        <v>3.6334770000000002E-2</v>
      </c>
    </row>
    <row r="42" spans="1:34" s="1" customFormat="1" x14ac:dyDescent="0.3">
      <c r="A42" s="14">
        <v>0.66733330000000002</v>
      </c>
      <c r="B42" s="14">
        <v>2.7129469999999998E-3</v>
      </c>
      <c r="C42" s="1">
        <v>-8.3192720000000008E-3</v>
      </c>
      <c r="D42" s="1">
        <v>9.4737439999999992E-3</v>
      </c>
      <c r="E42" s="1">
        <v>-0.3430568</v>
      </c>
      <c r="F42" s="6">
        <v>0.50538510000000003</v>
      </c>
      <c r="H42" s="1">
        <v>1.334667</v>
      </c>
      <c r="I42" s="1">
        <v>-1.8598369999999999E-2</v>
      </c>
      <c r="J42" s="1">
        <v>-8.0409400000000006E-2</v>
      </c>
      <c r="K42" s="1">
        <v>8.1016199999999997E-2</v>
      </c>
      <c r="L42" s="1">
        <v>-2.8390229999999999E-2</v>
      </c>
      <c r="M42" s="1">
        <v>3.7393799999999998E-2</v>
      </c>
      <c r="O42" s="1">
        <v>2.0019999999999998</v>
      </c>
      <c r="P42" s="1">
        <v>-7.4307799999999993E-2</v>
      </c>
      <c r="Q42" s="1">
        <v>-5.1143929999999997E-2</v>
      </c>
      <c r="R42" s="1">
        <v>5.2494440000000003E-2</v>
      </c>
      <c r="S42" s="1">
        <v>9.5285300000000003E-2</v>
      </c>
      <c r="T42" s="1">
        <v>0.14705080000000001</v>
      </c>
      <c r="V42" s="1">
        <v>2.669333</v>
      </c>
      <c r="W42" s="1">
        <v>-0.1296177</v>
      </c>
      <c r="AC42" s="1">
        <v>3.3366669999999998</v>
      </c>
      <c r="AD42" s="1">
        <v>-0.18491920000000001</v>
      </c>
      <c r="AE42" s="1">
        <v>-8.0975279999999997E-2</v>
      </c>
      <c r="AF42" s="1">
        <v>8.0977670000000002E-2</v>
      </c>
      <c r="AG42" s="1">
        <v>-1.801055E-3</v>
      </c>
      <c r="AH42" s="1">
        <v>2.9381629999999999E-2</v>
      </c>
    </row>
    <row r="43" spans="1:34" s="1" customFormat="1" x14ac:dyDescent="0.3">
      <c r="A43" s="14">
        <v>0.68401670000000003</v>
      </c>
      <c r="B43" s="14">
        <v>2.6249440000000001E-3</v>
      </c>
      <c r="C43" s="1">
        <v>4.1199059999999996E-3</v>
      </c>
      <c r="D43" s="1">
        <v>6.930818E-3</v>
      </c>
      <c r="E43" s="1">
        <v>-0.49397289999999999</v>
      </c>
      <c r="F43" s="6">
        <v>0.80828860000000002</v>
      </c>
      <c r="H43" s="1">
        <v>1.3680330000000001</v>
      </c>
      <c r="I43" s="1">
        <v>-2.1410350000000002E-2</v>
      </c>
      <c r="J43" s="1">
        <v>-8.6165969999999995E-2</v>
      </c>
      <c r="K43" s="1">
        <v>8.6267590000000005E-2</v>
      </c>
      <c r="L43" s="1">
        <v>-9.3387650000000003E-2</v>
      </c>
      <c r="M43" s="1">
        <v>0.13585720000000001</v>
      </c>
      <c r="O43" s="1">
        <v>2.0520499999999999</v>
      </c>
      <c r="P43" s="1">
        <v>-7.7746200000000001E-2</v>
      </c>
      <c r="V43" s="1">
        <v>2.7360669999999998</v>
      </c>
      <c r="W43" s="1">
        <v>-0.1354253</v>
      </c>
      <c r="AC43" s="1">
        <v>3.420083</v>
      </c>
      <c r="AD43" s="1">
        <v>-0.1919681</v>
      </c>
      <c r="AE43" s="1">
        <v>-8.5324140000000007E-2</v>
      </c>
      <c r="AF43" s="1">
        <v>8.5324800000000006E-2</v>
      </c>
      <c r="AG43" s="1">
        <v>-2.1495259999999999E-2</v>
      </c>
      <c r="AH43" s="1">
        <v>2.6369529999999999E-2</v>
      </c>
    </row>
    <row r="44" spans="1:34" s="1" customFormat="1" x14ac:dyDescent="0.3">
      <c r="A44" s="14">
        <v>0.70069999999999999</v>
      </c>
      <c r="B44" s="14">
        <v>2.8504149999999998E-3</v>
      </c>
      <c r="C44" s="1">
        <v>-1.804381E-2</v>
      </c>
      <c r="D44" s="1">
        <v>2.486915E-2</v>
      </c>
      <c r="E44" s="1">
        <v>0.36391000000000001</v>
      </c>
      <c r="F44" s="6">
        <v>0.52387660000000003</v>
      </c>
      <c r="H44" s="1">
        <v>1.4014</v>
      </c>
      <c r="I44" s="1">
        <v>-2.434851E-2</v>
      </c>
      <c r="J44" s="1">
        <v>-8.6807969999999998E-2</v>
      </c>
      <c r="K44" s="1">
        <v>8.6842779999999994E-2</v>
      </c>
      <c r="L44" s="1">
        <v>-3.5385470000000002E-2</v>
      </c>
      <c r="M44" s="1">
        <v>0.1427387</v>
      </c>
      <c r="O44" s="1">
        <v>2.1021000000000001</v>
      </c>
      <c r="P44" s="1">
        <v>-8.2168149999999995E-2</v>
      </c>
      <c r="Q44" s="1">
        <v>-6.1446720000000003E-2</v>
      </c>
      <c r="R44" s="1">
        <v>6.1704229999999999E-2</v>
      </c>
      <c r="S44" s="1">
        <v>-0.10265870000000001</v>
      </c>
      <c r="T44" s="1">
        <v>0.1066898</v>
      </c>
      <c r="V44" s="1">
        <v>2.8028</v>
      </c>
      <c r="W44" s="1">
        <v>-0.14094960000000001</v>
      </c>
      <c r="X44" s="1">
        <v>-5.7873269999999997E-2</v>
      </c>
      <c r="Y44" s="1">
        <v>5.8295859999999998E-2</v>
      </c>
      <c r="Z44" s="1">
        <v>-3.9419049999999997E-2</v>
      </c>
      <c r="AA44" s="1">
        <v>0.1138772</v>
      </c>
      <c r="AC44" s="1">
        <v>3.5034999999999998</v>
      </c>
      <c r="AD44" s="1">
        <v>-0.1991541</v>
      </c>
      <c r="AE44" s="1">
        <v>-8.4524009999999997E-2</v>
      </c>
      <c r="AF44" s="1">
        <v>8.4527270000000002E-2</v>
      </c>
      <c r="AG44" s="1">
        <v>1.186209E-2</v>
      </c>
      <c r="AH44" s="1">
        <v>2.5880940000000002E-2</v>
      </c>
    </row>
    <row r="45" spans="1:34" s="1" customFormat="1" x14ac:dyDescent="0.3">
      <c r="A45" s="14">
        <v>0.71738329999999995</v>
      </c>
      <c r="B45" s="14">
        <v>2.0228820000000002E-3</v>
      </c>
      <c r="C45" s="1">
        <v>-1.034709E-3</v>
      </c>
      <c r="D45" s="1">
        <v>2.822654E-3</v>
      </c>
      <c r="E45" s="1">
        <v>0.51117100000000004</v>
      </c>
      <c r="F45" s="6">
        <v>0.85620770000000002</v>
      </c>
      <c r="H45" s="1">
        <v>1.4347669999999999</v>
      </c>
      <c r="I45" s="1">
        <v>-2.7203330000000001E-2</v>
      </c>
      <c r="J45" s="1">
        <v>-8.7607679999999993E-2</v>
      </c>
      <c r="K45" s="1">
        <v>8.8577840000000005E-2</v>
      </c>
      <c r="L45" s="1">
        <v>-1.4969990000000001E-2</v>
      </c>
      <c r="M45" s="1">
        <v>0.26132470000000002</v>
      </c>
      <c r="O45" s="1">
        <v>2.1521499999999998</v>
      </c>
      <c r="P45" s="1">
        <v>-8.732268E-2</v>
      </c>
      <c r="V45" s="1">
        <v>2.8695330000000001</v>
      </c>
      <c r="W45" s="1">
        <v>-0.14625050000000001</v>
      </c>
      <c r="AC45" s="1">
        <v>3.5869170000000001</v>
      </c>
      <c r="AD45" s="1">
        <v>-0.20606959999999999</v>
      </c>
      <c r="AE45" s="1">
        <v>-8.2781590000000002E-2</v>
      </c>
      <c r="AF45" s="1">
        <v>8.2796030000000007E-2</v>
      </c>
      <c r="AG45" s="1">
        <v>2.9038959999999999E-2</v>
      </c>
      <c r="AH45" s="1">
        <v>4.5768290000000003E-2</v>
      </c>
    </row>
    <row r="46" spans="1:34" s="1" customFormat="1" x14ac:dyDescent="0.3">
      <c r="A46" s="14">
        <v>0.73406669999999996</v>
      </c>
      <c r="B46" s="14">
        <v>2.8158900000000001E-3</v>
      </c>
      <c r="C46" s="1">
        <v>2.116407E-2</v>
      </c>
      <c r="D46" s="1">
        <v>2.6299739999999999E-2</v>
      </c>
      <c r="E46" s="1">
        <v>0.28660960000000002</v>
      </c>
      <c r="F46" s="6">
        <v>0.40257809999999999</v>
      </c>
      <c r="H46" s="1">
        <v>1.4681329999999999</v>
      </c>
      <c r="I46" s="1">
        <v>-3.0194869999999999E-2</v>
      </c>
      <c r="J46" s="1">
        <v>-8.8706450000000006E-2</v>
      </c>
      <c r="K46" s="1">
        <v>9.1439069999999997E-2</v>
      </c>
      <c r="L46" s="1">
        <v>0.14606669999999999</v>
      </c>
      <c r="M46" s="1">
        <v>0.2576406</v>
      </c>
      <c r="O46" s="1">
        <v>2.2021999999999999</v>
      </c>
      <c r="P46" s="1">
        <v>-9.0706400000000006E-2</v>
      </c>
      <c r="Q46" s="1">
        <v>-4.5743119999999998E-2</v>
      </c>
      <c r="R46" s="1">
        <v>4.7898959999999997E-2</v>
      </c>
      <c r="S46" s="1">
        <v>-4.0202349999999998E-2</v>
      </c>
      <c r="T46" s="1">
        <v>0.1401309</v>
      </c>
      <c r="V46" s="1">
        <v>2.936267</v>
      </c>
      <c r="W46" s="1">
        <v>-0.1521438</v>
      </c>
      <c r="AC46" s="1">
        <v>3.6703329999999998</v>
      </c>
      <c r="AD46" s="1">
        <v>-0.21296490000000001</v>
      </c>
      <c r="AE46" s="1">
        <v>-8.0224649999999995E-2</v>
      </c>
      <c r="AF46" s="1">
        <v>8.0668950000000003E-2</v>
      </c>
      <c r="AG46" s="1">
        <v>4.4140260000000001E-2</v>
      </c>
      <c r="AH46" s="1">
        <v>5.0087109999999997E-2</v>
      </c>
    </row>
    <row r="47" spans="1:34" s="1" customFormat="1" x14ac:dyDescent="0.3">
      <c r="A47" s="14">
        <v>0.75075000000000003</v>
      </c>
      <c r="B47" s="14">
        <v>2.729057E-3</v>
      </c>
      <c r="C47" s="1">
        <v>-5.8513330000000002E-3</v>
      </c>
      <c r="D47" s="1">
        <v>7.505383E-3</v>
      </c>
      <c r="E47" s="1">
        <v>-0.85550559999999998</v>
      </c>
      <c r="F47" s="6">
        <v>0.9454939</v>
      </c>
      <c r="H47" s="1">
        <v>1.5015000000000001</v>
      </c>
      <c r="I47" s="1">
        <v>-3.3123010000000001E-2</v>
      </c>
      <c r="J47" s="1">
        <v>-7.8603629999999994E-2</v>
      </c>
      <c r="K47" s="1">
        <v>7.8607140000000006E-2</v>
      </c>
      <c r="L47" s="1">
        <v>-0.1600319</v>
      </c>
      <c r="M47" s="1">
        <v>0.17014080000000001</v>
      </c>
      <c r="O47" s="1">
        <v>2.2522500000000001</v>
      </c>
      <c r="P47" s="1">
        <v>-9.6008460000000004E-2</v>
      </c>
      <c r="V47" s="1">
        <v>3.0030000000000001</v>
      </c>
      <c r="W47" s="1">
        <v>-0.1574284</v>
      </c>
      <c r="X47" s="1">
        <v>-6.2046150000000001E-2</v>
      </c>
      <c r="Y47" s="1">
        <v>6.2049819999999999E-2</v>
      </c>
      <c r="Z47" s="1">
        <v>2.1112590000000001E-2</v>
      </c>
      <c r="AA47" s="1">
        <v>6.7680699999999996E-2</v>
      </c>
      <c r="AC47" s="1">
        <v>3.7537500000000001</v>
      </c>
      <c r="AD47" s="1">
        <v>-0.2194537</v>
      </c>
      <c r="AE47" s="1">
        <v>-7.5119839999999993E-2</v>
      </c>
      <c r="AF47" s="1">
        <v>7.535174E-2</v>
      </c>
      <c r="AG47" s="1">
        <v>1.9492289999999999E-2</v>
      </c>
      <c r="AH47" s="1">
        <v>3.0150130000000001E-2</v>
      </c>
    </row>
    <row r="48" spans="1:34" s="1" customFormat="1" x14ac:dyDescent="0.3">
      <c r="A48" s="14">
        <v>0.76743329999999998</v>
      </c>
      <c r="B48" s="14">
        <v>2.6206509999999999E-3</v>
      </c>
      <c r="C48" s="1">
        <v>-4.136397E-3</v>
      </c>
      <c r="D48" s="1">
        <v>6.1734190000000003E-3</v>
      </c>
      <c r="E48" s="1">
        <v>8.5736480000000004E-2</v>
      </c>
      <c r="F48" s="6">
        <v>8.9117409999999994E-2</v>
      </c>
      <c r="H48" s="1">
        <v>1.534867</v>
      </c>
      <c r="I48" s="1">
        <v>-3.5440350000000002E-2</v>
      </c>
      <c r="J48" s="1">
        <v>-9.3474539999999995E-2</v>
      </c>
      <c r="K48" s="1">
        <v>9.3818789999999999E-2</v>
      </c>
      <c r="L48" s="1">
        <v>3.0485469999999999E-4</v>
      </c>
      <c r="M48" s="1">
        <v>7.4378949999999999E-2</v>
      </c>
      <c r="O48" s="1">
        <v>2.3022999999999998</v>
      </c>
      <c r="P48" s="1">
        <v>-9.9179690000000001E-2</v>
      </c>
      <c r="Q48" s="1">
        <v>-5.5301200000000002E-2</v>
      </c>
      <c r="R48" s="1">
        <v>5.5385110000000001E-2</v>
      </c>
      <c r="S48" s="1">
        <v>-6.5839419999999996E-2</v>
      </c>
      <c r="T48" s="1">
        <v>9.0504650000000006E-2</v>
      </c>
      <c r="V48" s="1">
        <v>3.0697329999999998</v>
      </c>
      <c r="W48" s="1">
        <v>-0.16264300000000001</v>
      </c>
      <c r="AC48" s="1">
        <v>3.837167</v>
      </c>
      <c r="AD48" s="1">
        <v>-0.22549739999999999</v>
      </c>
      <c r="AE48" s="1">
        <v>-7.6044970000000003E-2</v>
      </c>
      <c r="AF48" s="1">
        <v>7.6652750000000006E-2</v>
      </c>
      <c r="AG48" s="1">
        <v>1.1977079999999999E-2</v>
      </c>
      <c r="AH48" s="1">
        <v>1.1997310000000001E-2</v>
      </c>
    </row>
    <row r="49" spans="1:34" s="1" customFormat="1" x14ac:dyDescent="0.3">
      <c r="A49" s="14">
        <v>0.7841167</v>
      </c>
      <c r="B49" s="14">
        <v>2.5910389999999998E-3</v>
      </c>
      <c r="C49" s="1">
        <v>-2.167445E-3</v>
      </c>
      <c r="D49" s="1">
        <v>5.110234E-3</v>
      </c>
      <c r="E49" s="1">
        <v>-0.40257779999999999</v>
      </c>
      <c r="F49" s="6">
        <v>0.46516960000000002</v>
      </c>
      <c r="H49" s="1">
        <v>1.568233</v>
      </c>
      <c r="I49" s="1">
        <v>-3.9360880000000001E-2</v>
      </c>
      <c r="J49" s="1">
        <v>-9.0597720000000007E-2</v>
      </c>
      <c r="K49" s="1">
        <v>9.2675400000000005E-2</v>
      </c>
      <c r="L49" s="1">
        <v>0.40838639999999998</v>
      </c>
      <c r="M49" s="1">
        <v>0.42481069999999999</v>
      </c>
      <c r="O49" s="1">
        <v>2.3523499999999999</v>
      </c>
      <c r="P49" s="1">
        <v>-0.1044033</v>
      </c>
      <c r="V49" s="1">
        <v>3.1364670000000001</v>
      </c>
      <c r="W49" s="1">
        <v>-0.1683742</v>
      </c>
      <c r="AC49" s="1">
        <v>3.9205830000000002</v>
      </c>
      <c r="AD49" s="1">
        <v>-0.2321405</v>
      </c>
      <c r="AE49" s="1">
        <v>-7.5168219999999994E-2</v>
      </c>
      <c r="AF49" s="1">
        <v>7.5837219999999997E-2</v>
      </c>
      <c r="AG49" s="1">
        <v>1.158377E-2</v>
      </c>
      <c r="AH49" s="1">
        <v>1.591178E-2</v>
      </c>
    </row>
    <row r="50" spans="1:34" s="1" customFormat="1" x14ac:dyDescent="0.3">
      <c r="A50" s="14">
        <v>0.80079999999999996</v>
      </c>
      <c r="B50" s="14">
        <v>2.5483300000000001E-3</v>
      </c>
      <c r="C50" s="1">
        <v>-1.6086260000000002E-2</v>
      </c>
      <c r="D50" s="1">
        <v>1.6148510000000001E-2</v>
      </c>
      <c r="E50" s="1">
        <v>-0.28365940000000001</v>
      </c>
      <c r="F50" s="6">
        <v>0.52161109999999999</v>
      </c>
      <c r="H50" s="1">
        <v>1.6015999999999999</v>
      </c>
      <c r="I50" s="1">
        <v>-4.1486240000000001E-2</v>
      </c>
      <c r="J50" s="1">
        <v>-5.6177879999999999E-2</v>
      </c>
      <c r="K50" s="1">
        <v>5.6674490000000001E-2</v>
      </c>
      <c r="L50" s="1">
        <v>0.29964170000000001</v>
      </c>
      <c r="M50" s="1">
        <v>0.50634860000000004</v>
      </c>
      <c r="O50" s="1">
        <v>2.4024000000000001</v>
      </c>
      <c r="P50" s="1">
        <v>-0.10807319999999999</v>
      </c>
      <c r="Q50" s="1">
        <v>-4.2802859999999998E-2</v>
      </c>
      <c r="R50" s="1">
        <v>4.4383289999999999E-2</v>
      </c>
      <c r="S50" s="1">
        <v>6.6504179999999996E-2</v>
      </c>
      <c r="T50" s="1">
        <v>0.12705640000000001</v>
      </c>
      <c r="V50" s="1">
        <v>3.2031999999999998</v>
      </c>
      <c r="W50" s="1">
        <v>-0.1737118</v>
      </c>
      <c r="X50" s="1">
        <v>-6.3362580000000002E-2</v>
      </c>
      <c r="Y50" s="1">
        <v>6.3435599999999995E-2</v>
      </c>
      <c r="Z50" s="1">
        <v>1.9704349999999999E-2</v>
      </c>
      <c r="AA50" s="1">
        <v>4.1817769999999997E-2</v>
      </c>
      <c r="AC50" s="1">
        <v>4.0039999999999996</v>
      </c>
      <c r="AD50" s="1">
        <v>-0.2380379</v>
      </c>
      <c r="AE50" s="1">
        <v>-7.211882E-2</v>
      </c>
      <c r="AF50" s="1">
        <v>7.2241459999999993E-2</v>
      </c>
      <c r="AG50" s="1">
        <v>-1.1243959999999999E-3</v>
      </c>
      <c r="AH50" s="1">
        <v>4.7496969999999999E-2</v>
      </c>
    </row>
    <row r="51" spans="1:34" s="1" customFormat="1" x14ac:dyDescent="0.3">
      <c r="A51" s="14">
        <v>0.81748330000000002</v>
      </c>
      <c r="B51" s="14">
        <v>2.0542939999999999E-3</v>
      </c>
      <c r="C51" s="1">
        <v>-1.721226E-2</v>
      </c>
      <c r="D51" s="1">
        <v>2.1924929999999999E-2</v>
      </c>
      <c r="E51" s="1">
        <v>-4.9301009999999999E-2</v>
      </c>
      <c r="F51" s="6">
        <v>0.67254369999999997</v>
      </c>
      <c r="H51" s="1">
        <v>1.6349670000000001</v>
      </c>
      <c r="I51" s="1">
        <v>-4.3109809999999998E-2</v>
      </c>
      <c r="J51" s="1">
        <v>-6.9341529999999998E-2</v>
      </c>
      <c r="K51" s="1">
        <v>6.9940649999999993E-2</v>
      </c>
      <c r="L51" s="1">
        <v>-0.39206940000000001</v>
      </c>
      <c r="M51" s="1">
        <v>0.39667180000000002</v>
      </c>
      <c r="O51" s="1">
        <v>2.4524499999999998</v>
      </c>
      <c r="P51" s="1">
        <v>-0.1117847</v>
      </c>
      <c r="V51" s="1">
        <v>3.269933</v>
      </c>
      <c r="W51" s="1">
        <v>-0.17930479999999999</v>
      </c>
      <c r="AC51" s="1">
        <v>4.0874170000000003</v>
      </c>
      <c r="AD51" s="1">
        <v>-0.24417240000000001</v>
      </c>
      <c r="AE51" s="1">
        <v>-7.6042810000000002E-2</v>
      </c>
      <c r="AF51" s="1">
        <v>7.6149590000000003E-2</v>
      </c>
      <c r="AG51" s="1">
        <v>1.6255559999999999E-2</v>
      </c>
      <c r="AH51" s="1">
        <v>1.88446E-2</v>
      </c>
    </row>
    <row r="52" spans="1:34" s="1" customFormat="1" x14ac:dyDescent="0.3">
      <c r="A52" s="14">
        <v>0.83416670000000004</v>
      </c>
      <c r="B52" s="14">
        <v>1.974015E-3</v>
      </c>
      <c r="C52" s="1">
        <v>-1.13255E-2</v>
      </c>
      <c r="D52" s="1">
        <v>3.159174E-2</v>
      </c>
      <c r="E52" s="1">
        <v>4.5316519999999999E-2</v>
      </c>
      <c r="F52" s="6">
        <v>0.22303339999999999</v>
      </c>
      <c r="H52" s="1">
        <v>1.6683330000000001</v>
      </c>
      <c r="I52" s="1">
        <v>-4.6113630000000003E-2</v>
      </c>
      <c r="J52" s="1">
        <v>-8.9412909999999998E-2</v>
      </c>
      <c r="K52" s="1">
        <v>8.9412909999999998E-2</v>
      </c>
      <c r="L52" s="1">
        <v>-0.36422569999999999</v>
      </c>
      <c r="M52" s="1">
        <v>0.43617430000000001</v>
      </c>
      <c r="O52" s="1">
        <v>2.5024999999999999</v>
      </c>
      <c r="P52" s="1">
        <v>-0.1163291</v>
      </c>
      <c r="Q52" s="1">
        <v>-6.0318539999999997E-2</v>
      </c>
      <c r="R52" s="1">
        <v>6.0341890000000002E-2</v>
      </c>
      <c r="S52" s="1">
        <v>0.1122201</v>
      </c>
      <c r="T52" s="1">
        <v>0.1157391</v>
      </c>
      <c r="V52" s="1">
        <v>3.3366669999999998</v>
      </c>
      <c r="W52" s="1">
        <v>-0.18491920000000001</v>
      </c>
      <c r="AC52" s="1">
        <v>4.170833</v>
      </c>
      <c r="AD52" s="1">
        <v>-0.25072440000000001</v>
      </c>
      <c r="AE52" s="1">
        <v>-7.0997389999999994E-2</v>
      </c>
      <c r="AF52" s="1">
        <v>7.1020609999999998E-2</v>
      </c>
      <c r="AG52" s="1">
        <v>6.0781460000000002E-2</v>
      </c>
      <c r="AH52" s="1">
        <v>6.0804950000000003E-2</v>
      </c>
    </row>
    <row r="53" spans="1:34" s="1" customFormat="1" x14ac:dyDescent="0.3">
      <c r="A53" s="14">
        <v>0.85085</v>
      </c>
      <c r="B53" s="14">
        <v>1.6764E-3</v>
      </c>
      <c r="C53" s="1">
        <v>-1.9145969999999998E-2</v>
      </c>
      <c r="D53" s="1">
        <v>1.952622E-2</v>
      </c>
      <c r="E53" s="1">
        <v>-2.1810909999999999E-2</v>
      </c>
      <c r="F53" s="6">
        <v>0.93949740000000004</v>
      </c>
      <c r="H53" s="1">
        <v>1.7017</v>
      </c>
      <c r="I53" s="1">
        <v>-4.9076630000000003E-2</v>
      </c>
      <c r="J53" s="1">
        <v>-9.0303519999999998E-2</v>
      </c>
      <c r="K53" s="1">
        <v>9.0468779999999999E-2</v>
      </c>
      <c r="L53" s="1">
        <v>2.322109E-2</v>
      </c>
      <c r="M53" s="1">
        <v>0.3006511</v>
      </c>
      <c r="O53" s="1">
        <v>2.5525500000000001</v>
      </c>
      <c r="P53" s="1">
        <v>-0.1206454</v>
      </c>
      <c r="V53" s="1">
        <v>3.4034</v>
      </c>
      <c r="W53" s="1">
        <v>-0.19043860000000001</v>
      </c>
      <c r="X53" s="1">
        <v>-6.4915600000000004E-2</v>
      </c>
      <c r="Y53" s="1">
        <v>6.5129649999999997E-2</v>
      </c>
      <c r="Z53" s="1">
        <v>-3.1961099999999999E-2</v>
      </c>
      <c r="AA53" s="1">
        <v>3.9723880000000003E-2</v>
      </c>
      <c r="AC53" s="1">
        <v>4.2542499999999999</v>
      </c>
      <c r="AD53" s="1">
        <v>-0.2560171</v>
      </c>
      <c r="AE53" s="1">
        <v>-6.3395729999999997E-2</v>
      </c>
      <c r="AF53" s="1">
        <v>6.3502279999999994E-2</v>
      </c>
      <c r="AG53" s="1">
        <v>4.9332809999999998E-2</v>
      </c>
      <c r="AH53" s="1">
        <v>5.8394349999999998E-2</v>
      </c>
    </row>
    <row r="54" spans="1:34" s="1" customFormat="1" x14ac:dyDescent="0.3">
      <c r="A54" s="14">
        <v>0.86753329999999995</v>
      </c>
      <c r="B54" s="14">
        <v>1.3351769999999999E-3</v>
      </c>
      <c r="C54" s="1">
        <v>-1.261576E-2</v>
      </c>
      <c r="D54" s="1">
        <v>1.4620040000000001E-2</v>
      </c>
      <c r="E54" s="1">
        <v>0.65140920000000002</v>
      </c>
      <c r="F54" s="6">
        <v>0.72625150000000005</v>
      </c>
      <c r="H54" s="1">
        <v>1.7350669999999999</v>
      </c>
      <c r="I54" s="1">
        <v>-5.213988E-2</v>
      </c>
      <c r="J54" s="1">
        <v>-8.8808049999999999E-2</v>
      </c>
      <c r="K54" s="1">
        <v>9.0957919999999998E-2</v>
      </c>
      <c r="L54" s="1">
        <v>0.20563629999999999</v>
      </c>
      <c r="M54" s="1">
        <v>0.23327529999999999</v>
      </c>
      <c r="O54" s="1">
        <v>2.6025999999999998</v>
      </c>
      <c r="P54" s="1">
        <v>-0.1246516</v>
      </c>
      <c r="Q54" s="1">
        <v>-5.9334390000000001E-2</v>
      </c>
      <c r="R54" s="1">
        <v>5.9614809999999997E-2</v>
      </c>
      <c r="S54" s="1">
        <v>2.118884E-2</v>
      </c>
      <c r="T54" s="1">
        <v>2.5220300000000001E-2</v>
      </c>
      <c r="V54" s="1">
        <v>3.4701330000000001</v>
      </c>
      <c r="W54" s="1">
        <v>-0.19641890000000001</v>
      </c>
      <c r="AC54" s="1">
        <v>4.3376669999999997</v>
      </c>
      <c r="AD54" s="1">
        <v>-0.2613009</v>
      </c>
      <c r="AE54" s="1">
        <v>-6.376925E-2</v>
      </c>
      <c r="AF54" s="1">
        <v>6.3792089999999996E-2</v>
      </c>
      <c r="AG54" s="1">
        <v>-3.9471410000000004E-3</v>
      </c>
      <c r="AH54" s="1">
        <v>5.9384119999999999E-2</v>
      </c>
    </row>
    <row r="55" spans="1:34" s="1" customFormat="1" x14ac:dyDescent="0.3">
      <c r="A55" s="14">
        <v>0.88421669999999997</v>
      </c>
      <c r="B55" s="14">
        <v>1.255454E-3</v>
      </c>
      <c r="C55" s="1">
        <v>3.7910410000000002E-3</v>
      </c>
      <c r="D55" s="1">
        <v>4.1520790000000004E-3</v>
      </c>
      <c r="E55" s="1">
        <v>0.1441064</v>
      </c>
      <c r="F55" s="6">
        <v>0.40831279999999998</v>
      </c>
      <c r="H55" s="1">
        <v>1.7684329999999999</v>
      </c>
      <c r="I55" s="1">
        <v>-5.5003089999999998E-2</v>
      </c>
      <c r="J55" s="1">
        <v>-7.6797279999999996E-2</v>
      </c>
      <c r="K55" s="1">
        <v>7.6901250000000004E-2</v>
      </c>
      <c r="L55" s="1">
        <v>6.2401869999999998E-2</v>
      </c>
      <c r="M55" s="1">
        <v>0.35832710000000001</v>
      </c>
      <c r="O55" s="1">
        <v>2.65265</v>
      </c>
      <c r="P55" s="1">
        <v>-0.12817429999999999</v>
      </c>
      <c r="V55" s="1">
        <v>3.536867</v>
      </c>
      <c r="W55" s="1">
        <v>-0.2022341</v>
      </c>
      <c r="AC55" s="1">
        <v>4.4210830000000003</v>
      </c>
      <c r="AD55" s="1">
        <v>-0.2666559</v>
      </c>
      <c r="AE55" s="1">
        <v>-6.4185270000000003E-2</v>
      </c>
      <c r="AF55" s="1">
        <v>6.4772560000000007E-2</v>
      </c>
      <c r="AG55" s="1">
        <v>-2.8366280000000001E-2</v>
      </c>
      <c r="AH55" s="1">
        <v>4.1984880000000002E-2</v>
      </c>
    </row>
    <row r="56" spans="1:34" s="1" customFormat="1" x14ac:dyDescent="0.3">
      <c r="A56" s="14">
        <v>0.90090000000000003</v>
      </c>
      <c r="B56" s="14">
        <v>1.461672E-3</v>
      </c>
      <c r="C56" s="1">
        <v>-4.1236270000000004E-3</v>
      </c>
      <c r="D56" s="1">
        <v>4.9655589999999996E-3</v>
      </c>
      <c r="E56" s="1">
        <v>-0.53000539999999996</v>
      </c>
      <c r="F56" s="6">
        <v>0.62970519999999996</v>
      </c>
      <c r="H56" s="1">
        <v>1.8018000000000001</v>
      </c>
      <c r="I56" s="1">
        <v>-5.7264820000000001E-2</v>
      </c>
      <c r="J56" s="1">
        <v>-8.0657709999999994E-2</v>
      </c>
      <c r="K56" s="1">
        <v>8.1819379999999997E-2</v>
      </c>
      <c r="L56" s="1">
        <v>-9.5854410000000001E-2</v>
      </c>
      <c r="M56" s="1">
        <v>0.1762283</v>
      </c>
      <c r="O56" s="1">
        <v>2.7027000000000001</v>
      </c>
      <c r="P56" s="1">
        <v>-0.1334977</v>
      </c>
      <c r="Q56" s="1">
        <v>-5.8018029999999998E-2</v>
      </c>
      <c r="R56" s="1">
        <v>5.8019950000000001E-2</v>
      </c>
      <c r="S56" s="1">
        <v>5.8422799999999997E-2</v>
      </c>
      <c r="T56" s="1">
        <v>0.1263637</v>
      </c>
      <c r="V56" s="1">
        <v>3.6036000000000001</v>
      </c>
      <c r="W56" s="1">
        <v>-0.20761740000000001</v>
      </c>
      <c r="X56" s="1">
        <v>-5.9430879999999998E-2</v>
      </c>
      <c r="Y56" s="1">
        <v>5.9546729999999999E-2</v>
      </c>
      <c r="Z56" s="1">
        <v>7.3939500000000005E-2</v>
      </c>
      <c r="AA56" s="1">
        <v>8.7410130000000003E-2</v>
      </c>
      <c r="AC56" s="1">
        <v>4.5045000000000002</v>
      </c>
      <c r="AD56" s="1">
        <v>-0.27200920000000001</v>
      </c>
      <c r="AE56" s="1">
        <v>-6.7904809999999996E-2</v>
      </c>
      <c r="AF56" s="1">
        <v>6.8168779999999998E-2</v>
      </c>
      <c r="AG56" s="1">
        <v>-6.4014400000000004E-3</v>
      </c>
      <c r="AH56" s="1">
        <v>1.182165E-2</v>
      </c>
    </row>
    <row r="57" spans="1:34" s="1" customFormat="1" x14ac:dyDescent="0.3">
      <c r="A57" s="14">
        <v>0.91758329999999999</v>
      </c>
      <c r="B57" s="14">
        <v>1.117863E-3</v>
      </c>
      <c r="C57" s="1">
        <v>-1.992507E-2</v>
      </c>
      <c r="D57" s="1">
        <v>2.2987250000000001E-2</v>
      </c>
      <c r="E57" s="1">
        <v>-9.1899770000000006E-2</v>
      </c>
      <c r="F57" s="6">
        <v>0.11762640000000001</v>
      </c>
      <c r="H57" s="1">
        <v>1.835167</v>
      </c>
      <c r="I57" s="1">
        <v>-6.0385649999999999E-2</v>
      </c>
      <c r="J57" s="1">
        <v>-8.8831179999999996E-2</v>
      </c>
      <c r="K57" s="1">
        <v>8.8834029999999994E-2</v>
      </c>
      <c r="L57" s="1">
        <v>-0.180865</v>
      </c>
      <c r="M57" s="1">
        <v>0.41255930000000002</v>
      </c>
      <c r="O57" s="1">
        <v>2.7527499999999998</v>
      </c>
      <c r="P57" s="1">
        <v>-0.13729859999999999</v>
      </c>
      <c r="V57" s="1">
        <v>3.6703329999999998</v>
      </c>
      <c r="W57" s="1">
        <v>-0.21296490000000001</v>
      </c>
      <c r="AC57" s="1">
        <v>4.587917</v>
      </c>
      <c r="AD57" s="1">
        <v>-0.27798469999999997</v>
      </c>
      <c r="AE57" s="1">
        <v>-6.6984840000000004E-2</v>
      </c>
      <c r="AF57" s="1">
        <v>6.7264669999999999E-2</v>
      </c>
      <c r="AG57" s="1">
        <v>2.8872559999999999E-2</v>
      </c>
      <c r="AH57" s="1">
        <v>3.8120319999999999E-2</v>
      </c>
    </row>
    <row r="58" spans="1:34" s="1" customFormat="1" x14ac:dyDescent="0.3">
      <c r="A58" s="14">
        <v>0.93426670000000001</v>
      </c>
      <c r="B58" s="14">
        <v>7.9683870000000004E-4</v>
      </c>
      <c r="C58" s="1">
        <v>-6.4652779999999997E-3</v>
      </c>
      <c r="D58" s="1">
        <v>8.8403130000000007E-3</v>
      </c>
      <c r="E58" s="1">
        <v>0.52007630000000005</v>
      </c>
      <c r="F58" s="6">
        <v>0.60461039999999999</v>
      </c>
      <c r="H58" s="1">
        <v>1.868533</v>
      </c>
      <c r="I58" s="1">
        <v>-6.3192819999999997E-2</v>
      </c>
      <c r="J58" s="1">
        <v>-8.8868649999999993E-2</v>
      </c>
      <c r="K58" s="1">
        <v>8.9486889999999999E-2</v>
      </c>
      <c r="L58" s="1">
        <v>0.26094580000000001</v>
      </c>
      <c r="M58" s="1">
        <v>0.26557639999999999</v>
      </c>
      <c r="O58" s="1">
        <v>2.8028</v>
      </c>
      <c r="P58" s="1">
        <v>-0.14094960000000001</v>
      </c>
      <c r="Q58" s="1">
        <v>-5.6431710000000003E-2</v>
      </c>
      <c r="R58" s="1">
        <v>5.6539819999999998E-2</v>
      </c>
      <c r="S58" s="1">
        <v>2.2484150000000001E-2</v>
      </c>
      <c r="T58" s="1">
        <v>2.928472E-2</v>
      </c>
      <c r="V58" s="1">
        <v>3.7370670000000001</v>
      </c>
      <c r="W58" s="1">
        <v>-0.21799350000000001</v>
      </c>
      <c r="AC58" s="1">
        <v>4.6713329999999997</v>
      </c>
      <c r="AD58" s="1">
        <v>-0.28318450000000001</v>
      </c>
      <c r="AE58" s="1">
        <v>-6.136494E-2</v>
      </c>
      <c r="AF58" s="1">
        <v>6.2311079999999998E-2</v>
      </c>
      <c r="AG58" s="1">
        <v>-2.4013980000000001E-2</v>
      </c>
      <c r="AH58" s="1">
        <v>4.2836880000000001E-2</v>
      </c>
    </row>
    <row r="59" spans="1:34" s="1" customFormat="1" x14ac:dyDescent="0.3">
      <c r="A59" s="14">
        <v>0.95094999999999996</v>
      </c>
      <c r="B59" s="14">
        <v>9.0213779999999996E-4</v>
      </c>
      <c r="C59" s="1">
        <v>1.647449E-3</v>
      </c>
      <c r="D59" s="1">
        <v>2.1461359999999999E-3</v>
      </c>
      <c r="E59" s="1">
        <v>0.5166153</v>
      </c>
      <c r="F59" s="6">
        <v>0.72247139999999999</v>
      </c>
      <c r="H59" s="1">
        <v>1.9018999999999999</v>
      </c>
      <c r="I59" s="1">
        <v>-6.6316150000000004E-2</v>
      </c>
      <c r="J59" s="1">
        <v>-7.5962920000000003E-2</v>
      </c>
      <c r="K59" s="1">
        <v>7.6140029999999997E-2</v>
      </c>
      <c r="L59" s="1">
        <v>3.6979619999999998E-2</v>
      </c>
      <c r="M59" s="1">
        <v>6.8292660000000005E-2</v>
      </c>
      <c r="O59" s="1">
        <v>2.8528500000000001</v>
      </c>
      <c r="P59" s="1">
        <v>-0.1450227</v>
      </c>
      <c r="V59" s="1">
        <v>3.8037999999999998</v>
      </c>
      <c r="W59" s="1">
        <v>-0.22340940000000001</v>
      </c>
      <c r="X59" s="1">
        <v>-5.7016919999999999E-2</v>
      </c>
      <c r="Y59" s="1">
        <v>5.7141259999999999E-2</v>
      </c>
      <c r="Z59" s="1">
        <v>6.4443150000000005E-2</v>
      </c>
      <c r="AA59" s="1">
        <v>7.4318750000000003E-2</v>
      </c>
      <c r="AC59" s="1">
        <v>4.7547499999999996</v>
      </c>
      <c r="AD59" s="1">
        <v>-0.28822239999999999</v>
      </c>
      <c r="AE59" s="1">
        <v>-7.0005510000000007E-2</v>
      </c>
      <c r="AF59" s="1">
        <v>7.0037130000000003E-2</v>
      </c>
      <c r="AG59" s="1">
        <v>-7.7546039999999997E-2</v>
      </c>
      <c r="AH59" s="1">
        <v>8.0263870000000001E-2</v>
      </c>
    </row>
    <row r="60" spans="1:34" s="1" customFormat="1" x14ac:dyDescent="0.3">
      <c r="A60" s="14">
        <v>0.96763330000000003</v>
      </c>
      <c r="B60" s="14">
        <v>8.518086E-4</v>
      </c>
      <c r="C60" s="1">
        <v>6.285644E-3</v>
      </c>
      <c r="D60" s="1">
        <v>1.063771E-2</v>
      </c>
      <c r="E60" s="1">
        <v>-0.2206196</v>
      </c>
      <c r="F60" s="6">
        <v>0.53891109999999998</v>
      </c>
      <c r="H60" s="1">
        <v>1.9352670000000001</v>
      </c>
      <c r="I60" s="1">
        <v>-6.8262080000000003E-2</v>
      </c>
      <c r="J60" s="1">
        <v>-7.7887680000000001E-2</v>
      </c>
      <c r="K60" s="1">
        <v>7.7901639999999994E-2</v>
      </c>
      <c r="L60" s="1">
        <v>-8.3029889999999995E-2</v>
      </c>
      <c r="M60" s="1">
        <v>0.20238039999999999</v>
      </c>
      <c r="O60" s="1">
        <v>2.9028999999999998</v>
      </c>
      <c r="P60" s="1">
        <v>-0.149227</v>
      </c>
      <c r="Q60" s="1">
        <v>-5.8873490000000001E-2</v>
      </c>
      <c r="R60" s="1">
        <v>5.940206E-2</v>
      </c>
      <c r="S60" s="1">
        <v>3.260714E-2</v>
      </c>
      <c r="T60" s="1">
        <v>6.0776589999999998E-2</v>
      </c>
      <c r="V60" s="1">
        <v>3.870533</v>
      </c>
      <c r="W60" s="1">
        <v>-0.22842870000000001</v>
      </c>
      <c r="AC60" s="1">
        <v>4.8381670000000003</v>
      </c>
      <c r="AD60" s="1">
        <v>-0.29486370000000001</v>
      </c>
      <c r="AE60" s="1">
        <v>-7.7490199999999995E-2</v>
      </c>
      <c r="AF60" s="1">
        <v>7.752386E-2</v>
      </c>
      <c r="AG60" s="1">
        <v>-5.1951039999999997E-2</v>
      </c>
      <c r="AH60" s="1">
        <v>7.321946E-2</v>
      </c>
    </row>
    <row r="61" spans="1:34" s="1" customFormat="1" x14ac:dyDescent="0.3">
      <c r="A61" s="14">
        <v>0.98431670000000004</v>
      </c>
      <c r="B61" s="14">
        <v>1.1118689999999999E-3</v>
      </c>
      <c r="C61" s="1">
        <v>-1.4253310000000001E-4</v>
      </c>
      <c r="D61" s="1">
        <v>1.94684E-2</v>
      </c>
      <c r="E61" s="1">
        <v>-0.3882989</v>
      </c>
      <c r="F61" s="6">
        <v>0.60268259999999996</v>
      </c>
      <c r="H61" s="1">
        <v>1.9686330000000001</v>
      </c>
      <c r="I61" s="1">
        <v>-7.1513859999999999E-2</v>
      </c>
      <c r="J61" s="1">
        <v>-9.0595220000000004E-2</v>
      </c>
      <c r="K61" s="1">
        <v>9.0612529999999997E-2</v>
      </c>
      <c r="L61" s="1">
        <v>-3.867839E-2</v>
      </c>
      <c r="M61" s="1">
        <v>0.23917179999999999</v>
      </c>
      <c r="O61" s="1">
        <v>2.95295</v>
      </c>
      <c r="P61" s="1">
        <v>-0.1535272</v>
      </c>
      <c r="V61" s="1">
        <v>3.9372669999999999</v>
      </c>
      <c r="W61" s="1">
        <v>-0.23303489999999999</v>
      </c>
      <c r="AC61" s="1">
        <v>4.921583</v>
      </c>
      <c r="AD61" s="1">
        <v>-0.30115039999999998</v>
      </c>
      <c r="AE61" s="1">
        <v>-7.6526469999999999E-2</v>
      </c>
      <c r="AF61" s="1">
        <v>7.6526659999999996E-2</v>
      </c>
      <c r="AG61" s="1">
        <v>2.1422900000000002E-2</v>
      </c>
      <c r="AH61" s="1">
        <v>7.4951959999999998E-2</v>
      </c>
    </row>
    <row r="62" spans="1:34" s="1" customFormat="1" x14ac:dyDescent="0.3">
      <c r="A62" s="14">
        <v>1.0009999999999999</v>
      </c>
      <c r="B62" s="14">
        <v>8.470528E-4</v>
      </c>
      <c r="C62" s="1">
        <v>-1.291635E-2</v>
      </c>
      <c r="D62" s="1">
        <v>2.703036E-2</v>
      </c>
      <c r="E62" s="1">
        <v>-0.69205300000000003</v>
      </c>
      <c r="F62" s="6">
        <v>0.91666139999999996</v>
      </c>
      <c r="H62" s="1">
        <v>2.0019999999999998</v>
      </c>
      <c r="I62" s="1">
        <v>-7.4307799999999993E-2</v>
      </c>
      <c r="J62" s="1">
        <v>-7.6715900000000004E-2</v>
      </c>
      <c r="K62" s="1">
        <v>7.874167E-2</v>
      </c>
      <c r="L62" s="1">
        <v>0.2143919</v>
      </c>
      <c r="M62" s="1">
        <v>0.3308642</v>
      </c>
      <c r="O62" s="1">
        <v>3.0030000000000001</v>
      </c>
      <c r="P62" s="1">
        <v>-0.1574284</v>
      </c>
      <c r="Q62" s="1">
        <v>-5.9275729999999999E-2</v>
      </c>
      <c r="R62" s="1">
        <v>5.9744600000000002E-2</v>
      </c>
      <c r="S62" s="1">
        <v>-1.3274620000000001E-4</v>
      </c>
      <c r="T62" s="1">
        <v>2.3176120000000001E-2</v>
      </c>
      <c r="V62" s="1">
        <v>4.0039999999999996</v>
      </c>
      <c r="W62" s="1">
        <v>-0.2380379</v>
      </c>
      <c r="X62" s="1">
        <v>-5.7271679999999998E-2</v>
      </c>
      <c r="Y62" s="1">
        <v>5.7318939999999999E-2</v>
      </c>
      <c r="Z62" s="1">
        <v>5.9431550000000005E-4</v>
      </c>
      <c r="AA62" s="1">
        <v>1.126655E-2</v>
      </c>
      <c r="AC62" s="1">
        <v>5.0049999999999999</v>
      </c>
      <c r="AD62" s="1">
        <v>-0.30763089999999998</v>
      </c>
      <c r="AE62" s="1">
        <v>-7.4943850000000006E-2</v>
      </c>
      <c r="AF62" s="1">
        <v>7.5192780000000001E-2</v>
      </c>
      <c r="AG62" s="1">
        <v>-9.6691980000000004E-3</v>
      </c>
      <c r="AH62" s="1">
        <v>1.8190350000000001E-2</v>
      </c>
    </row>
    <row r="63" spans="1:34" s="1" customFormat="1" x14ac:dyDescent="0.3">
      <c r="A63" s="14">
        <v>1.0176829999999999</v>
      </c>
      <c r="B63" s="14">
        <v>6.8089340000000004E-4</v>
      </c>
      <c r="C63" s="1">
        <v>-1.8869219999999999E-2</v>
      </c>
      <c r="D63" s="1">
        <v>1.90151E-2</v>
      </c>
      <c r="E63" s="1">
        <v>0.42573749999999999</v>
      </c>
      <c r="F63" s="6">
        <v>1.1702900000000001</v>
      </c>
      <c r="H63" s="1">
        <v>2.0353669999999999</v>
      </c>
      <c r="I63" s="1">
        <v>-7.6633359999999998E-2</v>
      </c>
      <c r="J63" s="1">
        <v>-7.4567140000000004E-2</v>
      </c>
      <c r="K63" s="1">
        <v>7.695834E-2</v>
      </c>
      <c r="L63" s="1">
        <v>-6.4871590000000007E-2</v>
      </c>
      <c r="M63" s="1">
        <v>0.16201689999999999</v>
      </c>
      <c r="O63" s="1">
        <v>3.0530499999999998</v>
      </c>
      <c r="P63" s="1">
        <v>-0.16180829999999999</v>
      </c>
      <c r="V63" s="1">
        <v>4.0707329999999997</v>
      </c>
      <c r="W63" s="1">
        <v>-0.24270729999999999</v>
      </c>
      <c r="AC63" s="1">
        <v>5.0884169999999997</v>
      </c>
      <c r="AD63" s="1">
        <v>-0.31365349999999997</v>
      </c>
      <c r="AE63" s="1">
        <v>-7.6565709999999995E-2</v>
      </c>
      <c r="AF63" s="1">
        <v>7.7507789999999993E-2</v>
      </c>
      <c r="AG63" s="1">
        <v>-5.3422610000000002E-2</v>
      </c>
      <c r="AH63" s="1">
        <v>5.9523590000000001E-2</v>
      </c>
    </row>
    <row r="64" spans="1:34" s="1" customFormat="1" x14ac:dyDescent="0.3">
      <c r="A64" s="14">
        <v>1.034367</v>
      </c>
      <c r="B64" s="14">
        <v>2.1744970000000001E-4</v>
      </c>
      <c r="C64" s="1">
        <v>-4.9413950000000003E-3</v>
      </c>
      <c r="D64" s="1">
        <v>1.983687E-2</v>
      </c>
      <c r="E64" s="1">
        <v>0.26656380000000002</v>
      </c>
      <c r="F64" s="6">
        <v>0.27324850000000001</v>
      </c>
      <c r="H64" s="1">
        <v>2.0687329999999999</v>
      </c>
      <c r="I64" s="1">
        <v>-7.9283919999999994E-2</v>
      </c>
      <c r="J64" s="1">
        <v>-8.2938860000000003E-2</v>
      </c>
      <c r="K64" s="1">
        <v>8.3248420000000004E-2</v>
      </c>
      <c r="L64" s="1">
        <v>-0.27147850000000001</v>
      </c>
      <c r="M64" s="1">
        <v>0.48482530000000001</v>
      </c>
      <c r="O64" s="1">
        <v>3.1031</v>
      </c>
      <c r="P64" s="1">
        <v>-0.1655402</v>
      </c>
      <c r="Q64" s="1">
        <v>-5.7255199999999999E-2</v>
      </c>
      <c r="R64" s="1">
        <v>5.7290819999999999E-2</v>
      </c>
      <c r="S64" s="1">
        <v>-3.3939490000000003E-2</v>
      </c>
      <c r="T64" s="1">
        <v>0.12388689999999999</v>
      </c>
      <c r="V64" s="1">
        <v>4.137467</v>
      </c>
      <c r="W64" s="1">
        <v>-0.24785289999999999</v>
      </c>
      <c r="AC64" s="1">
        <v>5.1718330000000003</v>
      </c>
      <c r="AD64" s="1">
        <v>-0.32040459999999998</v>
      </c>
      <c r="AE64" s="1">
        <v>-8.4925630000000002E-2</v>
      </c>
      <c r="AF64" s="1">
        <v>8.5038390000000005E-2</v>
      </c>
      <c r="AG64" s="1">
        <v>-4.6399759999999998E-2</v>
      </c>
      <c r="AH64" s="1">
        <v>0.12527849999999999</v>
      </c>
    </row>
    <row r="65" spans="1:34" s="1" customFormat="1" x14ac:dyDescent="0.3">
      <c r="A65" s="14">
        <v>1.05105</v>
      </c>
      <c r="B65" s="14">
        <v>5.1601550000000005E-4</v>
      </c>
      <c r="C65" s="1">
        <v>3.320528E-4</v>
      </c>
      <c r="D65" s="1">
        <v>1.002165E-3</v>
      </c>
      <c r="E65" s="1">
        <v>-1.2573780000000001</v>
      </c>
      <c r="F65" s="6">
        <v>1.888447</v>
      </c>
      <c r="H65" s="1">
        <v>2.1021000000000001</v>
      </c>
      <c r="I65" s="1">
        <v>-8.2168149999999995E-2</v>
      </c>
      <c r="J65" s="1">
        <v>-9.2170080000000001E-2</v>
      </c>
      <c r="K65" s="1">
        <v>9.2556349999999996E-2</v>
      </c>
      <c r="L65" s="1">
        <v>-0.2309821</v>
      </c>
      <c r="M65" s="1">
        <v>0.24005199999999999</v>
      </c>
      <c r="O65" s="1">
        <v>3.1531500000000001</v>
      </c>
      <c r="P65" s="1">
        <v>-0.17000199999999999</v>
      </c>
      <c r="V65" s="1">
        <v>4.2042000000000002</v>
      </c>
      <c r="W65" s="1">
        <v>-0.2523167</v>
      </c>
      <c r="X65" s="1">
        <v>-4.8960610000000002E-2</v>
      </c>
      <c r="Y65" s="1">
        <v>4.9079339999999999E-2</v>
      </c>
      <c r="Z65" s="1">
        <v>2.911265E-2</v>
      </c>
      <c r="AA65" s="1">
        <v>5.0449979999999998E-2</v>
      </c>
      <c r="AC65" s="1">
        <v>5.2552500000000002</v>
      </c>
      <c r="AD65" s="1">
        <v>-0.3278219</v>
      </c>
      <c r="AE65" s="1">
        <v>-8.5335880000000003E-2</v>
      </c>
      <c r="AF65" s="1">
        <v>8.5582569999999997E-2</v>
      </c>
      <c r="AG65" s="1">
        <v>1.2966399999999999E-2</v>
      </c>
      <c r="AH65" s="1">
        <v>6.0099100000000003E-2</v>
      </c>
    </row>
    <row r="66" spans="1:34" s="1" customFormat="1" x14ac:dyDescent="0.3">
      <c r="A66" s="14">
        <v>1.067733</v>
      </c>
      <c r="B66" s="14">
        <v>2.2852920000000001E-4</v>
      </c>
      <c r="C66" s="1">
        <v>-5.043359E-2</v>
      </c>
      <c r="D66" s="1">
        <v>5.954479E-2</v>
      </c>
      <c r="E66" s="1">
        <v>-2.0022980000000001</v>
      </c>
      <c r="F66" s="6">
        <v>2.0414140000000001</v>
      </c>
      <c r="H66" s="1">
        <v>2.1354669999999998</v>
      </c>
      <c r="I66" s="1">
        <v>-8.543473E-2</v>
      </c>
      <c r="J66" s="1">
        <v>-9.9291039999999997E-2</v>
      </c>
      <c r="K66" s="1">
        <v>9.9291959999999999E-2</v>
      </c>
      <c r="L66" s="1">
        <v>0.23752970000000001</v>
      </c>
      <c r="M66" s="1">
        <v>0.47644609999999998</v>
      </c>
      <c r="O66" s="1">
        <v>3.2031999999999998</v>
      </c>
      <c r="P66" s="1">
        <v>-0.1737118</v>
      </c>
      <c r="Q66" s="1">
        <v>-5.9086670000000001E-2</v>
      </c>
      <c r="R66" s="1">
        <v>5.9094290000000001E-2</v>
      </c>
      <c r="S66" s="1">
        <v>1.424968E-3</v>
      </c>
      <c r="T66" s="1">
        <v>7.5294890000000003E-2</v>
      </c>
      <c r="V66" s="1">
        <v>4.2709330000000003</v>
      </c>
      <c r="W66" s="1">
        <v>-0.25706649999999998</v>
      </c>
      <c r="AC66" s="1">
        <v>5.3386670000000001</v>
      </c>
      <c r="AD66" s="1">
        <v>-0.33464149999999998</v>
      </c>
      <c r="AE66" s="1">
        <v>-8.1241160000000007E-2</v>
      </c>
      <c r="AF66" s="1">
        <v>8.1376119999999996E-2</v>
      </c>
      <c r="AG66" s="1">
        <v>2.2805019999999999E-2</v>
      </c>
      <c r="AH66" s="1">
        <v>8.0510830000000005E-2</v>
      </c>
    </row>
    <row r="67" spans="1:34" s="1" customFormat="1" x14ac:dyDescent="0.3">
      <c r="A67" s="14">
        <v>1.084417</v>
      </c>
      <c r="B67" s="14">
        <v>-1.166785E-3</v>
      </c>
      <c r="C67" s="1">
        <v>-7.472753E-2</v>
      </c>
      <c r="D67" s="1">
        <v>7.6907589999999998E-2</v>
      </c>
      <c r="E67" s="1">
        <v>-1.4293469999999999</v>
      </c>
      <c r="F67" s="6">
        <v>1.5123530000000001</v>
      </c>
      <c r="H67" s="1">
        <v>2.1688329999999998</v>
      </c>
      <c r="I67" s="1">
        <v>-8.8794170000000006E-2</v>
      </c>
      <c r="J67" s="1">
        <v>-7.8996060000000007E-2</v>
      </c>
      <c r="K67" s="1">
        <v>8.2406709999999994E-2</v>
      </c>
      <c r="L67" s="1">
        <v>0.33965699999999999</v>
      </c>
      <c r="M67" s="1">
        <v>0.45397379999999998</v>
      </c>
      <c r="O67" s="1">
        <v>3.25325</v>
      </c>
      <c r="P67" s="1">
        <v>-0.1784588</v>
      </c>
      <c r="V67" s="1">
        <v>4.3376669999999997</v>
      </c>
      <c r="W67" s="1">
        <v>-0.2613009</v>
      </c>
      <c r="AC67" s="1">
        <v>5.4220829999999998</v>
      </c>
      <c r="AD67" s="1">
        <v>-0.3413757</v>
      </c>
      <c r="AE67" s="1">
        <v>-8.1751099999999993E-2</v>
      </c>
      <c r="AF67" s="1">
        <v>8.2344929999999997E-2</v>
      </c>
      <c r="AG67" s="1">
        <v>-2.4779289999999999E-2</v>
      </c>
      <c r="AH67" s="1">
        <v>6.7841570000000004E-2</v>
      </c>
    </row>
    <row r="68" spans="1:34" s="1" customFormat="1" x14ac:dyDescent="0.3">
      <c r="A68" s="14">
        <v>1.1011</v>
      </c>
      <c r="B68" s="14">
        <v>-2.264879E-3</v>
      </c>
      <c r="C68" s="1">
        <v>-8.7710709999999997E-2</v>
      </c>
      <c r="D68" s="1">
        <v>8.7845629999999994E-2</v>
      </c>
      <c r="E68" s="1">
        <v>-0.4159235</v>
      </c>
      <c r="F68" s="6">
        <v>0.6487463</v>
      </c>
      <c r="H68" s="1">
        <v>2.2021999999999999</v>
      </c>
      <c r="I68" s="1">
        <v>-9.0706400000000006E-2</v>
      </c>
      <c r="J68" s="1">
        <v>-6.8614679999999997E-2</v>
      </c>
      <c r="K68" s="1">
        <v>7.1848449999999994E-2</v>
      </c>
      <c r="L68" s="1">
        <v>-9.0455300000000002E-2</v>
      </c>
      <c r="M68" s="1">
        <v>0.31529459999999998</v>
      </c>
      <c r="O68" s="1">
        <v>3.3033000000000001</v>
      </c>
      <c r="P68" s="1">
        <v>-0.1820949</v>
      </c>
      <c r="Q68" s="1">
        <v>-5.608871E-2</v>
      </c>
      <c r="R68" s="1">
        <v>5.7230499999999997E-2</v>
      </c>
      <c r="S68" s="1">
        <v>-3.1058100000000002E-2</v>
      </c>
      <c r="T68" s="1">
        <v>8.3059069999999999E-2</v>
      </c>
      <c r="V68" s="1">
        <v>4.4043999999999999</v>
      </c>
      <c r="W68" s="1">
        <v>-0.26584459999999999</v>
      </c>
      <c r="X68" s="1">
        <v>-5.1230610000000003E-2</v>
      </c>
      <c r="Y68" s="1">
        <v>5.1316680000000003E-2</v>
      </c>
      <c r="Z68" s="1">
        <v>2.0451520000000001E-2</v>
      </c>
      <c r="AA68" s="1">
        <v>7.0104979999999997E-2</v>
      </c>
      <c r="AC68" s="1">
        <v>5.5054999999999996</v>
      </c>
      <c r="AD68" s="1">
        <v>-0.34828029999999999</v>
      </c>
      <c r="AE68" s="1">
        <v>-8.5369109999999998E-2</v>
      </c>
      <c r="AF68" s="1">
        <v>8.5658429999999994E-2</v>
      </c>
      <c r="AG68" s="1">
        <v>-1.551389E-3</v>
      </c>
      <c r="AH68" s="1">
        <v>0.1056158</v>
      </c>
    </row>
    <row r="69" spans="1:34" s="1" customFormat="1" x14ac:dyDescent="0.3">
      <c r="A69" s="14">
        <v>1.117783</v>
      </c>
      <c r="B69" s="14">
        <v>-4.0933990000000002E-3</v>
      </c>
      <c r="C69" s="1">
        <v>-9.7816210000000001E-2</v>
      </c>
      <c r="D69" s="1">
        <v>9.8262020000000005E-2</v>
      </c>
      <c r="E69" s="1">
        <v>-0.60665709999999995</v>
      </c>
      <c r="F69" s="6">
        <v>0.70663670000000001</v>
      </c>
      <c r="H69" s="1">
        <v>2.2355670000000001</v>
      </c>
      <c r="I69" s="1">
        <v>-9.3373059999999994E-2</v>
      </c>
      <c r="J69" s="1">
        <v>-8.9930430000000006E-2</v>
      </c>
      <c r="K69" s="1">
        <v>8.9932419999999999E-2</v>
      </c>
      <c r="L69" s="1">
        <v>-0.2293548</v>
      </c>
      <c r="M69" s="1">
        <v>0.38994420000000002</v>
      </c>
      <c r="O69" s="1">
        <v>3.3533499999999998</v>
      </c>
      <c r="P69" s="1">
        <v>-0.18598020000000001</v>
      </c>
      <c r="V69" s="1">
        <v>4.471133</v>
      </c>
      <c r="W69" s="1">
        <v>-0.26953929999999998</v>
      </c>
      <c r="AC69" s="1">
        <v>5.5889170000000004</v>
      </c>
      <c r="AD69" s="1">
        <v>-0.35561809999999999</v>
      </c>
      <c r="AE69" s="1">
        <v>-8.3275890000000005E-2</v>
      </c>
      <c r="AF69" s="1">
        <v>8.4065870000000001E-2</v>
      </c>
      <c r="AG69" s="1">
        <v>5.2293239999999998E-2</v>
      </c>
      <c r="AH69" s="1">
        <v>5.237298E-2</v>
      </c>
    </row>
    <row r="70" spans="1:34" s="1" customFormat="1" x14ac:dyDescent="0.3">
      <c r="A70" s="14">
        <v>1.1344669999999999</v>
      </c>
      <c r="B70" s="14">
        <v>-5.5286800000000002E-3</v>
      </c>
      <c r="C70" s="1">
        <v>-9.9529880000000001E-2</v>
      </c>
      <c r="D70" s="1">
        <v>0.1002487</v>
      </c>
      <c r="E70" s="1">
        <v>3.089054</v>
      </c>
      <c r="F70" s="6">
        <v>4.3673700000000002</v>
      </c>
      <c r="H70" s="1">
        <v>2.2689330000000001</v>
      </c>
      <c r="I70" s="1">
        <v>-9.6707760000000004E-2</v>
      </c>
      <c r="J70" s="1">
        <v>-8.7012430000000002E-2</v>
      </c>
      <c r="K70" s="1">
        <v>8.7041049999999995E-2</v>
      </c>
      <c r="L70" s="1">
        <v>8.8074850000000003E-3</v>
      </c>
      <c r="M70" s="1">
        <v>9.8524979999999995E-3</v>
      </c>
      <c r="O70" s="1">
        <v>3.4034</v>
      </c>
      <c r="P70" s="1">
        <v>-0.19043860000000001</v>
      </c>
      <c r="Q70" s="1">
        <v>-5.6073289999999998E-2</v>
      </c>
      <c r="R70" s="1">
        <v>5.6257410000000001E-2</v>
      </c>
      <c r="S70" s="1">
        <v>-6.2828350000000005E-2</v>
      </c>
      <c r="T70" s="1">
        <v>6.4171800000000001E-2</v>
      </c>
      <c r="V70" s="1">
        <v>4.5378670000000003</v>
      </c>
      <c r="W70" s="1">
        <v>-0.27469399999999999</v>
      </c>
      <c r="AC70" s="1">
        <v>5.6723330000000001</v>
      </c>
      <c r="AD70" s="1">
        <v>-0.36217349999999998</v>
      </c>
      <c r="AE70" s="1">
        <v>-7.5390460000000006E-2</v>
      </c>
      <c r="AF70" s="1">
        <v>7.5445880000000007E-2</v>
      </c>
      <c r="AG70" s="1">
        <v>3.0447720000000001E-2</v>
      </c>
      <c r="AH70" s="1">
        <v>8.8015170000000004E-2</v>
      </c>
    </row>
    <row r="71" spans="1:34" s="1" customFormat="1" x14ac:dyDescent="0.3">
      <c r="A71" s="14">
        <v>1.1511499999999999</v>
      </c>
      <c r="B71" s="14">
        <v>-7.4143799999999999E-3</v>
      </c>
      <c r="C71" s="1">
        <v>-1.4378230000000001E-2</v>
      </c>
      <c r="D71" s="1">
        <v>7.7356449999999993E-2</v>
      </c>
      <c r="E71" s="1">
        <v>3.2101709999999999</v>
      </c>
      <c r="F71" s="6">
        <v>4.3976090000000001</v>
      </c>
      <c r="H71" s="1">
        <v>2.3022999999999998</v>
      </c>
      <c r="I71" s="1">
        <v>-9.9179690000000001E-2</v>
      </c>
      <c r="J71" s="1">
        <v>-8.2951810000000001E-2</v>
      </c>
      <c r="K71" s="1">
        <v>8.3077670000000006E-2</v>
      </c>
      <c r="L71" s="1">
        <v>-0.14813870000000001</v>
      </c>
      <c r="M71" s="1">
        <v>0.2036355</v>
      </c>
      <c r="O71" s="1">
        <v>3.4534500000000001</v>
      </c>
      <c r="P71" s="1">
        <v>-0.19464419999999999</v>
      </c>
      <c r="V71" s="1">
        <v>4.6045999999999996</v>
      </c>
      <c r="W71" s="1">
        <v>-0.27911399999999997</v>
      </c>
      <c r="X71" s="1">
        <v>-4.9173729999999999E-2</v>
      </c>
      <c r="Y71" s="1">
        <v>4.9401840000000002E-2</v>
      </c>
      <c r="Z71" s="1">
        <v>4.4710630000000001E-2</v>
      </c>
      <c r="AA71" s="1">
        <v>6.3427150000000002E-2</v>
      </c>
      <c r="AC71" s="1">
        <v>5.7557499999999999</v>
      </c>
      <c r="AD71" s="1">
        <v>-0.36819570000000001</v>
      </c>
      <c r="AE71" s="1">
        <v>-7.7233369999999996E-2</v>
      </c>
      <c r="AF71" s="1">
        <v>7.7241770000000001E-2</v>
      </c>
      <c r="AG71" s="1">
        <v>4.7813530000000003E-3</v>
      </c>
      <c r="AH71" s="1">
        <v>5.4006719999999996E-3</v>
      </c>
    </row>
    <row r="72" spans="1:34" s="1" customFormat="1" x14ac:dyDescent="0.3">
      <c r="A72" s="14">
        <v>1.1678329999999999</v>
      </c>
      <c r="B72" s="14">
        <v>-6.008434E-3</v>
      </c>
      <c r="C72" s="1">
        <v>4.3519080000000002E-2</v>
      </c>
      <c r="D72" s="1">
        <v>0.13192789999999999</v>
      </c>
      <c r="E72" s="1">
        <v>-2.0955629999999998</v>
      </c>
      <c r="F72" s="6">
        <v>4.3044989999999999</v>
      </c>
      <c r="H72" s="1">
        <v>2.3356669999999999</v>
      </c>
      <c r="I72" s="1">
        <v>-0.1022434</v>
      </c>
      <c r="J72" s="1">
        <v>-0.1000965</v>
      </c>
      <c r="K72" s="1">
        <v>0.1006672</v>
      </c>
      <c r="L72" s="1">
        <v>-4.6061210000000003E-3</v>
      </c>
      <c r="M72" s="1">
        <v>1.034152E-2</v>
      </c>
      <c r="O72" s="1">
        <v>3.5034999999999998</v>
      </c>
      <c r="P72" s="1">
        <v>-0.1991541</v>
      </c>
      <c r="Q72" s="1">
        <v>-5.8094220000000002E-2</v>
      </c>
      <c r="R72" s="1">
        <v>5.8830689999999998E-2</v>
      </c>
      <c r="S72" s="1">
        <v>1.432771E-2</v>
      </c>
      <c r="T72" s="1">
        <v>4.0429189999999997E-2</v>
      </c>
      <c r="V72" s="1">
        <v>4.6713329999999997</v>
      </c>
      <c r="W72" s="1">
        <v>-0.28318450000000001</v>
      </c>
      <c r="AC72" s="1">
        <v>5.8391669999999998</v>
      </c>
      <c r="AD72" s="1">
        <v>-0.37505860000000002</v>
      </c>
      <c r="AE72" s="1">
        <v>-7.7211730000000006E-2</v>
      </c>
      <c r="AF72" s="1">
        <v>7.7233280000000001E-2</v>
      </c>
      <c r="AG72" s="1">
        <v>-7.3244690000000001E-3</v>
      </c>
      <c r="AH72" s="1">
        <v>7.4202089999999997E-3</v>
      </c>
    </row>
    <row r="73" spans="1:34" s="1" customFormat="1" x14ac:dyDescent="0.3">
      <c r="A73" s="14">
        <v>1.184517</v>
      </c>
      <c r="B73" s="14">
        <v>-5.9622929999999996E-3</v>
      </c>
      <c r="C73" s="1">
        <v>-9.5936640000000004E-2</v>
      </c>
      <c r="D73" s="1">
        <v>0.1122488</v>
      </c>
      <c r="E73" s="1">
        <v>-2.523177</v>
      </c>
      <c r="F73" s="6">
        <v>3.7006700000000001</v>
      </c>
      <c r="H73" s="1">
        <v>2.3690329999999999</v>
      </c>
      <c r="I73" s="1">
        <v>-0.1058595</v>
      </c>
      <c r="J73" s="1">
        <v>-8.7359099999999995E-2</v>
      </c>
      <c r="K73" s="1">
        <v>8.7421170000000006E-2</v>
      </c>
      <c r="L73" s="1">
        <v>0.43474000000000002</v>
      </c>
      <c r="M73" s="1">
        <v>0.52592170000000005</v>
      </c>
      <c r="O73" s="1">
        <v>3.55355</v>
      </c>
      <c r="P73" s="1">
        <v>-0.20378009999999999</v>
      </c>
      <c r="V73" s="1">
        <v>4.738067</v>
      </c>
      <c r="W73" s="1">
        <v>-0.28756090000000001</v>
      </c>
      <c r="AC73" s="1">
        <v>5.9225830000000004</v>
      </c>
      <c r="AD73" s="1">
        <v>-0.3810772</v>
      </c>
      <c r="AE73" s="1">
        <v>-7.5772530000000005E-2</v>
      </c>
      <c r="AF73" s="1">
        <v>7.5797600000000007E-2</v>
      </c>
      <c r="AG73" s="1">
        <v>-3.7242880000000001E-3</v>
      </c>
      <c r="AH73" s="1">
        <v>1.5027860000000001E-2</v>
      </c>
    </row>
    <row r="74" spans="1:34" s="1" customFormat="1" x14ac:dyDescent="0.3">
      <c r="A74" s="14">
        <v>1.2012</v>
      </c>
      <c r="B74" s="14">
        <v>-9.2095200000000006E-3</v>
      </c>
      <c r="C74" s="1">
        <v>-7.9498330000000006E-2</v>
      </c>
      <c r="D74" s="1">
        <v>8.2326849999999993E-2</v>
      </c>
      <c r="E74" s="1">
        <v>0.4190374</v>
      </c>
      <c r="F74" s="6">
        <v>1.6563559999999999</v>
      </c>
      <c r="H74" s="1">
        <v>2.4024000000000001</v>
      </c>
      <c r="I74" s="1">
        <v>-0.10807319999999999</v>
      </c>
      <c r="J74" s="1">
        <v>-6.4204280000000002E-2</v>
      </c>
      <c r="K74" s="1">
        <v>6.6574939999999999E-2</v>
      </c>
      <c r="L74" s="1">
        <v>0.1496344</v>
      </c>
      <c r="M74" s="1">
        <v>0.28587689999999999</v>
      </c>
      <c r="O74" s="1">
        <v>3.6036000000000001</v>
      </c>
      <c r="P74" s="1">
        <v>-0.20761740000000001</v>
      </c>
      <c r="Q74" s="1">
        <v>-5.334705E-2</v>
      </c>
      <c r="R74" s="1">
        <v>5.337828E-2</v>
      </c>
      <c r="S74" s="1">
        <v>3.2891360000000001E-2</v>
      </c>
      <c r="T74" s="1">
        <v>0.1048878</v>
      </c>
      <c r="V74" s="1">
        <v>4.8048000000000002</v>
      </c>
      <c r="W74" s="1">
        <v>-0.29208909999999999</v>
      </c>
      <c r="X74" s="1">
        <v>-6.0766180000000003E-2</v>
      </c>
      <c r="Y74" s="1">
        <v>6.1040030000000002E-2</v>
      </c>
      <c r="Z74" s="1">
        <v>-6.2114589999999997E-2</v>
      </c>
      <c r="AA74" s="1">
        <v>0.1097101</v>
      </c>
      <c r="AC74" s="1">
        <v>6.0060000000000002</v>
      </c>
      <c r="AD74" s="1">
        <v>-0.38769999999999999</v>
      </c>
      <c r="AE74" s="1">
        <v>-7.9565860000000002E-2</v>
      </c>
      <c r="AF74" s="1">
        <v>7.9573420000000006E-2</v>
      </c>
      <c r="AG74" s="1">
        <v>-6.9355470000000002E-3</v>
      </c>
      <c r="AH74" s="1">
        <v>1.690057E-2</v>
      </c>
    </row>
    <row r="75" spans="1:34" s="1" customFormat="1" x14ac:dyDescent="0.3">
      <c r="A75" s="14">
        <v>1.217883</v>
      </c>
      <c r="B75" s="14">
        <v>-8.6148869999999999E-3</v>
      </c>
      <c r="C75" s="1">
        <v>-2.613217E-2</v>
      </c>
      <c r="D75" s="1">
        <v>7.8339119999999998E-2</v>
      </c>
      <c r="E75" s="1">
        <v>0.79385170000000005</v>
      </c>
      <c r="F75" s="6">
        <v>2.123837</v>
      </c>
      <c r="H75" s="1">
        <v>2.4357669999999998</v>
      </c>
      <c r="I75" s="1">
        <v>-0.11014400000000001</v>
      </c>
      <c r="J75" s="1">
        <v>-7.7551330000000002E-2</v>
      </c>
      <c r="K75" s="1">
        <v>7.8239100000000006E-2</v>
      </c>
      <c r="L75" s="1">
        <v>-0.35510950000000002</v>
      </c>
      <c r="M75" s="1">
        <v>0.39458349999999998</v>
      </c>
      <c r="O75" s="1">
        <v>3.6536499999999998</v>
      </c>
      <c r="P75" s="1">
        <v>-0.21171209999999999</v>
      </c>
      <c r="V75" s="1">
        <v>4.8715330000000003</v>
      </c>
      <c r="W75" s="1">
        <v>-0.29726770000000002</v>
      </c>
      <c r="AC75" s="1">
        <v>6.0894170000000001</v>
      </c>
      <c r="AD75" s="1">
        <v>-0.39435150000000002</v>
      </c>
      <c r="AE75" s="1">
        <v>-7.6871170000000003E-2</v>
      </c>
      <c r="AF75" s="1">
        <v>7.6900570000000001E-2</v>
      </c>
      <c r="AG75" s="1">
        <v>4.5941240000000001E-2</v>
      </c>
      <c r="AH75" s="1">
        <v>4.7152840000000001E-2</v>
      </c>
    </row>
    <row r="76" spans="1:34" s="1" customFormat="1" x14ac:dyDescent="0.3">
      <c r="A76" s="14">
        <v>1.234567</v>
      </c>
      <c r="B76" s="14">
        <v>-1.008146E-2</v>
      </c>
      <c r="C76" s="1">
        <v>-8.720841E-2</v>
      </c>
      <c r="D76" s="1">
        <v>8.7223090000000003E-2</v>
      </c>
      <c r="E76" s="1">
        <v>-2.2029879999999999</v>
      </c>
      <c r="F76" s="6">
        <v>3.3911950000000002</v>
      </c>
      <c r="H76" s="1">
        <v>2.4691329999999998</v>
      </c>
      <c r="I76" s="1">
        <v>-0.1132484</v>
      </c>
      <c r="J76" s="1">
        <v>-9.2683600000000005E-2</v>
      </c>
      <c r="K76" s="1">
        <v>9.2793420000000001E-2</v>
      </c>
      <c r="L76" s="1">
        <v>-0.22441949999999999</v>
      </c>
      <c r="M76" s="1">
        <v>0.2626136</v>
      </c>
      <c r="O76" s="1">
        <v>3.7037</v>
      </c>
      <c r="P76" s="1">
        <v>-0.2150569</v>
      </c>
      <c r="Q76" s="1">
        <v>-5.0236509999999998E-2</v>
      </c>
      <c r="R76" s="1">
        <v>5.0821360000000003E-2</v>
      </c>
      <c r="S76" s="1">
        <v>-8.1280920000000006E-2</v>
      </c>
      <c r="T76" s="1">
        <v>9.0256149999999993E-2</v>
      </c>
      <c r="V76" s="1">
        <v>4.9382669999999997</v>
      </c>
      <c r="W76" s="1">
        <v>-0.30246070000000003</v>
      </c>
      <c r="AC76" s="1">
        <v>6.1728329999999998</v>
      </c>
      <c r="AD76" s="1">
        <v>-0.40052460000000001</v>
      </c>
      <c r="AE76" s="1">
        <v>-7.1425849999999999E-2</v>
      </c>
      <c r="AF76" s="1">
        <v>7.1429629999999994E-2</v>
      </c>
      <c r="AG76" s="1">
        <v>-2.4134289999999999E-3</v>
      </c>
      <c r="AH76" s="1">
        <v>3.1707920000000001E-2</v>
      </c>
    </row>
    <row r="77" spans="1:34" s="1" customFormat="1" x14ac:dyDescent="0.3">
      <c r="A77" s="14">
        <v>1.25125</v>
      </c>
      <c r="B77" s="14">
        <v>-1.152474E-2</v>
      </c>
      <c r="C77" s="1">
        <v>-9.0101120000000007E-2</v>
      </c>
      <c r="D77" s="1">
        <v>9.0112440000000002E-2</v>
      </c>
      <c r="E77" s="1">
        <v>-9.5184519999999995E-2</v>
      </c>
      <c r="F77" s="6">
        <v>0.10552739999999999</v>
      </c>
      <c r="H77" s="1">
        <v>2.5024999999999999</v>
      </c>
      <c r="I77" s="1">
        <v>-0.1163291</v>
      </c>
      <c r="J77" s="1">
        <v>-9.0477810000000006E-2</v>
      </c>
      <c r="K77" s="1">
        <v>9.0512839999999997E-2</v>
      </c>
      <c r="L77" s="1">
        <v>0.25249529999999998</v>
      </c>
      <c r="M77" s="1">
        <v>0.2604129</v>
      </c>
      <c r="O77" s="1">
        <v>3.7537500000000001</v>
      </c>
      <c r="P77" s="1">
        <v>-0.2194537</v>
      </c>
      <c r="V77" s="1">
        <v>5.0049999999999999</v>
      </c>
      <c r="W77" s="1">
        <v>-0.30763089999999998</v>
      </c>
      <c r="X77" s="1">
        <v>-5.6025310000000002E-2</v>
      </c>
      <c r="Y77" s="1">
        <v>5.6286540000000003E-2</v>
      </c>
      <c r="Z77" s="1">
        <v>-4.3395700000000002E-2</v>
      </c>
      <c r="AA77" s="1">
        <v>4.700816E-2</v>
      </c>
      <c r="AC77" s="1">
        <v>6.2562499999999996</v>
      </c>
      <c r="AD77" s="1">
        <v>-0.40626770000000001</v>
      </c>
      <c r="AE77" s="1">
        <v>-7.5934370000000001E-2</v>
      </c>
      <c r="AF77" s="1">
        <v>7.6350230000000005E-2</v>
      </c>
      <c r="AG77" s="1">
        <v>7.5219570000000001E-3</v>
      </c>
      <c r="AH77" s="1">
        <v>2.0127929999999999E-2</v>
      </c>
    </row>
    <row r="78" spans="1:34" s="1" customFormat="1" x14ac:dyDescent="0.3">
      <c r="A78" s="14">
        <v>1.267933</v>
      </c>
      <c r="B78" s="14">
        <v>-1.308784E-2</v>
      </c>
      <c r="C78" s="1">
        <v>-9.1782879999999997E-2</v>
      </c>
      <c r="D78" s="1">
        <v>9.1783050000000005E-2</v>
      </c>
      <c r="E78" s="1">
        <v>1.847859E-2</v>
      </c>
      <c r="F78" s="6">
        <v>2.344893E-2</v>
      </c>
      <c r="H78" s="1">
        <v>2.5358670000000001</v>
      </c>
      <c r="I78" s="1">
        <v>-0.1192863</v>
      </c>
      <c r="J78" s="1">
        <v>-7.7014840000000001E-2</v>
      </c>
      <c r="K78" s="1">
        <v>7.7341960000000001E-2</v>
      </c>
      <c r="L78" s="1">
        <v>7.3184849999999996E-2</v>
      </c>
      <c r="M78" s="1">
        <v>0.10481650000000001</v>
      </c>
      <c r="O78" s="1">
        <v>3.8037999999999998</v>
      </c>
      <c r="P78" s="1">
        <v>-0.22340940000000001</v>
      </c>
      <c r="Q78" s="1">
        <v>-4.7838110000000003E-2</v>
      </c>
      <c r="R78" s="1">
        <v>4.7951399999999998E-2</v>
      </c>
      <c r="S78" s="1">
        <v>1.029331E-2</v>
      </c>
      <c r="T78" s="1">
        <v>5.3870649999999999E-2</v>
      </c>
      <c r="V78" s="1">
        <v>5.071733</v>
      </c>
      <c r="W78" s="1">
        <v>-0.31294870000000002</v>
      </c>
      <c r="AC78" s="1">
        <v>6.3396670000000004</v>
      </c>
      <c r="AD78" s="1">
        <v>-0.41319299999999998</v>
      </c>
      <c r="AE78" s="1">
        <v>-7.3871179999999995E-2</v>
      </c>
      <c r="AF78" s="1">
        <v>7.4102879999999996E-2</v>
      </c>
      <c r="AG78" s="1">
        <v>2.5401469999999999E-2</v>
      </c>
      <c r="AH78" s="1">
        <v>4.5582110000000002E-2</v>
      </c>
    </row>
    <row r="79" spans="1:34" s="1" customFormat="1" x14ac:dyDescent="0.3">
      <c r="A79" s="14">
        <v>1.2846169999999999</v>
      </c>
      <c r="B79" s="14">
        <v>-1.458723E-2</v>
      </c>
      <c r="C79" s="1">
        <v>-8.8607030000000003E-2</v>
      </c>
      <c r="D79" s="1">
        <v>8.8616819999999999E-2</v>
      </c>
      <c r="E79" s="1">
        <v>0.47142630000000002</v>
      </c>
      <c r="F79" s="6">
        <v>0.4714623</v>
      </c>
      <c r="H79" s="1">
        <v>2.5692330000000001</v>
      </c>
      <c r="I79" s="1">
        <v>-0.1214686</v>
      </c>
      <c r="J79" s="1">
        <v>-8.0398079999999997E-2</v>
      </c>
      <c r="K79" s="1">
        <v>8.0413189999999996E-2</v>
      </c>
      <c r="L79" s="1">
        <v>-7.6873620000000004E-2</v>
      </c>
      <c r="M79" s="1">
        <v>0.1810763</v>
      </c>
      <c r="O79" s="1">
        <v>3.85385</v>
      </c>
      <c r="P79" s="1">
        <v>-0.2270636</v>
      </c>
      <c r="V79" s="1">
        <v>5.1384670000000003</v>
      </c>
      <c r="W79" s="1">
        <v>-0.3180383</v>
      </c>
      <c r="AC79" s="1">
        <v>6.4230830000000001</v>
      </c>
      <c r="AD79" s="1">
        <v>-0.41859190000000002</v>
      </c>
      <c r="AE79" s="1">
        <v>-6.7651310000000006E-2</v>
      </c>
      <c r="AF79" s="1">
        <v>6.7658889999999999E-2</v>
      </c>
      <c r="AG79" s="1">
        <v>9.5549620000000002E-3</v>
      </c>
      <c r="AH79" s="1">
        <v>1.31669E-2</v>
      </c>
    </row>
    <row r="80" spans="1:34" s="1" customFormat="1" x14ac:dyDescent="0.3">
      <c r="A80" s="14">
        <v>1.3012999999999999</v>
      </c>
      <c r="B80" s="14">
        <v>-1.6044360000000001E-2</v>
      </c>
      <c r="C80" s="1">
        <v>-7.7385869999999995E-2</v>
      </c>
      <c r="D80" s="1">
        <v>7.739944E-2</v>
      </c>
      <c r="E80" s="1">
        <v>0.24270369999999999</v>
      </c>
      <c r="F80" s="6">
        <v>0.47656310000000002</v>
      </c>
      <c r="H80" s="1">
        <v>2.6025999999999998</v>
      </c>
      <c r="I80" s="1">
        <v>-0.1246516</v>
      </c>
      <c r="J80" s="1">
        <v>-8.9001579999999997E-2</v>
      </c>
      <c r="K80" s="1">
        <v>8.9422210000000002E-2</v>
      </c>
      <c r="L80" s="1">
        <v>4.7674880000000003E-2</v>
      </c>
      <c r="M80" s="1">
        <v>5.6745669999999998E-2</v>
      </c>
      <c r="O80" s="1">
        <v>3.9039000000000001</v>
      </c>
      <c r="P80" s="1">
        <v>-0.2306067</v>
      </c>
      <c r="Q80" s="1">
        <v>-4.6016179999999997E-2</v>
      </c>
      <c r="R80" s="1">
        <v>4.6020720000000001E-2</v>
      </c>
      <c r="S80" s="1">
        <v>-9.4148589999999994E-3</v>
      </c>
      <c r="T80" s="1">
        <v>4.1447339999999999E-2</v>
      </c>
      <c r="V80" s="1">
        <v>5.2051999999999996</v>
      </c>
      <c r="W80" s="1">
        <v>-0.32330170000000003</v>
      </c>
      <c r="X80" s="1">
        <v>-6.20227E-2</v>
      </c>
      <c r="Y80" s="1">
        <v>6.2028939999999998E-2</v>
      </c>
      <c r="Z80" s="1">
        <v>5.7580840000000001E-3</v>
      </c>
      <c r="AA80" s="1">
        <v>3.2958609999999999E-2</v>
      </c>
      <c r="AC80" s="1">
        <v>6.5065</v>
      </c>
      <c r="AD80" s="1">
        <v>-0.42447950000000001</v>
      </c>
      <c r="AE80" s="1">
        <v>-7.3941389999999996E-2</v>
      </c>
      <c r="AF80" s="1">
        <v>7.4290110000000006E-2</v>
      </c>
      <c r="AG80" s="1">
        <v>-4.1689190000000001E-2</v>
      </c>
      <c r="AH80" s="1">
        <v>4.3306789999999998E-2</v>
      </c>
    </row>
    <row r="81" spans="1:34" s="1" customFormat="1" x14ac:dyDescent="0.3">
      <c r="A81" s="14">
        <v>1.3179829999999999</v>
      </c>
      <c r="B81" s="14">
        <v>-1.7169340000000002E-2</v>
      </c>
      <c r="C81" s="1">
        <v>-7.6543840000000002E-2</v>
      </c>
      <c r="D81" s="1">
        <v>7.7518550000000006E-2</v>
      </c>
      <c r="E81" s="1">
        <v>-0.14688490000000001</v>
      </c>
      <c r="F81" s="6">
        <v>0.21691240000000001</v>
      </c>
      <c r="H81" s="1">
        <v>2.6359669999999999</v>
      </c>
      <c r="I81" s="1">
        <v>-0.12740789999999999</v>
      </c>
      <c r="J81" s="1">
        <v>-7.4418049999999999E-2</v>
      </c>
      <c r="K81" s="1">
        <v>7.4550430000000001E-2</v>
      </c>
      <c r="L81" s="1">
        <v>-0.10872270000000001</v>
      </c>
      <c r="M81" s="1">
        <v>0.1436122</v>
      </c>
      <c r="O81" s="1">
        <v>3.9539499999999999</v>
      </c>
      <c r="P81" s="1">
        <v>-0.23431640000000001</v>
      </c>
      <c r="V81" s="1">
        <v>5.2719329999999998</v>
      </c>
      <c r="W81" s="1">
        <v>-0.32940209999999998</v>
      </c>
      <c r="AC81" s="1">
        <v>6.5899169999999998</v>
      </c>
      <c r="AD81" s="1">
        <v>-0.43092770000000002</v>
      </c>
      <c r="AE81" s="1">
        <v>-7.5417059999999994E-2</v>
      </c>
      <c r="AF81" s="1">
        <v>7.5429410000000002E-2</v>
      </c>
      <c r="AG81" s="1">
        <v>2.3450189999999998E-3</v>
      </c>
      <c r="AH81" s="1">
        <v>2.2710000000000001E-2</v>
      </c>
    </row>
    <row r="82" spans="1:34" s="1" customFormat="1" x14ac:dyDescent="0.3">
      <c r="A82" s="14">
        <v>1.334667</v>
      </c>
      <c r="B82" s="14">
        <v>-1.8598369999999999E-2</v>
      </c>
      <c r="C82" s="1">
        <v>-8.623053E-2</v>
      </c>
      <c r="D82" s="1">
        <v>8.7138839999999995E-2</v>
      </c>
      <c r="E82" s="1">
        <v>-0.25496839999999998</v>
      </c>
      <c r="F82" s="6">
        <v>0.26063560000000002</v>
      </c>
      <c r="H82" s="1">
        <v>2.669333</v>
      </c>
      <c r="I82" s="1">
        <v>-0.1296177</v>
      </c>
      <c r="J82" s="1">
        <v>-9.125453E-2</v>
      </c>
      <c r="K82" s="1">
        <v>9.1665940000000001E-2</v>
      </c>
      <c r="L82" s="1">
        <v>-1.630589E-3</v>
      </c>
      <c r="M82" s="1">
        <v>0.11779969999999999</v>
      </c>
      <c r="O82" s="1">
        <v>4.0039999999999996</v>
      </c>
      <c r="P82" s="1">
        <v>-0.2380379</v>
      </c>
      <c r="Q82" s="1">
        <v>-4.4474239999999998E-2</v>
      </c>
      <c r="R82" s="1">
        <v>4.4550960000000001E-2</v>
      </c>
      <c r="S82" s="1">
        <v>5.079446E-2</v>
      </c>
      <c r="T82" s="1">
        <v>0.1089362</v>
      </c>
      <c r="V82" s="1">
        <v>5.3386670000000001</v>
      </c>
      <c r="W82" s="1">
        <v>-0.33464149999999998</v>
      </c>
      <c r="AC82" s="1">
        <v>6.6733330000000004</v>
      </c>
      <c r="AD82" s="1">
        <v>-0.43706159999999999</v>
      </c>
      <c r="AE82" s="1">
        <v>-7.2656899999999996E-2</v>
      </c>
      <c r="AF82" s="1">
        <v>7.2723419999999997E-2</v>
      </c>
      <c r="AG82" s="1">
        <v>2.774453E-2</v>
      </c>
      <c r="AH82" s="1">
        <v>3.8003809999999999E-2</v>
      </c>
    </row>
    <row r="83" spans="1:34" s="1" customFormat="1" x14ac:dyDescent="0.3">
      <c r="A83" s="14">
        <v>1.3513500000000001</v>
      </c>
      <c r="B83" s="14">
        <v>-2.0046560000000001E-2</v>
      </c>
      <c r="C83" s="1">
        <v>-8.4274970000000005E-2</v>
      </c>
      <c r="D83" s="1">
        <v>8.4611599999999995E-2</v>
      </c>
      <c r="E83" s="1">
        <v>-0.79996940000000005</v>
      </c>
      <c r="F83" s="6">
        <v>0.84378540000000002</v>
      </c>
      <c r="H83" s="1">
        <v>2.7027000000000001</v>
      </c>
      <c r="I83" s="1">
        <v>-0.1334977</v>
      </c>
      <c r="J83" s="1">
        <v>-8.7027049999999995E-2</v>
      </c>
      <c r="K83" s="1">
        <v>8.7029919999999997E-2</v>
      </c>
      <c r="L83" s="1">
        <v>0.13145129999999999</v>
      </c>
      <c r="M83" s="1">
        <v>0.28431820000000002</v>
      </c>
      <c r="O83" s="1">
        <v>4.0540500000000002</v>
      </c>
      <c r="P83" s="1">
        <v>-0.24196029999999999</v>
      </c>
      <c r="V83" s="1">
        <v>5.4054000000000002</v>
      </c>
      <c r="W83" s="1">
        <v>-0.33984500000000001</v>
      </c>
      <c r="X83" s="1">
        <v>-6.2665020000000002E-2</v>
      </c>
      <c r="Y83" s="1">
        <v>6.3653959999999996E-2</v>
      </c>
      <c r="Z83" s="1">
        <v>8.1967770000000006E-3</v>
      </c>
      <c r="AA83" s="1">
        <v>2.940914E-2</v>
      </c>
      <c r="AC83" s="1">
        <v>6.7567500000000003</v>
      </c>
      <c r="AD83" s="1">
        <v>-0.44304929999999998</v>
      </c>
      <c r="AE83" s="1">
        <v>-7.0929019999999995E-2</v>
      </c>
      <c r="AF83" s="1">
        <v>7.0967550000000004E-2</v>
      </c>
      <c r="AG83" s="1">
        <v>2.7824359999999999E-2</v>
      </c>
      <c r="AH83" s="1">
        <v>4.1300539999999997E-2</v>
      </c>
    </row>
    <row r="84" spans="1:34" s="1" customFormat="1" x14ac:dyDescent="0.3">
      <c r="A84" s="14">
        <v>1.3680330000000001</v>
      </c>
      <c r="B84" s="14">
        <v>-2.1410350000000002E-2</v>
      </c>
      <c r="C84" s="1">
        <v>-0.1083214</v>
      </c>
      <c r="D84" s="1">
        <v>0.11098570000000001</v>
      </c>
      <c r="E84" s="1">
        <v>0.3255982</v>
      </c>
      <c r="F84" s="6">
        <v>0.50410580000000005</v>
      </c>
      <c r="H84" s="1">
        <v>2.7360669999999998</v>
      </c>
      <c r="I84" s="1">
        <v>-0.1354253</v>
      </c>
      <c r="J84" s="1">
        <v>-6.895134E-2</v>
      </c>
      <c r="K84" s="1">
        <v>7.239276E-2</v>
      </c>
      <c r="L84" s="1">
        <v>0.16844410000000001</v>
      </c>
      <c r="M84" s="1">
        <v>0.2443698</v>
      </c>
      <c r="O84" s="1">
        <v>4.1040999999999999</v>
      </c>
      <c r="P84" s="1">
        <v>-0.24556030000000001</v>
      </c>
      <c r="Q84" s="1">
        <v>-5.1404829999999999E-2</v>
      </c>
      <c r="R84" s="1">
        <v>5.14055E-2</v>
      </c>
      <c r="S84" s="1">
        <v>-2.959525E-2</v>
      </c>
      <c r="T84" s="1">
        <v>3.1512970000000001E-2</v>
      </c>
      <c r="V84" s="1">
        <v>5.4721330000000004</v>
      </c>
      <c r="W84" s="1">
        <v>-0.34587079999999998</v>
      </c>
      <c r="AC84" s="1">
        <v>6.8401670000000001</v>
      </c>
      <c r="AD84" s="1">
        <v>-0.44889489999999999</v>
      </c>
      <c r="AE84" s="1">
        <v>-6.8169099999999996E-2</v>
      </c>
      <c r="AF84" s="1">
        <v>6.8172640000000007E-2</v>
      </c>
      <c r="AG84" s="1">
        <v>1.019947E-2</v>
      </c>
      <c r="AH84" s="1">
        <v>2.1071280000000001E-2</v>
      </c>
    </row>
    <row r="85" spans="1:34" s="1" customFormat="1" x14ac:dyDescent="0.3">
      <c r="A85" s="14">
        <v>1.384717</v>
      </c>
      <c r="B85" s="14">
        <v>-2.366089E-2</v>
      </c>
      <c r="C85" s="1">
        <v>-8.8056969999999998E-2</v>
      </c>
      <c r="D85" s="1">
        <v>8.8060899999999998E-2</v>
      </c>
      <c r="E85" s="1">
        <v>0.82979820000000004</v>
      </c>
      <c r="F85" s="6">
        <v>1.09443</v>
      </c>
      <c r="H85" s="1">
        <v>2.7694329999999998</v>
      </c>
      <c r="I85" s="1">
        <v>-0.138099</v>
      </c>
      <c r="J85" s="1">
        <v>-8.2780989999999999E-2</v>
      </c>
      <c r="K85" s="1">
        <v>8.2932030000000004E-2</v>
      </c>
      <c r="L85" s="1">
        <v>-0.246115</v>
      </c>
      <c r="M85" s="1">
        <v>0.47027839999999999</v>
      </c>
      <c r="O85" s="1">
        <v>4.1541499999999996</v>
      </c>
      <c r="P85" s="1">
        <v>-0.2494825</v>
      </c>
      <c r="V85" s="1">
        <v>5.5388669999999998</v>
      </c>
      <c r="W85" s="1">
        <v>-0.35105330000000001</v>
      </c>
      <c r="AC85" s="1">
        <v>6.9235829999999998</v>
      </c>
      <c r="AD85" s="1">
        <v>-0.4544222</v>
      </c>
      <c r="AE85" s="1">
        <v>-6.8486169999999999E-2</v>
      </c>
      <c r="AF85" s="1">
        <v>6.8486389999999994E-2</v>
      </c>
      <c r="AG85" s="1">
        <v>-1.062898E-2</v>
      </c>
      <c r="AH85" s="1">
        <v>1.315642E-2</v>
      </c>
    </row>
    <row r="86" spans="1:34" s="1" customFormat="1" x14ac:dyDescent="0.3">
      <c r="A86" s="14">
        <v>1.4014</v>
      </c>
      <c r="B86" s="14">
        <v>-2.434851E-2</v>
      </c>
      <c r="C86" s="1">
        <v>-6.0674430000000001E-2</v>
      </c>
      <c r="D86" s="1">
        <v>6.2022260000000003E-2</v>
      </c>
      <c r="E86" s="1">
        <v>0.41879529999999998</v>
      </c>
      <c r="F86" s="6">
        <v>0.4680068</v>
      </c>
      <c r="H86" s="1">
        <v>2.8028</v>
      </c>
      <c r="I86" s="1">
        <v>-0.14094960000000001</v>
      </c>
      <c r="J86" s="1">
        <v>-8.4647559999999997E-2</v>
      </c>
      <c r="K86" s="1">
        <v>8.4809720000000005E-2</v>
      </c>
      <c r="L86" s="1">
        <v>5.0589339999999997E-2</v>
      </c>
      <c r="M86" s="1">
        <v>6.5890610000000002E-2</v>
      </c>
      <c r="O86" s="1">
        <v>4.2042000000000002</v>
      </c>
      <c r="P86" s="1">
        <v>-0.2523167</v>
      </c>
      <c r="Q86" s="1">
        <v>-3.9875590000000002E-2</v>
      </c>
      <c r="R86" s="1">
        <v>4.0739999999999998E-2</v>
      </c>
      <c r="S86" s="1">
        <v>1.339746E-2</v>
      </c>
      <c r="T86" s="1">
        <v>3.9557599999999998E-2</v>
      </c>
      <c r="V86" s="1">
        <v>5.6055999999999999</v>
      </c>
      <c r="W86" s="1">
        <v>-0.35694360000000003</v>
      </c>
      <c r="X86" s="1">
        <v>-6.0946210000000001E-2</v>
      </c>
      <c r="Y86" s="1">
        <v>6.1042119999999998E-2</v>
      </c>
      <c r="Z86" s="1">
        <v>3.9505800000000001E-2</v>
      </c>
      <c r="AA86" s="1">
        <v>0.1218535</v>
      </c>
      <c r="AC86" s="1">
        <v>7.0069999999999997</v>
      </c>
      <c r="AD86" s="1">
        <v>-0.46032070000000003</v>
      </c>
      <c r="AE86" s="1">
        <v>-7.0833190000000004E-2</v>
      </c>
      <c r="AF86" s="1">
        <v>7.0859149999999996E-2</v>
      </c>
      <c r="AG86" s="1">
        <v>1.1473799999999999E-2</v>
      </c>
      <c r="AH86" s="1">
        <v>1.28074E-2</v>
      </c>
    </row>
    <row r="87" spans="1:34" s="1" customFormat="1" x14ac:dyDescent="0.3">
      <c r="A87" s="14">
        <v>1.418083</v>
      </c>
      <c r="B87" s="14">
        <v>-2.5685389999999999E-2</v>
      </c>
      <c r="C87" s="1">
        <v>-8.5558960000000003E-2</v>
      </c>
      <c r="D87" s="1">
        <v>8.5656430000000006E-2</v>
      </c>
      <c r="E87" s="1">
        <v>-0.77070629999999996</v>
      </c>
      <c r="F87" s="6">
        <v>1.06762</v>
      </c>
      <c r="H87" s="1">
        <v>2.8361670000000001</v>
      </c>
      <c r="I87" s="1">
        <v>-0.14374780000000001</v>
      </c>
      <c r="J87" s="1">
        <v>-7.9435130000000007E-2</v>
      </c>
      <c r="K87" s="1">
        <v>7.9445970000000005E-2</v>
      </c>
      <c r="L87" s="1">
        <v>5.618484E-3</v>
      </c>
      <c r="M87" s="1">
        <v>4.5174760000000001E-2</v>
      </c>
      <c r="O87" s="1">
        <v>4.2542499999999999</v>
      </c>
      <c r="P87" s="1">
        <v>-0.2560171</v>
      </c>
      <c r="V87" s="1">
        <v>5.6723330000000001</v>
      </c>
      <c r="W87" s="1">
        <v>-0.36217349999999998</v>
      </c>
      <c r="AC87" s="1">
        <v>7.0904170000000004</v>
      </c>
      <c r="AD87" s="1">
        <v>-0.46623949999999997</v>
      </c>
      <c r="AE87" s="1">
        <v>-6.6872269999999998E-2</v>
      </c>
      <c r="AF87" s="1">
        <v>6.6891720000000002E-2</v>
      </c>
      <c r="AG87" s="1">
        <v>1.1361380000000001E-2</v>
      </c>
      <c r="AH87" s="1">
        <v>2.333037E-2</v>
      </c>
    </row>
    <row r="88" spans="1:34" s="1" customFormat="1" x14ac:dyDescent="0.3">
      <c r="A88" s="14">
        <v>1.4347669999999999</v>
      </c>
      <c r="B88" s="14">
        <v>-2.7203330000000001E-2</v>
      </c>
      <c r="C88" s="1">
        <v>-8.588904E-2</v>
      </c>
      <c r="D88" s="1">
        <v>8.6245249999999996E-2</v>
      </c>
      <c r="E88" s="1">
        <v>-0.22762170000000001</v>
      </c>
      <c r="F88" s="6">
        <v>0.56900410000000001</v>
      </c>
      <c r="H88" s="1">
        <v>2.8695330000000001</v>
      </c>
      <c r="I88" s="1">
        <v>-0.14625050000000001</v>
      </c>
      <c r="J88" s="1">
        <v>-8.2105139999999993E-2</v>
      </c>
      <c r="K88" s="1">
        <v>8.2173739999999995E-2</v>
      </c>
      <c r="L88" s="1">
        <v>-9.1207469999999999E-2</v>
      </c>
      <c r="M88" s="1">
        <v>0.14174410000000001</v>
      </c>
      <c r="O88" s="1">
        <v>4.3042999999999996</v>
      </c>
      <c r="P88" s="1">
        <v>-0.25905240000000002</v>
      </c>
      <c r="Q88" s="1">
        <v>-4.2301640000000001E-2</v>
      </c>
      <c r="R88" s="1">
        <v>4.3656250000000001E-2</v>
      </c>
      <c r="S88" s="1">
        <v>-3.553217E-3</v>
      </c>
      <c r="T88" s="1">
        <v>2.1346980000000002E-2</v>
      </c>
      <c r="V88" s="1">
        <v>5.7390670000000004</v>
      </c>
      <c r="W88" s="1">
        <v>-0.36693579999999998</v>
      </c>
      <c r="AC88" s="1">
        <v>7.1738330000000001</v>
      </c>
      <c r="AD88" s="1">
        <v>-0.47147719999999999</v>
      </c>
      <c r="AE88" s="1">
        <v>-6.7133170000000006E-2</v>
      </c>
      <c r="AF88" s="1">
        <v>6.7167980000000002E-2</v>
      </c>
      <c r="AG88" s="1">
        <v>3.2987070000000001E-3</v>
      </c>
      <c r="AH88" s="1">
        <v>3.3093669999999999E-2</v>
      </c>
    </row>
    <row r="89" spans="1:34" s="1" customFormat="1" x14ac:dyDescent="0.3">
      <c r="A89" s="14">
        <v>1.4514499999999999</v>
      </c>
      <c r="B89" s="14">
        <v>-2.8551219999999999E-2</v>
      </c>
      <c r="C89" s="1">
        <v>-8.9656410000000006E-2</v>
      </c>
      <c r="D89" s="1">
        <v>9.2331120000000003E-2</v>
      </c>
      <c r="E89" s="1">
        <v>-0.42613299999999998</v>
      </c>
      <c r="F89" s="6">
        <v>0.63127800000000001</v>
      </c>
      <c r="H89" s="1">
        <v>2.9028999999999998</v>
      </c>
      <c r="I89" s="1">
        <v>-0.149227</v>
      </c>
      <c r="J89" s="1">
        <v>-8.8310239999999998E-2</v>
      </c>
      <c r="K89" s="1">
        <v>8.9103100000000005E-2</v>
      </c>
      <c r="L89" s="1">
        <v>7.3366059999999997E-2</v>
      </c>
      <c r="M89" s="1">
        <v>0.13674729999999999</v>
      </c>
      <c r="O89" s="1">
        <v>4.3543500000000002</v>
      </c>
      <c r="P89" s="1">
        <v>-0.26211689999999999</v>
      </c>
      <c r="V89" s="1">
        <v>5.8057999999999996</v>
      </c>
      <c r="W89" s="1">
        <v>-0.37266270000000001</v>
      </c>
      <c r="X89" s="1">
        <v>-6.3229629999999995E-2</v>
      </c>
      <c r="Y89" s="1">
        <v>6.3230019999999998E-2</v>
      </c>
      <c r="Z89" s="1">
        <v>1.768144E-2</v>
      </c>
      <c r="AA89" s="1">
        <v>2.7499840000000001E-2</v>
      </c>
      <c r="AC89" s="1">
        <v>7.25725</v>
      </c>
      <c r="AD89" s="1">
        <v>-0.47743960000000002</v>
      </c>
      <c r="AE89" s="1">
        <v>-6.8562670000000006E-2</v>
      </c>
      <c r="AF89" s="1">
        <v>6.8677840000000004E-2</v>
      </c>
      <c r="AG89" s="1">
        <v>-2.8864699999999999E-3</v>
      </c>
      <c r="AH89" s="1">
        <v>1.5973850000000001E-2</v>
      </c>
    </row>
    <row r="90" spans="1:34" s="1" customFormat="1" x14ac:dyDescent="0.3">
      <c r="A90" s="14">
        <v>1.4681329999999999</v>
      </c>
      <c r="B90" s="14">
        <v>-3.0194869999999999E-2</v>
      </c>
      <c r="C90" s="1">
        <v>-0.1027622</v>
      </c>
      <c r="D90" s="1">
        <v>0.1059496</v>
      </c>
      <c r="E90" s="1">
        <v>0.13772380000000001</v>
      </c>
      <c r="F90" s="6">
        <v>0.16681219999999999</v>
      </c>
      <c r="H90" s="1">
        <v>2.936267</v>
      </c>
      <c r="I90" s="1">
        <v>-0.1521438</v>
      </c>
      <c r="J90" s="1">
        <v>-7.7374369999999998E-2</v>
      </c>
      <c r="K90" s="1">
        <v>7.7604119999999999E-2</v>
      </c>
      <c r="L90" s="1">
        <v>7.0192370000000004E-2</v>
      </c>
      <c r="M90" s="1">
        <v>0.1378578</v>
      </c>
      <c r="O90" s="1">
        <v>4.4043999999999999</v>
      </c>
      <c r="P90" s="1">
        <v>-0.26584459999999999</v>
      </c>
      <c r="Q90" s="1">
        <v>-4.0089560000000003E-2</v>
      </c>
      <c r="R90" s="1">
        <v>4.2822470000000001E-2</v>
      </c>
      <c r="S90" s="1">
        <v>6.4122520000000002E-2</v>
      </c>
      <c r="T90" s="1">
        <v>8.0784819999999993E-2</v>
      </c>
      <c r="V90" s="1">
        <v>5.8725329999999998</v>
      </c>
      <c r="W90" s="1">
        <v>-0.37784020000000001</v>
      </c>
      <c r="AC90" s="1">
        <v>7.3406669999999998</v>
      </c>
      <c r="AD90" s="1">
        <v>-0.48291580000000001</v>
      </c>
      <c r="AE90" s="1">
        <v>-6.6097340000000004E-2</v>
      </c>
      <c r="AF90" s="1">
        <v>6.625586E-2</v>
      </c>
      <c r="AG90" s="1">
        <v>2.5285140000000001E-2</v>
      </c>
      <c r="AH90" s="1">
        <v>2.70805E-2</v>
      </c>
    </row>
    <row r="91" spans="1:34" s="1" customFormat="1" x14ac:dyDescent="0.3">
      <c r="A91" s="14">
        <v>1.4848170000000001</v>
      </c>
      <c r="B91" s="14">
        <v>-3.1980050000000003E-2</v>
      </c>
      <c r="C91" s="1">
        <v>-8.7756490000000006E-2</v>
      </c>
      <c r="D91" s="1">
        <v>9.0548370000000003E-2</v>
      </c>
      <c r="E91" s="1">
        <v>1.245198</v>
      </c>
      <c r="F91" s="6">
        <v>1.7252050000000001</v>
      </c>
      <c r="H91" s="1">
        <v>2.969633</v>
      </c>
      <c r="I91" s="1">
        <v>-0.15439040000000001</v>
      </c>
      <c r="J91" s="1">
        <v>-7.9190460000000004E-2</v>
      </c>
      <c r="K91" s="1">
        <v>7.9202759999999997E-2</v>
      </c>
      <c r="L91" s="1">
        <v>-9.6076129999999996E-2</v>
      </c>
      <c r="M91" s="1">
        <v>0.17526240000000001</v>
      </c>
      <c r="O91" s="1">
        <v>4.4544499999999996</v>
      </c>
      <c r="P91" s="1">
        <v>-0.26895449999999999</v>
      </c>
      <c r="V91" s="1">
        <v>5.9392670000000001</v>
      </c>
      <c r="W91" s="1">
        <v>-0.38252170000000002</v>
      </c>
      <c r="AC91" s="1">
        <v>7.4240830000000004</v>
      </c>
      <c r="AD91" s="1">
        <v>-0.48846679999999998</v>
      </c>
      <c r="AE91" s="1">
        <v>-6.5096089999999995E-2</v>
      </c>
      <c r="AF91" s="1">
        <v>6.5333849999999999E-2</v>
      </c>
      <c r="AG91" s="1">
        <v>1.4233249999999999E-2</v>
      </c>
      <c r="AH91" s="1">
        <v>2.3865299999999999E-2</v>
      </c>
    </row>
    <row r="92" spans="1:34" s="1" customFormat="1" x14ac:dyDescent="0.3">
      <c r="A92" s="14">
        <v>1.5015000000000001</v>
      </c>
      <c r="B92" s="14">
        <v>-3.3123010000000001E-2</v>
      </c>
      <c r="C92" s="1">
        <v>-5.6783689999999998E-2</v>
      </c>
      <c r="D92" s="1">
        <v>5.7388679999999997E-2</v>
      </c>
      <c r="E92" s="1">
        <v>0.42619879999999999</v>
      </c>
      <c r="F92" s="6">
        <v>1.0203340000000001</v>
      </c>
      <c r="H92" s="1">
        <v>3.0030000000000001</v>
      </c>
      <c r="I92" s="1">
        <v>-0.1574284</v>
      </c>
      <c r="J92" s="1">
        <v>-8.8913590000000001E-2</v>
      </c>
      <c r="K92" s="1">
        <v>8.9616909999999994E-2</v>
      </c>
      <c r="L92" s="1">
        <v>-2.9867890000000001E-4</v>
      </c>
      <c r="M92" s="1">
        <v>5.214626E-2</v>
      </c>
      <c r="O92" s="1">
        <v>4.5045000000000002</v>
      </c>
      <c r="P92" s="1">
        <v>-0.27200920000000001</v>
      </c>
      <c r="Q92" s="1">
        <v>-5.1495470000000002E-2</v>
      </c>
      <c r="R92" s="1">
        <v>5.1927229999999998E-2</v>
      </c>
      <c r="S92" s="1">
        <v>-3.7525540000000003E-2</v>
      </c>
      <c r="T92" s="1">
        <v>4.3701320000000002E-2</v>
      </c>
      <c r="V92" s="1">
        <v>6.0060000000000002</v>
      </c>
      <c r="W92" s="1">
        <v>-0.38769999999999999</v>
      </c>
      <c r="X92" s="1">
        <v>-5.6785670000000003E-2</v>
      </c>
      <c r="Y92" s="1">
        <v>5.6799420000000003E-2</v>
      </c>
      <c r="Z92" s="1">
        <v>-1.7691810000000001E-3</v>
      </c>
      <c r="AA92" s="1">
        <v>5.5639269999999998E-2</v>
      </c>
      <c r="AC92" s="1">
        <v>7.5075000000000003</v>
      </c>
      <c r="AD92" s="1">
        <v>-0.49377599999999999</v>
      </c>
      <c r="AE92" s="1">
        <v>-6.3294429999999999E-2</v>
      </c>
      <c r="AF92" s="1">
        <v>6.3329280000000002E-2</v>
      </c>
      <c r="AG92" s="1">
        <v>3.2415010000000001E-2</v>
      </c>
      <c r="AH92" s="1">
        <v>7.2890440000000001E-2</v>
      </c>
    </row>
    <row r="93" spans="1:34" s="1" customFormat="1" x14ac:dyDescent="0.3">
      <c r="A93" s="14">
        <v>1.5181830000000001</v>
      </c>
      <c r="B93" s="14">
        <v>-3.387474E-2</v>
      </c>
      <c r="C93" s="1">
        <v>-6.945076E-2</v>
      </c>
      <c r="D93" s="1">
        <v>7.2505700000000006E-2</v>
      </c>
      <c r="E93" s="1">
        <v>-0.64971330000000005</v>
      </c>
      <c r="F93" s="6">
        <v>0.65005080000000004</v>
      </c>
      <c r="H93" s="1">
        <v>3.0363669999999998</v>
      </c>
      <c r="I93" s="1">
        <v>-0.16032389999999999</v>
      </c>
      <c r="J93" s="1">
        <v>-7.8140290000000001E-2</v>
      </c>
      <c r="K93" s="1">
        <v>7.8431589999999995E-2</v>
      </c>
      <c r="L93" s="1">
        <v>0.1101043</v>
      </c>
      <c r="M93" s="1">
        <v>0.29104829999999998</v>
      </c>
      <c r="O93" s="1">
        <v>4.5545499999999999</v>
      </c>
      <c r="P93" s="1">
        <v>-0.27556979999999998</v>
      </c>
      <c r="V93" s="1">
        <v>6.0727330000000004</v>
      </c>
      <c r="W93" s="1">
        <v>-0.39290969999999997</v>
      </c>
      <c r="AC93" s="1">
        <v>7.5909170000000001</v>
      </c>
      <c r="AD93" s="1">
        <v>-0.49902649999999998</v>
      </c>
      <c r="AE93" s="1">
        <v>-6.0188499999999999E-2</v>
      </c>
      <c r="AF93" s="1">
        <v>6.0488050000000002E-2</v>
      </c>
      <c r="AG93" s="1">
        <v>2.4767270000000001E-2</v>
      </c>
      <c r="AH93" s="1">
        <v>2.4825110000000001E-2</v>
      </c>
    </row>
    <row r="94" spans="1:34" s="1" customFormat="1" x14ac:dyDescent="0.3">
      <c r="A94" s="14">
        <v>1.534867</v>
      </c>
      <c r="B94" s="14">
        <v>-3.5440350000000002E-2</v>
      </c>
      <c r="C94" s="1">
        <v>-8.7948650000000003E-2</v>
      </c>
      <c r="D94" s="1">
        <v>8.7953160000000002E-2</v>
      </c>
      <c r="E94" s="1">
        <v>-1.746642</v>
      </c>
      <c r="F94" s="6">
        <v>2.6110509999999998</v>
      </c>
      <c r="H94" s="1">
        <v>3.0697329999999998</v>
      </c>
      <c r="I94" s="1">
        <v>-0.16264300000000001</v>
      </c>
      <c r="J94" s="1">
        <v>-7.8165380000000007E-2</v>
      </c>
      <c r="K94" s="1">
        <v>7.8962699999999997E-2</v>
      </c>
      <c r="L94" s="1">
        <v>-5.8414750000000001E-2</v>
      </c>
      <c r="M94" s="1">
        <v>0.10846450000000001</v>
      </c>
      <c r="O94" s="1">
        <v>4.6045999999999996</v>
      </c>
      <c r="P94" s="1">
        <v>-0.27911399999999997</v>
      </c>
      <c r="Q94" s="1">
        <v>-4.7098470000000003E-2</v>
      </c>
      <c r="R94" s="1">
        <v>4.7138319999999997E-2</v>
      </c>
      <c r="S94" s="1">
        <v>5.5132710000000001E-2</v>
      </c>
      <c r="T94" s="1">
        <v>8.9571940000000003E-2</v>
      </c>
      <c r="V94" s="1">
        <v>6.1394669999999998</v>
      </c>
      <c r="W94" s="1">
        <v>-0.3976963</v>
      </c>
      <c r="AC94" s="1">
        <v>7.6743329999999998</v>
      </c>
      <c r="AD94" s="1">
        <v>-0.50381739999999997</v>
      </c>
      <c r="AE94" s="1">
        <v>-5.8301640000000002E-2</v>
      </c>
      <c r="AF94" s="1">
        <v>5.8302640000000003E-2</v>
      </c>
      <c r="AG94" s="1">
        <v>2.0847230000000001E-2</v>
      </c>
      <c r="AH94" s="1">
        <v>3.2048599999999997E-2</v>
      </c>
    </row>
    <row r="95" spans="1:34" s="1" customFormat="1" x14ac:dyDescent="0.3">
      <c r="A95" s="14">
        <v>1.55155</v>
      </c>
      <c r="B95" s="14">
        <v>-3.6809290000000001E-2</v>
      </c>
      <c r="C95" s="1">
        <v>-0.1174983</v>
      </c>
      <c r="D95" s="1">
        <v>0.1231515</v>
      </c>
      <c r="E95" s="1">
        <v>0.3885827</v>
      </c>
      <c r="F95" s="6">
        <v>0.38980130000000002</v>
      </c>
      <c r="H95" s="1">
        <v>3.1031</v>
      </c>
      <c r="I95" s="1">
        <v>-0.1655402</v>
      </c>
      <c r="J95" s="1">
        <v>-8.5882810000000004E-2</v>
      </c>
      <c r="K95" s="1">
        <v>8.5936239999999997E-2</v>
      </c>
      <c r="L95" s="1">
        <v>-7.6363849999999997E-2</v>
      </c>
      <c r="M95" s="1">
        <v>0.27874559999999998</v>
      </c>
      <c r="O95" s="1">
        <v>4.6546500000000002</v>
      </c>
      <c r="P95" s="1">
        <v>-0.28213290000000002</v>
      </c>
      <c r="V95" s="1">
        <v>6.2061999999999999</v>
      </c>
      <c r="W95" s="1">
        <v>-0.40337590000000001</v>
      </c>
      <c r="X95" s="1">
        <v>-5.4708600000000003E-2</v>
      </c>
      <c r="Y95" s="1">
        <v>5.4992359999999997E-2</v>
      </c>
      <c r="Z95" s="1">
        <v>2.374923E-2</v>
      </c>
      <c r="AA95" s="1">
        <v>5.2455509999999997E-2</v>
      </c>
      <c r="AC95" s="1">
        <v>7.7577499999999997</v>
      </c>
      <c r="AD95" s="1">
        <v>-0.50875309999999996</v>
      </c>
      <c r="AE95" s="1">
        <v>-5.7579089999999999E-2</v>
      </c>
      <c r="AF95" s="1">
        <v>5.7643489999999999E-2</v>
      </c>
      <c r="AG95" s="1">
        <v>-1.2199659999999999E-2</v>
      </c>
      <c r="AH95" s="1">
        <v>4.655285E-2</v>
      </c>
    </row>
    <row r="96" spans="1:34" s="1" customFormat="1" x14ac:dyDescent="0.3">
      <c r="A96" s="14">
        <v>1.568233</v>
      </c>
      <c r="B96" s="14">
        <v>-3.9360880000000001E-2</v>
      </c>
      <c r="C96" s="1">
        <v>-9.4325590000000001E-2</v>
      </c>
      <c r="D96" s="1">
        <v>9.5835290000000004E-2</v>
      </c>
      <c r="E96" s="1">
        <v>0.8389181</v>
      </c>
      <c r="F96" s="6">
        <v>0.88062119999999999</v>
      </c>
      <c r="H96" s="1">
        <v>3.1364670000000001</v>
      </c>
      <c r="I96" s="1">
        <v>-0.1683742</v>
      </c>
      <c r="J96" s="1">
        <v>-8.2151520000000006E-2</v>
      </c>
      <c r="K96" s="1">
        <v>8.2459930000000001E-2</v>
      </c>
      <c r="L96" s="1">
        <v>7.7180789999999999E-2</v>
      </c>
      <c r="M96" s="1">
        <v>0.1495032</v>
      </c>
      <c r="O96" s="1">
        <v>4.7046999999999999</v>
      </c>
      <c r="P96" s="1">
        <v>-0.2852594</v>
      </c>
      <c r="Q96" s="1">
        <v>-4.3720830000000002E-2</v>
      </c>
      <c r="R96" s="1">
        <v>4.4059950000000001E-2</v>
      </c>
      <c r="S96" s="1">
        <v>-8.1537440000000003E-2</v>
      </c>
      <c r="T96" s="1">
        <v>0.1323705</v>
      </c>
      <c r="V96" s="1">
        <v>6.2729330000000001</v>
      </c>
      <c r="W96" s="1">
        <v>-0.40777609999999997</v>
      </c>
      <c r="AC96" s="1">
        <v>7.8411670000000004</v>
      </c>
      <c r="AD96" s="1">
        <v>-0.51342350000000003</v>
      </c>
      <c r="AE96" s="1">
        <v>-5.9287409999999999E-2</v>
      </c>
      <c r="AF96" s="1">
        <v>5.9358689999999999E-2</v>
      </c>
      <c r="AG96" s="1">
        <v>1.042822E-2</v>
      </c>
      <c r="AH96" s="1">
        <v>4.971942E-2</v>
      </c>
    </row>
    <row r="97" spans="1:34" s="1" customFormat="1" x14ac:dyDescent="0.3">
      <c r="A97" s="14">
        <v>1.5849169999999999</v>
      </c>
      <c r="B97" s="14">
        <v>-3.9956619999999998E-2</v>
      </c>
      <c r="C97" s="1">
        <v>-6.3697110000000001E-2</v>
      </c>
      <c r="D97" s="1">
        <v>6.3733159999999997E-2</v>
      </c>
      <c r="E97" s="1">
        <v>1.566811</v>
      </c>
      <c r="F97" s="6">
        <v>1.8140769999999999</v>
      </c>
      <c r="H97" s="1">
        <v>3.1698330000000001</v>
      </c>
      <c r="I97" s="1">
        <v>-0.17102239999999999</v>
      </c>
      <c r="J97" s="1">
        <v>-7.9983319999999997E-2</v>
      </c>
      <c r="K97" s="1">
        <v>8.0592410000000003E-2</v>
      </c>
      <c r="L97" s="1">
        <v>-0.10566250000000001</v>
      </c>
      <c r="M97" s="1">
        <v>0.168989</v>
      </c>
      <c r="O97" s="1">
        <v>4.7547499999999996</v>
      </c>
      <c r="P97" s="1">
        <v>-0.28822239999999999</v>
      </c>
      <c r="V97" s="1">
        <v>6.3396670000000004</v>
      </c>
      <c r="W97" s="1">
        <v>-0.41319299999999998</v>
      </c>
      <c r="AC97" s="1">
        <v>7.9245830000000002</v>
      </c>
      <c r="AD97" s="1">
        <v>-0.5186442</v>
      </c>
      <c r="AE97" s="1">
        <v>-5.7706069999999998E-2</v>
      </c>
      <c r="AF97" s="1">
        <v>5.7706790000000001E-2</v>
      </c>
      <c r="AG97" s="1">
        <v>1.3842739999999999E-2</v>
      </c>
      <c r="AH97" s="1">
        <v>3.9932570000000001E-2</v>
      </c>
    </row>
    <row r="98" spans="1:34" s="1" customFormat="1" x14ac:dyDescent="0.3">
      <c r="A98" s="14">
        <v>1.6015999999999999</v>
      </c>
      <c r="B98" s="14">
        <v>-4.1486240000000001E-2</v>
      </c>
      <c r="C98" s="1">
        <v>-6.25753E-2</v>
      </c>
      <c r="D98" s="1">
        <v>6.3333650000000005E-2</v>
      </c>
      <c r="E98" s="1">
        <v>1.656034E-2</v>
      </c>
      <c r="F98" s="6">
        <v>0.12275369999999999</v>
      </c>
      <c r="H98" s="1">
        <v>3.2031999999999998</v>
      </c>
      <c r="I98" s="1">
        <v>-0.1737118</v>
      </c>
      <c r="J98" s="1">
        <v>-8.863E-2</v>
      </c>
      <c r="K98" s="1">
        <v>8.8641429999999993E-2</v>
      </c>
      <c r="L98" s="1">
        <v>3.206179E-3</v>
      </c>
      <c r="M98" s="1">
        <v>0.16941349999999999</v>
      </c>
      <c r="O98" s="1">
        <v>4.8048000000000002</v>
      </c>
      <c r="P98" s="1">
        <v>-0.29208909999999999</v>
      </c>
      <c r="Q98" s="1">
        <v>-5.1167789999999998E-2</v>
      </c>
      <c r="R98" s="1">
        <v>5.1238890000000002E-2</v>
      </c>
      <c r="S98" s="1">
        <v>-4.9820509999999998E-2</v>
      </c>
      <c r="T98" s="1">
        <v>7.2438260000000004E-2</v>
      </c>
      <c r="V98" s="1">
        <v>6.4063999999999997</v>
      </c>
      <c r="W98" s="1">
        <v>-0.41757280000000002</v>
      </c>
      <c r="X98" s="1">
        <v>-5.3658049999999999E-2</v>
      </c>
      <c r="Y98" s="1">
        <v>5.5268100000000001E-2</v>
      </c>
      <c r="Z98" s="1">
        <v>4.0421749999999999E-2</v>
      </c>
      <c r="AA98" s="1">
        <v>8.4785040000000006E-2</v>
      </c>
      <c r="AC98" s="1">
        <v>8.0079999999999991</v>
      </c>
      <c r="AD98" s="1">
        <v>-0.52305080000000004</v>
      </c>
      <c r="AE98" s="1">
        <v>-5.4826710000000001E-2</v>
      </c>
      <c r="AF98" s="1">
        <v>5.5442770000000002E-2</v>
      </c>
      <c r="AG98" s="1">
        <v>5.7090049999999996E-3</v>
      </c>
      <c r="AH98" s="1">
        <v>1.557907E-2</v>
      </c>
    </row>
    <row r="99" spans="1:34" s="1" customFormat="1" x14ac:dyDescent="0.3">
      <c r="A99" s="14">
        <v>1.6182829999999999</v>
      </c>
      <c r="B99" s="14">
        <v>-4.204455E-2</v>
      </c>
      <c r="C99" s="1">
        <v>-4.8658649999999998E-2</v>
      </c>
      <c r="D99" s="1">
        <v>5.1581179999999997E-2</v>
      </c>
      <c r="E99" s="1">
        <v>-0.18502189999999999</v>
      </c>
      <c r="F99" s="6">
        <v>0.68553359999999997</v>
      </c>
      <c r="H99" s="1">
        <v>3.236567</v>
      </c>
      <c r="I99" s="1">
        <v>-0.17693700000000001</v>
      </c>
      <c r="J99" s="1">
        <v>-8.3810770000000007E-2</v>
      </c>
      <c r="K99" s="1">
        <v>8.4042229999999996E-2</v>
      </c>
      <c r="L99" s="1">
        <v>8.4169049999999995E-2</v>
      </c>
      <c r="M99" s="1">
        <v>0.15969249999999999</v>
      </c>
      <c r="O99" s="1">
        <v>4.8548499999999999</v>
      </c>
      <c r="P99" s="1">
        <v>-0.2963327</v>
      </c>
      <c r="V99" s="1">
        <v>6.4731329999999998</v>
      </c>
      <c r="W99" s="1">
        <v>-0.42233340000000003</v>
      </c>
      <c r="AC99" s="1">
        <v>8.0914169999999999</v>
      </c>
      <c r="AD99" s="1">
        <v>-0.52779120000000002</v>
      </c>
      <c r="AE99" s="1">
        <v>-5.7872939999999998E-2</v>
      </c>
      <c r="AF99" s="1">
        <v>5.7980700000000003E-2</v>
      </c>
      <c r="AG99" s="1">
        <v>-4.2933709999999998E-3</v>
      </c>
      <c r="AH99" s="1">
        <v>6.8623139999999999E-2</v>
      </c>
    </row>
    <row r="100" spans="1:34" s="1" customFormat="1" x14ac:dyDescent="0.3">
      <c r="A100" s="14">
        <v>1.6349670000000001</v>
      </c>
      <c r="B100" s="14">
        <v>-4.3109809999999998E-2</v>
      </c>
      <c r="C100" s="1">
        <v>-7.5573810000000005E-2</v>
      </c>
      <c r="D100" s="1">
        <v>7.5919440000000005E-2</v>
      </c>
      <c r="E100" s="1">
        <v>-1.216092</v>
      </c>
      <c r="F100" s="6">
        <v>1.298451</v>
      </c>
      <c r="H100" s="1">
        <v>3.269933</v>
      </c>
      <c r="I100" s="1">
        <v>-0.17930479999999999</v>
      </c>
      <c r="J100" s="1">
        <v>-7.7290949999999997E-2</v>
      </c>
      <c r="K100" s="1">
        <v>7.8179219999999994E-2</v>
      </c>
      <c r="L100" s="1">
        <v>4.8672590000000002E-2</v>
      </c>
      <c r="M100" s="1">
        <v>0.2902267</v>
      </c>
      <c r="O100" s="1">
        <v>4.9048999999999996</v>
      </c>
      <c r="P100" s="1">
        <v>-0.3000755</v>
      </c>
      <c r="Q100" s="1">
        <v>-5.1877520000000003E-2</v>
      </c>
      <c r="R100" s="1">
        <v>5.1880089999999997E-2</v>
      </c>
      <c r="S100" s="1">
        <v>3.8650410000000003E-2</v>
      </c>
      <c r="T100" s="1">
        <v>5.0269179999999997E-2</v>
      </c>
      <c r="V100" s="1">
        <v>6.5398670000000001</v>
      </c>
      <c r="W100" s="1">
        <v>-0.42743100000000001</v>
      </c>
      <c r="AC100" s="1">
        <v>8.1748329999999996</v>
      </c>
      <c r="AD100" s="1">
        <v>-0.53270600000000001</v>
      </c>
      <c r="AE100" s="1">
        <v>-5.59763E-2</v>
      </c>
      <c r="AF100" s="1">
        <v>5.6290359999999998E-2</v>
      </c>
      <c r="AG100" s="1">
        <v>3.5544810000000003E-2</v>
      </c>
      <c r="AH100" s="1">
        <v>5.6144680000000002E-2</v>
      </c>
    </row>
    <row r="101" spans="1:34" s="1" customFormat="1" x14ac:dyDescent="0.3">
      <c r="A101" s="14">
        <v>1.6516500000000001</v>
      </c>
      <c r="B101" s="14">
        <v>-4.45662E-2</v>
      </c>
      <c r="C101" s="1">
        <v>-9.0024409999999999E-2</v>
      </c>
      <c r="D101" s="1">
        <v>9.0031799999999995E-2</v>
      </c>
      <c r="E101" s="1">
        <v>-0.32230510000000001</v>
      </c>
      <c r="F101" s="6">
        <v>0.5691737</v>
      </c>
      <c r="H101" s="1">
        <v>3.3033000000000001</v>
      </c>
      <c r="I101" s="1">
        <v>-0.1820949</v>
      </c>
      <c r="J101" s="1">
        <v>-8.4133070000000004E-2</v>
      </c>
      <c r="K101" s="1">
        <v>8.5845749999999998E-2</v>
      </c>
      <c r="L101" s="1">
        <v>-6.9880719999999993E-2</v>
      </c>
      <c r="M101" s="1">
        <v>0.18688289999999999</v>
      </c>
      <c r="O101" s="1">
        <v>4.9549500000000002</v>
      </c>
      <c r="P101" s="1">
        <v>-0.30326170000000002</v>
      </c>
      <c r="V101" s="1">
        <v>6.6066000000000003</v>
      </c>
      <c r="W101" s="1">
        <v>-0.4318824</v>
      </c>
      <c r="X101" s="1">
        <v>-5.1217989999999998E-2</v>
      </c>
      <c r="Y101" s="1">
        <v>5.1503359999999998E-2</v>
      </c>
      <c r="Z101" s="1">
        <v>1.523396E-2</v>
      </c>
      <c r="AA101" s="1">
        <v>3.6175899999999997E-2</v>
      </c>
      <c r="AC101" s="1">
        <v>8.2582500000000003</v>
      </c>
      <c r="AD101" s="1">
        <v>-0.53712990000000005</v>
      </c>
      <c r="AE101" s="1">
        <v>-5.1212969999999997E-2</v>
      </c>
      <c r="AF101" s="1">
        <v>5.153932E-2</v>
      </c>
      <c r="AG101" s="1">
        <v>2.9734279999999998E-2</v>
      </c>
      <c r="AH101" s="1">
        <v>4.6551000000000002E-2</v>
      </c>
    </row>
    <row r="102" spans="1:34" s="1" customFormat="1" x14ac:dyDescent="0.3">
      <c r="A102" s="14">
        <v>1.6683330000000001</v>
      </c>
      <c r="B102" s="14">
        <v>-4.6113630000000003E-2</v>
      </c>
      <c r="C102" s="1">
        <v>-8.6348129999999995E-2</v>
      </c>
      <c r="D102" s="1">
        <v>8.6617509999999995E-2</v>
      </c>
      <c r="E102" s="1">
        <v>-6.7800509999999994E-2</v>
      </c>
      <c r="F102" s="6">
        <v>8.0589530000000006E-2</v>
      </c>
      <c r="H102" s="1">
        <v>3.3366669999999998</v>
      </c>
      <c r="I102" s="1">
        <v>-0.18491920000000001</v>
      </c>
      <c r="J102" s="1">
        <v>-8.162809E-2</v>
      </c>
      <c r="K102" s="1">
        <v>8.1660549999999998E-2</v>
      </c>
      <c r="L102" s="1">
        <v>-1.4447450000000001E-3</v>
      </c>
      <c r="M102" s="1">
        <v>0.26100449999999997</v>
      </c>
      <c r="O102" s="1">
        <v>5.0049999999999999</v>
      </c>
      <c r="P102" s="1">
        <v>-0.30763089999999998</v>
      </c>
      <c r="Q102" s="1">
        <v>-5.3426410000000001E-2</v>
      </c>
      <c r="R102" s="1">
        <v>5.3426710000000002E-2</v>
      </c>
      <c r="S102" s="1">
        <v>-4.1906150000000003E-2</v>
      </c>
      <c r="T102" s="1">
        <v>9.2979350000000002E-2</v>
      </c>
      <c r="V102" s="1">
        <v>6.6733330000000004</v>
      </c>
      <c r="W102" s="1">
        <v>-0.43706159999999999</v>
      </c>
      <c r="AC102" s="1">
        <v>8.3416669999999993</v>
      </c>
      <c r="AD102" s="1">
        <v>-0.54125000000000001</v>
      </c>
      <c r="AE102" s="1">
        <v>-5.0725220000000001E-2</v>
      </c>
      <c r="AF102" s="1">
        <v>5.0771839999999999E-2</v>
      </c>
      <c r="AG102" s="1">
        <v>-8.3016459999999993E-3</v>
      </c>
      <c r="AH102" s="1">
        <v>2.2002069999999999E-2</v>
      </c>
    </row>
    <row r="103" spans="1:34" s="1" customFormat="1" x14ac:dyDescent="0.3">
      <c r="A103" s="14">
        <v>1.685017</v>
      </c>
      <c r="B103" s="14">
        <v>-4.7447349999999999E-2</v>
      </c>
      <c r="C103" s="1">
        <v>-8.8801409999999997E-2</v>
      </c>
      <c r="D103" s="1">
        <v>8.88095E-2</v>
      </c>
      <c r="E103" s="1">
        <v>0.16976959999999999</v>
      </c>
      <c r="F103" s="6">
        <v>0.19080630000000001</v>
      </c>
      <c r="H103" s="1">
        <v>3.3700329999999998</v>
      </c>
      <c r="I103" s="1">
        <v>-0.18754219999999999</v>
      </c>
      <c r="J103" s="1">
        <v>-8.2708249999999997E-2</v>
      </c>
      <c r="K103" s="1">
        <v>8.2801429999999995E-2</v>
      </c>
      <c r="L103" s="1">
        <v>-7.4083009999999999E-3</v>
      </c>
      <c r="M103" s="1">
        <v>7.2092149999999994E-2</v>
      </c>
      <c r="O103" s="1">
        <v>5.0550499999999996</v>
      </c>
      <c r="P103" s="1">
        <v>-0.3107393</v>
      </c>
      <c r="V103" s="1">
        <v>6.7400669999999998</v>
      </c>
      <c r="W103" s="1">
        <v>-0.44180950000000002</v>
      </c>
      <c r="AC103" s="1">
        <v>8.4250830000000008</v>
      </c>
      <c r="AD103" s="1">
        <v>-0.54559250000000004</v>
      </c>
      <c r="AE103" s="1">
        <v>-5.309146E-2</v>
      </c>
      <c r="AF103" s="1">
        <v>5.3247460000000003E-2</v>
      </c>
      <c r="AG103" s="1">
        <v>-1.164945E-2</v>
      </c>
      <c r="AH103" s="1">
        <v>6.4995490000000003E-2</v>
      </c>
    </row>
    <row r="104" spans="1:34" s="1" customFormat="1" x14ac:dyDescent="0.3">
      <c r="A104" s="14">
        <v>1.7017</v>
      </c>
      <c r="B104" s="14">
        <v>-4.9076630000000003E-2</v>
      </c>
      <c r="C104" s="1">
        <v>-8.58207E-2</v>
      </c>
      <c r="D104" s="1">
        <v>8.584775E-2</v>
      </c>
      <c r="E104" s="1">
        <v>-0.30565029999999999</v>
      </c>
      <c r="F104" s="6">
        <v>0.33184540000000001</v>
      </c>
      <c r="H104" s="1">
        <v>3.4034</v>
      </c>
      <c r="I104" s="1">
        <v>-0.19043860000000001</v>
      </c>
      <c r="J104" s="1">
        <v>-8.4109929999999999E-2</v>
      </c>
      <c r="K104" s="1">
        <v>8.438611E-2</v>
      </c>
      <c r="L104" s="1">
        <v>-0.14136380000000001</v>
      </c>
      <c r="M104" s="1">
        <v>0.1443865</v>
      </c>
      <c r="O104" s="1">
        <v>5.1051000000000002</v>
      </c>
      <c r="P104" s="1">
        <v>-0.31523230000000002</v>
      </c>
      <c r="Q104" s="1">
        <v>-5.0845290000000001E-2</v>
      </c>
      <c r="R104" s="1">
        <v>5.1123679999999998E-2</v>
      </c>
      <c r="S104" s="1">
        <v>2.6933559999999999E-2</v>
      </c>
      <c r="T104" s="1">
        <v>3.5760090000000001E-2</v>
      </c>
      <c r="V104" s="1">
        <v>6.8068</v>
      </c>
      <c r="W104" s="1">
        <v>-0.44670939999999998</v>
      </c>
      <c r="X104" s="1">
        <v>-5.4885669999999998E-2</v>
      </c>
      <c r="Y104" s="1">
        <v>5.4933759999999998E-2</v>
      </c>
      <c r="Z104" s="1">
        <v>3.5318700000000001E-2</v>
      </c>
      <c r="AA104" s="1">
        <v>6.2132090000000001E-2</v>
      </c>
      <c r="AC104" s="1">
        <v>8.5084999999999997</v>
      </c>
      <c r="AD104" s="1">
        <v>-0.55010740000000002</v>
      </c>
      <c r="AE104" s="1">
        <v>-5.2942299999999998E-2</v>
      </c>
      <c r="AF104" s="1">
        <v>5.2964049999999999E-2</v>
      </c>
      <c r="AG104" s="1">
        <v>-3.684171E-3</v>
      </c>
      <c r="AH104" s="1">
        <v>5.6685689999999997E-2</v>
      </c>
    </row>
    <row r="105" spans="1:34" s="1" customFormat="1" x14ac:dyDescent="0.3">
      <c r="A105" s="14">
        <v>1.718383</v>
      </c>
      <c r="B105" s="14">
        <v>-5.0310899999999999E-2</v>
      </c>
      <c r="C105" s="1">
        <v>-9.1805639999999994E-2</v>
      </c>
      <c r="D105" s="1">
        <v>9.2320109999999997E-2</v>
      </c>
      <c r="E105" s="1">
        <v>0.18153150000000001</v>
      </c>
      <c r="F105" s="6">
        <v>0.73655789999999999</v>
      </c>
      <c r="H105" s="1">
        <v>3.4367670000000001</v>
      </c>
      <c r="I105" s="1">
        <v>-0.1931551</v>
      </c>
      <c r="J105" s="1">
        <v>-8.9614299999999994E-2</v>
      </c>
      <c r="K105" s="1">
        <v>8.9631840000000004E-2</v>
      </c>
      <c r="L105" s="1">
        <v>-2.8857279999999999E-2</v>
      </c>
      <c r="M105" s="1">
        <v>3.5130790000000002E-2</v>
      </c>
      <c r="O105" s="1">
        <v>5.1551499999999999</v>
      </c>
      <c r="P105" s="1">
        <v>-0.31954399999999999</v>
      </c>
      <c r="V105" s="1">
        <v>6.8735330000000001</v>
      </c>
      <c r="W105" s="1">
        <v>-0.45138329999999999</v>
      </c>
      <c r="AC105" s="1">
        <v>8.5919170000000005</v>
      </c>
      <c r="AD105" s="1">
        <v>-0.5544251</v>
      </c>
      <c r="AE105" s="1">
        <v>-5.3038189999999999E-2</v>
      </c>
      <c r="AF105" s="1">
        <v>5.4519190000000002E-2</v>
      </c>
      <c r="AG105" s="1">
        <v>2.8905380000000001E-2</v>
      </c>
      <c r="AH105" s="1">
        <v>6.4823439999999996E-2</v>
      </c>
    </row>
    <row r="106" spans="1:34" s="1" customFormat="1" x14ac:dyDescent="0.3">
      <c r="A106" s="14">
        <v>1.7350669999999999</v>
      </c>
      <c r="B106" s="14">
        <v>-5.213988E-2</v>
      </c>
      <c r="C106" s="1">
        <v>-8.9432689999999995E-2</v>
      </c>
      <c r="D106" s="1">
        <v>9.1613150000000004E-2</v>
      </c>
      <c r="E106" s="1">
        <v>-0.1405421</v>
      </c>
      <c r="F106" s="6">
        <v>0.56465960000000004</v>
      </c>
      <c r="H106" s="1">
        <v>3.4701330000000001</v>
      </c>
      <c r="I106" s="1">
        <v>-0.19641890000000001</v>
      </c>
      <c r="J106" s="1">
        <v>-8.9895559999999999E-2</v>
      </c>
      <c r="K106" s="1">
        <v>8.9900229999999998E-2</v>
      </c>
      <c r="L106" s="1">
        <v>-2.5466079999999999E-2</v>
      </c>
      <c r="M106" s="1">
        <v>0.16658100000000001</v>
      </c>
      <c r="O106" s="1">
        <v>5.2051999999999996</v>
      </c>
      <c r="P106" s="1">
        <v>-0.32330170000000003</v>
      </c>
      <c r="Q106" s="1">
        <v>-5.8636470000000003E-2</v>
      </c>
      <c r="R106" s="1">
        <v>5.8995199999999998E-2</v>
      </c>
      <c r="S106" s="1">
        <v>-9.1166759999999999E-2</v>
      </c>
      <c r="T106" s="1">
        <v>0.1087582</v>
      </c>
      <c r="V106" s="1">
        <v>6.9402670000000004</v>
      </c>
      <c r="W106" s="1">
        <v>-0.4557349</v>
      </c>
      <c r="AC106" s="1">
        <v>8.6753330000000002</v>
      </c>
      <c r="AD106" s="1">
        <v>-0.55895589999999995</v>
      </c>
      <c r="AE106" s="1">
        <v>-4.9361740000000001E-2</v>
      </c>
      <c r="AF106" s="1">
        <v>4.9870159999999997E-2</v>
      </c>
      <c r="AG106" s="1">
        <v>1.627909E-2</v>
      </c>
      <c r="AH106" s="1">
        <v>2.3838069999999999E-2</v>
      </c>
    </row>
    <row r="107" spans="1:34" s="1" customFormat="1" x14ac:dyDescent="0.3">
      <c r="A107" s="14">
        <v>1.7517499999999999</v>
      </c>
      <c r="B107" s="14">
        <v>-5.3294969999999997E-2</v>
      </c>
      <c r="C107" s="1">
        <v>-8.5810449999999996E-2</v>
      </c>
      <c r="D107" s="1">
        <v>9.0767340000000002E-2</v>
      </c>
      <c r="E107" s="1">
        <v>0.79482660000000005</v>
      </c>
      <c r="F107" s="6">
        <v>1.244218</v>
      </c>
      <c r="H107" s="1">
        <v>3.5034999999999998</v>
      </c>
      <c r="I107" s="1">
        <v>-0.1991541</v>
      </c>
      <c r="J107" s="1">
        <v>-8.7141330000000003E-2</v>
      </c>
      <c r="K107" s="1">
        <v>8.8246030000000003E-2</v>
      </c>
      <c r="L107" s="1">
        <v>3.2237340000000003E-2</v>
      </c>
      <c r="M107" s="1">
        <v>9.0965679999999993E-2</v>
      </c>
      <c r="O107" s="1">
        <v>5.2552500000000002</v>
      </c>
      <c r="P107" s="1">
        <v>-0.3278219</v>
      </c>
      <c r="V107" s="1">
        <v>7.0069999999999997</v>
      </c>
      <c r="W107" s="1">
        <v>-0.46032070000000003</v>
      </c>
      <c r="X107" s="1">
        <v>-5.1322329999999999E-2</v>
      </c>
      <c r="Y107" s="1">
        <v>5.1873500000000003E-2</v>
      </c>
      <c r="Z107" s="1">
        <v>2.8125440000000002E-3</v>
      </c>
      <c r="AA107" s="1">
        <v>6.4661529999999995E-2</v>
      </c>
      <c r="AC107" s="1">
        <v>8.7587499999999991</v>
      </c>
      <c r="AD107" s="1">
        <v>-0.56266020000000005</v>
      </c>
      <c r="AE107" s="1">
        <v>-4.8184530000000003E-2</v>
      </c>
      <c r="AF107" s="1">
        <v>4.9253329999999998E-2</v>
      </c>
      <c r="AG107" s="1">
        <v>3.5181029999999997E-4</v>
      </c>
      <c r="AH107" s="1">
        <v>9.2638660000000008E-3</v>
      </c>
    </row>
    <row r="108" spans="1:34" s="1" customFormat="1" x14ac:dyDescent="0.3">
      <c r="A108" s="14">
        <v>1.7684329999999999</v>
      </c>
      <c r="B108" s="14">
        <v>-5.5003089999999998E-2</v>
      </c>
      <c r="C108" s="1">
        <v>-7.4514369999999996E-2</v>
      </c>
      <c r="D108" s="1">
        <v>7.4852459999999996E-2</v>
      </c>
      <c r="E108" s="1">
        <v>0.14012260000000001</v>
      </c>
      <c r="F108" s="6">
        <v>1.1001000000000001</v>
      </c>
      <c r="H108" s="1">
        <v>3.536867</v>
      </c>
      <c r="I108" s="1">
        <v>-0.2022341</v>
      </c>
      <c r="J108" s="1">
        <v>-9.0596019999999999E-2</v>
      </c>
      <c r="K108" s="1">
        <v>9.0815140000000003E-2</v>
      </c>
      <c r="L108" s="1">
        <v>9.6192810000000004E-2</v>
      </c>
      <c r="M108" s="1">
        <v>0.41954639999999999</v>
      </c>
      <c r="O108" s="1">
        <v>5.3052999999999999</v>
      </c>
      <c r="P108" s="1">
        <v>-0.33166259999999997</v>
      </c>
      <c r="Q108" s="1">
        <v>-5.2341869999999999E-2</v>
      </c>
      <c r="R108" s="1">
        <v>5.2353820000000002E-2</v>
      </c>
      <c r="S108" s="1">
        <v>5.9034410000000002E-2</v>
      </c>
      <c r="T108" s="1">
        <v>0.1276697</v>
      </c>
      <c r="V108" s="1">
        <v>7.0737329999999998</v>
      </c>
      <c r="W108" s="1">
        <v>-0.46493269999999998</v>
      </c>
      <c r="AC108" s="1">
        <v>8.8421669999999999</v>
      </c>
      <c r="AD108" s="1">
        <v>-0.56699469999999996</v>
      </c>
      <c r="AE108" s="1">
        <v>-5.119903E-2</v>
      </c>
      <c r="AF108" s="1">
        <v>5.2143479999999999E-2</v>
      </c>
      <c r="AG108" s="1">
        <v>-1.515975E-2</v>
      </c>
      <c r="AH108" s="1">
        <v>1.6032330000000001E-2</v>
      </c>
    </row>
    <row r="109" spans="1:34" s="1" customFormat="1" x14ac:dyDescent="0.3">
      <c r="A109" s="14">
        <v>1.7851170000000001</v>
      </c>
      <c r="B109" s="14">
        <v>-5.5781259999999999E-2</v>
      </c>
      <c r="C109" s="1">
        <v>-6.7784109999999995E-2</v>
      </c>
      <c r="D109" s="1">
        <v>7.1139439999999998E-2</v>
      </c>
      <c r="E109" s="1">
        <v>-0.45106649999999998</v>
      </c>
      <c r="F109" s="6">
        <v>0.67229179999999999</v>
      </c>
      <c r="H109" s="1">
        <v>3.570233</v>
      </c>
      <c r="I109" s="1">
        <v>-0.20519989999999999</v>
      </c>
      <c r="J109" s="1">
        <v>-8.0668959999999998E-2</v>
      </c>
      <c r="K109" s="1">
        <v>8.1901360000000006E-2</v>
      </c>
      <c r="L109" s="1">
        <v>0.11075939999999999</v>
      </c>
      <c r="M109" s="1">
        <v>0.12240139999999999</v>
      </c>
      <c r="O109" s="1">
        <v>5.3553499999999996</v>
      </c>
      <c r="P109" s="1">
        <v>-0.3360438</v>
      </c>
      <c r="V109" s="1">
        <v>7.1404670000000001</v>
      </c>
      <c r="W109" s="1">
        <v>-0.4693734</v>
      </c>
      <c r="AC109" s="1">
        <v>8.9255829999999996</v>
      </c>
      <c r="AD109" s="1">
        <v>-0.57120199999999999</v>
      </c>
      <c r="AE109" s="1">
        <v>-5.0016140000000001E-2</v>
      </c>
      <c r="AF109" s="1">
        <v>5.0629269999999997E-2</v>
      </c>
      <c r="AG109" s="1">
        <v>7.1505930000000002E-3</v>
      </c>
      <c r="AH109" s="1">
        <v>1.6643499999999999E-2</v>
      </c>
    </row>
    <row r="110" spans="1:34" s="1" customFormat="1" x14ac:dyDescent="0.3">
      <c r="A110" s="14">
        <v>1.8018000000000001</v>
      </c>
      <c r="B110" s="14">
        <v>-5.7264820000000001E-2</v>
      </c>
      <c r="C110" s="1">
        <v>-9.8253850000000004E-2</v>
      </c>
      <c r="D110" s="1">
        <v>9.8720189999999999E-2</v>
      </c>
      <c r="E110" s="1">
        <v>-0.72210830000000004</v>
      </c>
      <c r="F110" s="6">
        <v>1.038168</v>
      </c>
      <c r="H110" s="1">
        <v>3.6036000000000001</v>
      </c>
      <c r="I110" s="1">
        <v>-0.20761740000000001</v>
      </c>
      <c r="J110" s="1">
        <v>-8.0020579999999994E-2</v>
      </c>
      <c r="K110" s="1">
        <v>8.0067429999999995E-2</v>
      </c>
      <c r="L110" s="1">
        <v>7.4005570000000007E-2</v>
      </c>
      <c r="M110" s="1">
        <v>0.2359976</v>
      </c>
      <c r="O110" s="1">
        <v>5.4054000000000002</v>
      </c>
      <c r="P110" s="1">
        <v>-0.33984500000000001</v>
      </c>
      <c r="Q110" s="1">
        <v>-5.9993329999999997E-2</v>
      </c>
      <c r="R110" s="1">
        <v>6.004731E-2</v>
      </c>
      <c r="S110" s="1">
        <v>-8.8045410000000005E-2</v>
      </c>
      <c r="T110" s="1">
        <v>0.1632584</v>
      </c>
      <c r="V110" s="1">
        <v>7.2072000000000003</v>
      </c>
      <c r="W110" s="1">
        <v>-0.47435919999999998</v>
      </c>
      <c r="X110" s="1">
        <v>-5.4972460000000001E-2</v>
      </c>
      <c r="Y110" s="1">
        <v>5.5353439999999997E-2</v>
      </c>
      <c r="Z110" s="1">
        <v>2.822086E-2</v>
      </c>
      <c r="AA110" s="1">
        <v>8.6485190000000003E-2</v>
      </c>
      <c r="AC110" s="1">
        <v>9.0090000000000003</v>
      </c>
      <c r="AD110" s="1">
        <v>-0.57533909999999999</v>
      </c>
      <c r="AE110" s="1">
        <v>-4.9945150000000001E-2</v>
      </c>
      <c r="AF110" s="1">
        <v>5.0623790000000002E-2</v>
      </c>
      <c r="AG110" s="1">
        <v>9.7987749999999994E-5</v>
      </c>
      <c r="AH110" s="1">
        <v>1.7761349999999999E-2</v>
      </c>
    </row>
    <row r="111" spans="1:34" s="1" customFormat="1" x14ac:dyDescent="0.3">
      <c r="A111" s="14">
        <v>1.8184830000000001</v>
      </c>
      <c r="B111" s="14">
        <v>-5.9059670000000002E-2</v>
      </c>
      <c r="C111" s="1">
        <v>-9.3531310000000006E-2</v>
      </c>
      <c r="D111" s="1">
        <v>9.3716389999999997E-2</v>
      </c>
      <c r="E111" s="1">
        <v>0.2891473</v>
      </c>
      <c r="F111" s="6">
        <v>0.40798060000000003</v>
      </c>
      <c r="H111" s="1">
        <v>3.6369669999999998</v>
      </c>
      <c r="I111" s="1">
        <v>-0.21054</v>
      </c>
      <c r="J111" s="1">
        <v>-8.0131480000000005E-2</v>
      </c>
      <c r="K111" s="1">
        <v>8.0834749999999997E-2</v>
      </c>
      <c r="L111" s="1">
        <v>0.14738290000000001</v>
      </c>
      <c r="M111" s="1">
        <v>0.31941019999999998</v>
      </c>
      <c r="O111" s="1">
        <v>5.4554499999999999</v>
      </c>
      <c r="P111" s="1">
        <v>-0.34440749999999998</v>
      </c>
      <c r="V111" s="1">
        <v>7.2739330000000004</v>
      </c>
      <c r="W111" s="1">
        <v>-0.47847070000000003</v>
      </c>
      <c r="AC111" s="1">
        <v>9.0924169999999993</v>
      </c>
      <c r="AD111" s="1">
        <v>-0.57953449999999995</v>
      </c>
      <c r="AE111" s="1">
        <v>-5.017638E-2</v>
      </c>
      <c r="AF111" s="1">
        <v>5.1177920000000002E-2</v>
      </c>
      <c r="AG111" s="1">
        <v>-1.072643E-2</v>
      </c>
      <c r="AH111" s="1">
        <v>1.189628E-2</v>
      </c>
    </row>
    <row r="112" spans="1:34" s="1" customFormat="1" x14ac:dyDescent="0.3">
      <c r="A112" s="14">
        <v>1.835167</v>
      </c>
      <c r="B112" s="14">
        <v>-6.0385649999999999E-2</v>
      </c>
      <c r="C112" s="1">
        <v>-8.2786029999999997E-2</v>
      </c>
      <c r="D112" s="1">
        <v>8.3060049999999996E-2</v>
      </c>
      <c r="E112" s="1">
        <v>0.3786003</v>
      </c>
      <c r="F112" s="6">
        <v>0.55777060000000001</v>
      </c>
      <c r="H112" s="1">
        <v>3.6703329999999998</v>
      </c>
      <c r="I112" s="1">
        <v>-0.21296490000000001</v>
      </c>
      <c r="J112" s="1">
        <v>-6.7686270000000007E-2</v>
      </c>
      <c r="K112" s="1">
        <v>6.8254400000000007E-2</v>
      </c>
      <c r="L112" s="1">
        <v>3.908934E-2</v>
      </c>
      <c r="M112" s="1">
        <v>6.7343210000000001E-2</v>
      </c>
      <c r="O112" s="1">
        <v>5.5054999999999996</v>
      </c>
      <c r="P112" s="1">
        <v>-0.34828029999999999</v>
      </c>
      <c r="Q112" s="1">
        <v>-5.1773140000000002E-2</v>
      </c>
      <c r="R112" s="1">
        <v>5.1996790000000001E-2</v>
      </c>
      <c r="S112" s="1">
        <v>-3.7604409999999998E-2</v>
      </c>
      <c r="T112" s="1">
        <v>0.1292382</v>
      </c>
      <c r="V112" s="1">
        <v>7.3406669999999998</v>
      </c>
      <c r="W112" s="1">
        <v>-0.48291580000000001</v>
      </c>
      <c r="AC112" s="1">
        <v>9.1758330000000008</v>
      </c>
      <c r="AD112" s="1">
        <v>-0.58371019999999996</v>
      </c>
      <c r="AE112" s="1">
        <v>-5.1452049999999999E-2</v>
      </c>
      <c r="AF112" s="1">
        <v>5.2471370000000003E-2</v>
      </c>
      <c r="AG112" s="1">
        <v>-8.6682449999999998E-3</v>
      </c>
      <c r="AH112" s="1">
        <v>1.9797200000000001E-2</v>
      </c>
    </row>
    <row r="113" spans="1:34" s="1" customFormat="1" x14ac:dyDescent="0.3">
      <c r="A113" s="14">
        <v>1.85185</v>
      </c>
      <c r="B113" s="14">
        <v>-6.1821960000000002E-2</v>
      </c>
      <c r="C113" s="1">
        <v>-8.4131049999999999E-2</v>
      </c>
      <c r="D113" s="1">
        <v>8.4249370000000004E-2</v>
      </c>
      <c r="E113" s="1">
        <v>-1.82516E-2</v>
      </c>
      <c r="F113" s="6">
        <v>2.680894E-2</v>
      </c>
      <c r="H113" s="1">
        <v>3.7037</v>
      </c>
      <c r="I113" s="1">
        <v>-0.2150569</v>
      </c>
      <c r="J113" s="1">
        <v>-7.5354760000000007E-2</v>
      </c>
      <c r="K113" s="1">
        <v>7.6232040000000001E-2</v>
      </c>
      <c r="L113" s="1">
        <v>-0.18288209999999999</v>
      </c>
      <c r="M113" s="1">
        <v>0.20307629999999999</v>
      </c>
      <c r="O113" s="1">
        <v>5.5555500000000002</v>
      </c>
      <c r="P113" s="1">
        <v>-0.35252070000000002</v>
      </c>
      <c r="V113" s="1">
        <v>7.4074</v>
      </c>
      <c r="W113" s="1">
        <v>-0.48718329999999999</v>
      </c>
      <c r="X113" s="1">
        <v>-5.1117610000000001E-2</v>
      </c>
      <c r="Y113" s="1">
        <v>5.1458160000000003E-2</v>
      </c>
      <c r="Z113" s="1">
        <v>-3.9062670000000001E-4</v>
      </c>
      <c r="AA113" s="1">
        <v>5.9303010000000003E-2</v>
      </c>
      <c r="AC113" s="1">
        <v>9.2592499999999998</v>
      </c>
      <c r="AD113" s="1">
        <v>-0.58811840000000004</v>
      </c>
      <c r="AE113" s="1">
        <v>-5.2138530000000002E-2</v>
      </c>
      <c r="AF113" s="1">
        <v>5.2518450000000001E-2</v>
      </c>
      <c r="AG113" s="1">
        <v>9.8273800000000001E-3</v>
      </c>
      <c r="AH113" s="1">
        <v>5.5794200000000002E-2</v>
      </c>
    </row>
    <row r="114" spans="1:34" s="1" customFormat="1" x14ac:dyDescent="0.3">
      <c r="A114" s="14">
        <v>1.868533</v>
      </c>
      <c r="B114" s="14">
        <v>-6.3192819999999997E-2</v>
      </c>
      <c r="C114" s="1">
        <v>-8.2338129999999995E-2</v>
      </c>
      <c r="D114" s="1">
        <v>8.2705239999999999E-2</v>
      </c>
      <c r="E114" s="1">
        <v>-0.32165189999999999</v>
      </c>
      <c r="F114" s="6">
        <v>0.49236669999999999</v>
      </c>
      <c r="H114" s="1">
        <v>3.7370670000000001</v>
      </c>
      <c r="I114" s="1">
        <v>-0.21799350000000001</v>
      </c>
      <c r="J114" s="1">
        <v>-8.4693530000000003E-2</v>
      </c>
      <c r="K114" s="1">
        <v>8.5433620000000002E-2</v>
      </c>
      <c r="L114" s="1">
        <v>-0.1277682</v>
      </c>
      <c r="M114" s="1">
        <v>0.25265120000000002</v>
      </c>
      <c r="O114" s="1">
        <v>5.6055999999999999</v>
      </c>
      <c r="P114" s="1">
        <v>-0.35694360000000003</v>
      </c>
      <c r="Q114" s="1">
        <v>-5.1814289999999999E-2</v>
      </c>
      <c r="R114" s="1">
        <v>5.1965740000000003E-2</v>
      </c>
      <c r="S114" s="1">
        <v>5.5217389999999998E-2</v>
      </c>
      <c r="T114" s="1">
        <v>7.1566870000000005E-2</v>
      </c>
      <c r="V114" s="1">
        <v>7.4741330000000001</v>
      </c>
      <c r="W114" s="1">
        <v>-0.49152699999999999</v>
      </c>
      <c r="AC114" s="1">
        <v>9.3426670000000005</v>
      </c>
      <c r="AD114" s="1">
        <v>-0.59240859999999995</v>
      </c>
      <c r="AE114" s="1">
        <v>-4.9663930000000002E-2</v>
      </c>
      <c r="AF114" s="1">
        <v>4.9685180000000002E-2</v>
      </c>
      <c r="AG114" s="1">
        <v>2.9675090000000001E-2</v>
      </c>
      <c r="AH114" s="1">
        <v>0.10375760000000001</v>
      </c>
    </row>
    <row r="115" spans="1:34" s="1" customFormat="1" x14ac:dyDescent="0.3">
      <c r="A115" s="14">
        <v>1.8852169999999999</v>
      </c>
      <c r="B115" s="14">
        <v>-6.4569310000000005E-2</v>
      </c>
      <c r="C115" s="1">
        <v>-9.3606259999999997E-2</v>
      </c>
      <c r="D115" s="1">
        <v>9.5055970000000004E-2</v>
      </c>
      <c r="E115" s="1">
        <v>-0.108524</v>
      </c>
      <c r="F115" s="6">
        <v>0.29327959999999997</v>
      </c>
      <c r="H115" s="1">
        <v>3.7704330000000001</v>
      </c>
      <c r="I115" s="1">
        <v>-0.22070880000000001</v>
      </c>
      <c r="J115" s="1">
        <v>-8.1156270000000003E-2</v>
      </c>
      <c r="K115" s="1">
        <v>8.1167859999999994E-2</v>
      </c>
      <c r="L115" s="1">
        <v>0.2196688</v>
      </c>
      <c r="M115" s="1">
        <v>0.26514900000000002</v>
      </c>
      <c r="O115" s="1">
        <v>5.6556499999999996</v>
      </c>
      <c r="P115" s="1">
        <v>-0.360655</v>
      </c>
      <c r="V115" s="1">
        <v>7.5408670000000004</v>
      </c>
      <c r="W115" s="1">
        <v>-0.49566090000000002</v>
      </c>
      <c r="AC115" s="1">
        <v>9.4260830000000002</v>
      </c>
      <c r="AD115" s="1">
        <v>-0.59640400000000005</v>
      </c>
      <c r="AE115" s="1">
        <v>-4.6922810000000002E-2</v>
      </c>
      <c r="AF115" s="1">
        <v>4.7937840000000002E-2</v>
      </c>
      <c r="AG115" s="1">
        <v>2.8852750000000001E-3</v>
      </c>
      <c r="AH115" s="1">
        <v>2.2699210000000001E-2</v>
      </c>
    </row>
    <row r="116" spans="1:34" s="1" customFormat="1" x14ac:dyDescent="0.3">
      <c r="A116" s="14">
        <v>1.9018999999999999</v>
      </c>
      <c r="B116" s="14">
        <v>-6.6316150000000004E-2</v>
      </c>
      <c r="C116" s="1">
        <v>-9.1056319999999996E-2</v>
      </c>
      <c r="D116" s="1">
        <v>9.3002169999999995E-2</v>
      </c>
      <c r="E116" s="1">
        <v>0.97486349999999999</v>
      </c>
      <c r="F116" s="6">
        <v>1.205481</v>
      </c>
      <c r="H116" s="1">
        <v>3.8037999999999998</v>
      </c>
      <c r="I116" s="1">
        <v>-0.22340940000000001</v>
      </c>
      <c r="J116" s="1">
        <v>-7.175716E-2</v>
      </c>
      <c r="K116" s="1">
        <v>7.1927089999999999E-2</v>
      </c>
      <c r="L116" s="1">
        <v>2.3159949999999999E-2</v>
      </c>
      <c r="M116" s="1">
        <v>0.121209</v>
      </c>
      <c r="O116" s="1">
        <v>5.7057000000000002</v>
      </c>
      <c r="P116" s="1">
        <v>-0.3646354</v>
      </c>
      <c r="Q116" s="1">
        <v>-4.7575319999999997E-2</v>
      </c>
      <c r="R116" s="1">
        <v>4.7689490000000001E-2</v>
      </c>
      <c r="S116" s="1">
        <v>8.2795170000000001E-3</v>
      </c>
      <c r="T116" s="1">
        <v>5.6689990000000003E-2</v>
      </c>
      <c r="V116" s="1">
        <v>7.6075999999999997</v>
      </c>
      <c r="W116" s="1">
        <v>-0.50004130000000002</v>
      </c>
      <c r="X116" s="1">
        <v>-4.692371E-2</v>
      </c>
      <c r="Y116" s="1">
        <v>4.7057920000000003E-2</v>
      </c>
      <c r="Z116" s="1">
        <v>9.4420270000000002E-4</v>
      </c>
      <c r="AA116" s="1">
        <v>9.2278780000000001E-3</v>
      </c>
      <c r="AC116" s="1">
        <v>9.5094999999999992</v>
      </c>
      <c r="AD116" s="1">
        <v>-0.60023689999999996</v>
      </c>
      <c r="AE116" s="1">
        <v>-4.8755960000000001E-2</v>
      </c>
      <c r="AF116" s="1">
        <v>4.9107110000000002E-2</v>
      </c>
      <c r="AG116" s="1">
        <v>-1.300611E-2</v>
      </c>
      <c r="AH116" s="1">
        <v>4.3018250000000001E-2</v>
      </c>
    </row>
    <row r="117" spans="1:34" s="1" customFormat="1" x14ac:dyDescent="0.3">
      <c r="A117" s="14">
        <v>1.9185829999999999</v>
      </c>
      <c r="B117" s="14">
        <v>-6.7607559999999997E-2</v>
      </c>
      <c r="C117" s="1">
        <v>-5.8319589999999998E-2</v>
      </c>
      <c r="D117" s="1">
        <v>5.8643750000000001E-2</v>
      </c>
      <c r="E117" s="1">
        <v>1.232105</v>
      </c>
      <c r="F117" s="6">
        <v>1.9827760000000001</v>
      </c>
      <c r="H117" s="1">
        <v>3.837167</v>
      </c>
      <c r="I117" s="1">
        <v>-0.22549739999999999</v>
      </c>
      <c r="J117" s="1">
        <v>-7.5213909999999995E-2</v>
      </c>
      <c r="K117" s="1">
        <v>7.6270920000000006E-2</v>
      </c>
      <c r="L117" s="1">
        <v>2.590319E-2</v>
      </c>
      <c r="M117" s="1">
        <v>0.26451560000000002</v>
      </c>
      <c r="O117" s="1">
        <v>5.7557499999999999</v>
      </c>
      <c r="P117" s="1">
        <v>-0.36819570000000001</v>
      </c>
      <c r="V117" s="1">
        <v>7.6743329999999998</v>
      </c>
      <c r="W117" s="1">
        <v>-0.50381739999999997</v>
      </c>
      <c r="AC117" s="1">
        <v>9.5929169999999999</v>
      </c>
      <c r="AD117" s="1">
        <v>-0.60453809999999997</v>
      </c>
      <c r="AE117" s="1">
        <v>-5.0224789999999998E-2</v>
      </c>
      <c r="AF117" s="1">
        <v>5.0271940000000001E-2</v>
      </c>
      <c r="AG117" s="1">
        <v>-5.2654670000000002E-3</v>
      </c>
      <c r="AH117" s="1">
        <v>5.3264359999999997E-2</v>
      </c>
    </row>
    <row r="118" spans="1:34" s="1" customFormat="1" x14ac:dyDescent="0.3">
      <c r="A118" s="14">
        <v>1.9352670000000001</v>
      </c>
      <c r="B118" s="14">
        <v>-6.8262080000000003E-2</v>
      </c>
      <c r="C118" s="1">
        <v>-4.5540339999999999E-2</v>
      </c>
      <c r="D118" s="1">
        <v>5.8663119999999999E-2</v>
      </c>
      <c r="E118" s="1">
        <v>-1.232442</v>
      </c>
      <c r="F118" s="6">
        <v>1.412131</v>
      </c>
      <c r="H118" s="1">
        <v>3.870533</v>
      </c>
      <c r="I118" s="1">
        <v>-0.22842870000000001</v>
      </c>
      <c r="J118" s="1">
        <v>-7.6563019999999996E-2</v>
      </c>
      <c r="K118" s="1">
        <v>7.7997949999999996E-2</v>
      </c>
      <c r="L118" s="1">
        <v>9.3474170000000002E-3</v>
      </c>
      <c r="M118" s="1">
        <v>0.14315069999999999</v>
      </c>
      <c r="O118" s="1">
        <v>5.8057999999999996</v>
      </c>
      <c r="P118" s="1">
        <v>-0.37266270000000001</v>
      </c>
      <c r="Q118" s="1">
        <v>-5.2964749999999998E-2</v>
      </c>
      <c r="R118" s="1">
        <v>5.2990719999999998E-2</v>
      </c>
      <c r="S118" s="1">
        <v>3.3578379999999998E-2</v>
      </c>
      <c r="T118" s="1">
        <v>3.6213839999999997E-2</v>
      </c>
      <c r="V118" s="1">
        <v>7.7410670000000001</v>
      </c>
      <c r="W118" s="1">
        <v>-0.50750430000000002</v>
      </c>
      <c r="AC118" s="1">
        <v>9.6763329999999996</v>
      </c>
      <c r="AD118" s="1">
        <v>-0.60861609999999999</v>
      </c>
      <c r="AE118" s="1">
        <v>-4.8855660000000002E-2</v>
      </c>
      <c r="AF118" s="1">
        <v>4.8855790000000003E-2</v>
      </c>
      <c r="AG118" s="1">
        <v>2.021647E-2</v>
      </c>
      <c r="AH118" s="1">
        <v>4.4077440000000002E-2</v>
      </c>
    </row>
    <row r="119" spans="1:34" s="1" customFormat="1" x14ac:dyDescent="0.3">
      <c r="A119" s="14">
        <v>1.9519500000000001</v>
      </c>
      <c r="B119" s="14">
        <v>-6.9127079999999994E-2</v>
      </c>
      <c r="C119" s="1">
        <v>-9.7455780000000006E-2</v>
      </c>
      <c r="D119" s="1">
        <v>9.7880300000000003E-2</v>
      </c>
      <c r="E119" s="1">
        <v>-0.74222529999999998</v>
      </c>
      <c r="F119" s="6">
        <v>0.80874849999999998</v>
      </c>
      <c r="H119" s="1">
        <v>3.9039000000000001</v>
      </c>
      <c r="I119" s="1">
        <v>-0.2306067</v>
      </c>
      <c r="J119" s="1">
        <v>-6.9024269999999999E-2</v>
      </c>
      <c r="K119" s="1">
        <v>6.9031079999999995E-2</v>
      </c>
      <c r="L119" s="1">
        <v>-2.118343E-2</v>
      </c>
      <c r="M119" s="1">
        <v>9.3256510000000001E-2</v>
      </c>
      <c r="O119" s="1">
        <v>5.8558500000000002</v>
      </c>
      <c r="P119" s="1">
        <v>-0.37663479999999999</v>
      </c>
      <c r="V119" s="1">
        <v>7.8078000000000003</v>
      </c>
      <c r="W119" s="1">
        <v>-0.5119707</v>
      </c>
      <c r="X119" s="1">
        <v>-4.4546469999999998E-2</v>
      </c>
      <c r="Y119" s="1">
        <v>4.4548369999999997E-2</v>
      </c>
      <c r="Z119" s="1">
        <v>-6.2048809999999998E-3</v>
      </c>
      <c r="AA119" s="1">
        <v>3.201412E-2</v>
      </c>
      <c r="AC119" s="1">
        <v>9.7597500000000004</v>
      </c>
      <c r="AD119" s="1">
        <v>-0.61268889999999998</v>
      </c>
      <c r="AE119" s="1">
        <v>-4.725799E-2</v>
      </c>
      <c r="AF119" s="1">
        <v>4.733503E-2</v>
      </c>
      <c r="AG119" s="1">
        <v>8.098404E-3</v>
      </c>
      <c r="AH119" s="1">
        <v>1.104167E-2</v>
      </c>
    </row>
    <row r="120" spans="1:34" s="1" customFormat="1" x14ac:dyDescent="0.3">
      <c r="A120" s="14">
        <v>1.9686330000000001</v>
      </c>
      <c r="B120" s="14">
        <v>-7.1513859999999999E-2</v>
      </c>
      <c r="C120" s="1">
        <v>-9.0013919999999997E-2</v>
      </c>
      <c r="D120" s="1">
        <v>9.0014430000000006E-2</v>
      </c>
      <c r="E120" s="1">
        <v>-0.43853910000000002</v>
      </c>
      <c r="F120" s="6">
        <v>0.56827519999999998</v>
      </c>
      <c r="H120" s="1">
        <v>3.9372669999999999</v>
      </c>
      <c r="I120" s="1">
        <v>-0.23303489999999999</v>
      </c>
      <c r="J120" s="1">
        <v>-7.9674410000000001E-2</v>
      </c>
      <c r="K120" s="1">
        <v>7.9897850000000006E-2</v>
      </c>
      <c r="L120" s="1">
        <v>-4.274679E-2</v>
      </c>
      <c r="M120" s="1">
        <v>0.1157309</v>
      </c>
      <c r="O120" s="1">
        <v>5.9058999999999999</v>
      </c>
      <c r="P120" s="1">
        <v>-0.38016699999999998</v>
      </c>
      <c r="Q120" s="1">
        <v>-4.6767830000000003E-2</v>
      </c>
      <c r="R120" s="1">
        <v>4.6797350000000001E-2</v>
      </c>
      <c r="S120" s="1">
        <v>-2.9389999999999999E-2</v>
      </c>
      <c r="T120" s="1">
        <v>0.19608539999999999</v>
      </c>
      <c r="V120" s="1">
        <v>7.8745329999999996</v>
      </c>
      <c r="W120" s="1">
        <v>-0.51551049999999998</v>
      </c>
      <c r="AC120" s="1">
        <v>9.8431669999999993</v>
      </c>
      <c r="AD120" s="1">
        <v>-0.6165003</v>
      </c>
      <c r="AE120" s="1">
        <v>-4.6890250000000001E-2</v>
      </c>
      <c r="AF120" s="1">
        <v>4.7009130000000003E-2</v>
      </c>
      <c r="AG120" s="1">
        <v>2.0903890000000001E-2</v>
      </c>
      <c r="AH120" s="1">
        <v>2.353504E-2</v>
      </c>
    </row>
    <row r="121" spans="1:34" s="1" customFormat="1" x14ac:dyDescent="0.3">
      <c r="A121" s="14">
        <v>1.985317</v>
      </c>
      <c r="B121" s="14">
        <v>-7.2130550000000002E-2</v>
      </c>
      <c r="C121" s="1">
        <v>-8.3734669999999997E-2</v>
      </c>
      <c r="D121" s="1">
        <v>8.4684499999999996E-2</v>
      </c>
      <c r="E121" s="1">
        <v>0.75959940000000004</v>
      </c>
      <c r="F121" s="6">
        <v>1.3115650000000001</v>
      </c>
      <c r="H121" s="1">
        <v>3.9706329999999999</v>
      </c>
      <c r="I121" s="1">
        <v>-0.23592360000000001</v>
      </c>
      <c r="J121" s="1">
        <v>-7.497094E-2</v>
      </c>
      <c r="K121" s="1">
        <v>7.6153509999999994E-2</v>
      </c>
      <c r="L121" s="1">
        <v>0.1226323</v>
      </c>
      <c r="M121" s="1">
        <v>0.1227953</v>
      </c>
      <c r="O121" s="1">
        <v>5.9559499999999996</v>
      </c>
      <c r="P121" s="1">
        <v>-0.384044</v>
      </c>
      <c r="V121" s="1">
        <v>7.9412669999999999</v>
      </c>
      <c r="W121" s="1">
        <v>-0.51944809999999997</v>
      </c>
      <c r="AC121" s="1">
        <v>9.9265830000000008</v>
      </c>
      <c r="AD121" s="1">
        <v>-0.6205117</v>
      </c>
      <c r="AE121" s="1">
        <v>-4.48058E-2</v>
      </c>
      <c r="AF121" s="1">
        <v>4.4811190000000001E-2</v>
      </c>
      <c r="AG121" s="1">
        <v>3.680567E-3</v>
      </c>
      <c r="AH121" s="1">
        <v>1.0302469999999999E-2</v>
      </c>
    </row>
    <row r="122" spans="1:34" s="1" customFormat="1" x14ac:dyDescent="0.3">
      <c r="A122" s="14">
        <v>2.0019999999999998</v>
      </c>
      <c r="B122" s="14">
        <v>-7.4307799999999993E-2</v>
      </c>
      <c r="C122" s="1">
        <v>-9.1221780000000002E-2</v>
      </c>
      <c r="D122" s="1">
        <v>9.1363260000000002E-2</v>
      </c>
      <c r="E122" s="1">
        <v>-0.191942</v>
      </c>
      <c r="F122" s="6">
        <v>0.44901489999999999</v>
      </c>
      <c r="H122" s="1">
        <v>4.0039999999999996</v>
      </c>
      <c r="I122" s="1">
        <v>-0.2380379</v>
      </c>
      <c r="J122" s="1">
        <v>-6.6711350000000003E-2</v>
      </c>
      <c r="K122" s="1">
        <v>6.6826440000000001E-2</v>
      </c>
      <c r="L122" s="1">
        <v>0.1142875</v>
      </c>
      <c r="M122" s="1">
        <v>0.2451065</v>
      </c>
      <c r="O122" s="1">
        <v>6.0060000000000002</v>
      </c>
      <c r="P122" s="1">
        <v>-0.38769999999999999</v>
      </c>
      <c r="Q122" s="1">
        <v>-5.0329199999999998E-2</v>
      </c>
      <c r="R122" s="1">
        <v>5.1328489999999997E-2</v>
      </c>
      <c r="S122" s="1">
        <v>3.815503E-2</v>
      </c>
      <c r="T122" s="1">
        <v>4.6970390000000001E-2</v>
      </c>
      <c r="V122" s="1">
        <v>8.0079999999999991</v>
      </c>
      <c r="W122" s="1">
        <v>-0.52305080000000004</v>
      </c>
      <c r="X122" s="1">
        <v>-4.3948319999999999E-2</v>
      </c>
      <c r="Y122" s="1">
        <v>4.4094849999999998E-2</v>
      </c>
      <c r="Z122" s="1">
        <v>5.8240059999999996E-3</v>
      </c>
      <c r="AA122" s="1">
        <v>1.7041799999999999E-2</v>
      </c>
      <c r="AC122" s="1">
        <v>10.01</v>
      </c>
      <c r="AD122" s="1">
        <v>-0.62397539999999996</v>
      </c>
      <c r="AE122" s="1">
        <v>-4.4711389999999997E-2</v>
      </c>
      <c r="AF122" s="1">
        <v>4.4745020000000003E-2</v>
      </c>
      <c r="AG122" s="1">
        <v>1.6287619999999999E-2</v>
      </c>
      <c r="AH122" s="1">
        <v>1.6337359999999999E-2</v>
      </c>
    </row>
    <row r="123" spans="1:34" s="1" customFormat="1" x14ac:dyDescent="0.3">
      <c r="A123" s="14">
        <v>2.0186829999999998</v>
      </c>
      <c r="B123" s="14">
        <v>-7.5174320000000003E-2</v>
      </c>
      <c r="C123" s="1">
        <v>-6.9697129999999996E-2</v>
      </c>
      <c r="D123" s="1">
        <v>7.3345369999999993E-2</v>
      </c>
      <c r="E123" s="1">
        <v>0.78852299999999997</v>
      </c>
      <c r="F123" s="6">
        <v>1.0268949999999999</v>
      </c>
      <c r="H123" s="1">
        <v>4.0373669999999997</v>
      </c>
      <c r="I123" s="1">
        <v>-0.24037549999999999</v>
      </c>
      <c r="J123" s="1">
        <v>-6.9970060000000001E-2</v>
      </c>
      <c r="K123" s="1">
        <v>6.9988270000000005E-2</v>
      </c>
      <c r="L123" s="1">
        <v>-0.1888446</v>
      </c>
      <c r="M123" s="1">
        <v>0.22353210000000001</v>
      </c>
      <c r="O123" s="1">
        <v>6.0560499999999999</v>
      </c>
      <c r="P123" s="1">
        <v>-0.3916229</v>
      </c>
      <c r="V123" s="1">
        <v>8.0747330000000002</v>
      </c>
      <c r="W123" s="1">
        <v>-0.5269218</v>
      </c>
      <c r="AC123" s="1">
        <v>10.09342</v>
      </c>
      <c r="AD123" s="1">
        <v>-0.6279711</v>
      </c>
      <c r="AE123" s="1">
        <v>-4.4022510000000001E-2</v>
      </c>
      <c r="AF123" s="1">
        <v>4.4031870000000001E-2</v>
      </c>
      <c r="AG123" s="1">
        <v>1.4415819999999999E-2</v>
      </c>
      <c r="AH123" s="1">
        <v>3.2490110000000003E-2</v>
      </c>
    </row>
    <row r="124" spans="1:34" s="1" customFormat="1" x14ac:dyDescent="0.3">
      <c r="A124" s="14">
        <v>2.0353669999999999</v>
      </c>
      <c r="B124" s="14">
        <v>-7.6633359999999998E-2</v>
      </c>
      <c r="C124" s="1">
        <v>-7.7079309999999998E-2</v>
      </c>
      <c r="D124" s="1">
        <v>7.7877580000000002E-2</v>
      </c>
      <c r="E124" s="1">
        <v>-0.51130710000000001</v>
      </c>
      <c r="F124" s="6">
        <v>0.72299590000000002</v>
      </c>
      <c r="H124" s="1">
        <v>4.0707329999999997</v>
      </c>
      <c r="I124" s="1">
        <v>-0.24270729999999999</v>
      </c>
      <c r="J124" s="1">
        <v>-7.7695100000000003E-2</v>
      </c>
      <c r="K124" s="1">
        <v>7.8394630000000007E-2</v>
      </c>
      <c r="L124" s="1">
        <v>-5.534099E-2</v>
      </c>
      <c r="M124" s="1">
        <v>0.10594140000000001</v>
      </c>
      <c r="O124" s="1">
        <v>6.1060999999999996</v>
      </c>
      <c r="P124" s="1">
        <v>-0.39539400000000002</v>
      </c>
      <c r="Q124" s="1">
        <v>-4.7817470000000001E-2</v>
      </c>
      <c r="R124" s="1">
        <v>4.8745459999999997E-2</v>
      </c>
      <c r="S124" s="1">
        <v>-4.705227E-2</v>
      </c>
      <c r="T124" s="1">
        <v>0.2027323</v>
      </c>
      <c r="V124" s="1">
        <v>8.1414670000000005</v>
      </c>
      <c r="W124" s="1">
        <v>-0.5306208</v>
      </c>
      <c r="AC124" s="1">
        <v>10.176830000000001</v>
      </c>
      <c r="AD124" s="1">
        <v>-0.63131979999999999</v>
      </c>
      <c r="AE124" s="1">
        <v>-4.0668179999999998E-2</v>
      </c>
      <c r="AF124" s="1">
        <v>4.0879869999999999E-2</v>
      </c>
      <c r="AG124" s="1">
        <v>1.897486E-2</v>
      </c>
      <c r="AH124" s="1">
        <v>2.267421E-2</v>
      </c>
    </row>
    <row r="125" spans="1:34" s="1" customFormat="1" x14ac:dyDescent="0.3">
      <c r="A125" s="14">
        <v>2.0520499999999999</v>
      </c>
      <c r="B125" s="14">
        <v>-7.7746200000000001E-2</v>
      </c>
      <c r="C125" s="1">
        <v>-7.9437140000000003E-2</v>
      </c>
      <c r="D125" s="1">
        <v>8.0883150000000001E-2</v>
      </c>
      <c r="E125" s="1">
        <v>-0.111483</v>
      </c>
      <c r="F125" s="6">
        <v>0.1914913</v>
      </c>
      <c r="H125" s="1">
        <v>4.1040999999999999</v>
      </c>
      <c r="I125" s="1">
        <v>-0.24556030000000001</v>
      </c>
      <c r="J125" s="1">
        <v>-7.7107239999999994E-2</v>
      </c>
      <c r="K125" s="1">
        <v>7.7108239999999995E-2</v>
      </c>
      <c r="L125" s="1">
        <v>-6.6589300000000004E-2</v>
      </c>
      <c r="M125" s="1">
        <v>7.0904179999999997E-2</v>
      </c>
      <c r="O125" s="1">
        <v>6.1561500000000002</v>
      </c>
      <c r="P125" s="1">
        <v>-0.39896589999999998</v>
      </c>
      <c r="V125" s="1">
        <v>8.2081999999999997</v>
      </c>
      <c r="W125" s="1">
        <v>-0.53436039999999996</v>
      </c>
      <c r="X125" s="1">
        <v>-4.0062540000000001E-2</v>
      </c>
      <c r="Y125" s="1">
        <v>4.0101579999999998E-2</v>
      </c>
      <c r="Z125" s="1">
        <v>4.5098260000000001E-2</v>
      </c>
      <c r="AA125" s="1">
        <v>0.14443829999999999</v>
      </c>
      <c r="AC125" s="1">
        <v>10.260249999999999</v>
      </c>
      <c r="AD125" s="1">
        <v>-0.63475590000000004</v>
      </c>
      <c r="AE125" s="1">
        <v>-4.1514219999999998E-2</v>
      </c>
      <c r="AF125" s="1">
        <v>4.1592410000000003E-2</v>
      </c>
      <c r="AG125" s="1">
        <v>-1.5897720000000001E-2</v>
      </c>
      <c r="AH125" s="1">
        <v>1.603019E-2</v>
      </c>
    </row>
    <row r="126" spans="1:34" s="1" customFormat="1" x14ac:dyDescent="0.3">
      <c r="A126" s="14">
        <v>2.0687329999999999</v>
      </c>
      <c r="B126" s="14">
        <v>-7.9283919999999994E-2</v>
      </c>
      <c r="C126" s="1">
        <v>-8.6701100000000003E-2</v>
      </c>
      <c r="D126" s="1">
        <v>8.6711179999999999E-2</v>
      </c>
      <c r="E126" s="1">
        <v>-0.33355469999999998</v>
      </c>
      <c r="F126" s="6">
        <v>0.59566759999999996</v>
      </c>
      <c r="H126" s="1">
        <v>4.137467</v>
      </c>
      <c r="I126" s="1">
        <v>-0.24785289999999999</v>
      </c>
      <c r="J126" s="1">
        <v>-7.73837E-2</v>
      </c>
      <c r="K126" s="1">
        <v>7.7383709999999994E-2</v>
      </c>
      <c r="L126" s="1">
        <v>0.24926110000000001</v>
      </c>
      <c r="M126" s="1">
        <v>0.28065279999999998</v>
      </c>
      <c r="O126" s="1">
        <v>6.2061999999999999</v>
      </c>
      <c r="P126" s="1">
        <v>-0.40337590000000001</v>
      </c>
      <c r="Q126" s="1">
        <v>-4.4684649999999999E-2</v>
      </c>
      <c r="R126" s="1">
        <v>4.4896390000000001E-2</v>
      </c>
      <c r="S126" s="1">
        <v>7.5808260000000002E-2</v>
      </c>
      <c r="T126" s="1">
        <v>7.6873109999999995E-2</v>
      </c>
      <c r="V126" s="1">
        <v>8.2749330000000008</v>
      </c>
      <c r="W126" s="1">
        <v>-0.53808809999999996</v>
      </c>
      <c r="AC126" s="1">
        <v>10.343669999999999</v>
      </c>
      <c r="AD126" s="1">
        <v>-0.63824579999999997</v>
      </c>
      <c r="AE126" s="1">
        <v>-4.3150300000000003E-2</v>
      </c>
      <c r="AF126" s="1">
        <v>4.3152169999999997E-2</v>
      </c>
      <c r="AG126" s="1">
        <v>-1.502641E-2</v>
      </c>
      <c r="AH126" s="1">
        <v>3.1821910000000002E-2</v>
      </c>
    </row>
    <row r="127" spans="1:34" s="1" customFormat="1" x14ac:dyDescent="0.3">
      <c r="A127" s="14">
        <v>2.0854170000000001</v>
      </c>
      <c r="B127" s="14">
        <v>-8.0639119999999995E-2</v>
      </c>
      <c r="C127" s="1">
        <v>-8.6440580000000003E-2</v>
      </c>
      <c r="D127" s="1">
        <v>8.6445069999999999E-2</v>
      </c>
      <c r="E127" s="1">
        <v>-1.468265E-2</v>
      </c>
      <c r="F127" s="6">
        <v>2.9161869999999999E-2</v>
      </c>
      <c r="H127" s="1">
        <v>4.170833</v>
      </c>
      <c r="I127" s="1">
        <v>-0.25072440000000001</v>
      </c>
      <c r="J127" s="1">
        <v>-6.6890359999999996E-2</v>
      </c>
      <c r="K127" s="1">
        <v>6.7019419999999996E-2</v>
      </c>
      <c r="L127" s="1">
        <v>0.13676199999999999</v>
      </c>
      <c r="M127" s="1">
        <v>0.1433277</v>
      </c>
      <c r="O127" s="1">
        <v>6.2562499999999996</v>
      </c>
      <c r="P127" s="1">
        <v>-0.40626770000000001</v>
      </c>
      <c r="V127" s="1">
        <v>8.3416669999999993</v>
      </c>
      <c r="W127" s="1">
        <v>-0.54125000000000001</v>
      </c>
      <c r="AC127" s="1">
        <v>10.42708</v>
      </c>
      <c r="AD127" s="1">
        <v>-0.64195480000000005</v>
      </c>
      <c r="AE127" s="1">
        <v>-4.436441E-2</v>
      </c>
      <c r="AF127" s="1">
        <v>4.5354499999999999E-2</v>
      </c>
      <c r="AG127" s="1">
        <v>2.60421E-3</v>
      </c>
      <c r="AH127" s="1">
        <v>1.990024E-2</v>
      </c>
    </row>
    <row r="128" spans="1:34" s="1" customFormat="1" x14ac:dyDescent="0.3">
      <c r="A128" s="14">
        <v>2.1021000000000001</v>
      </c>
      <c r="B128" s="14">
        <v>-8.2168149999999995E-2</v>
      </c>
      <c r="C128" s="1">
        <v>-8.9734480000000005E-2</v>
      </c>
      <c r="D128" s="1">
        <v>8.9742279999999994E-2</v>
      </c>
      <c r="E128" s="1">
        <v>-0.42529210000000001</v>
      </c>
      <c r="F128" s="6">
        <v>0.68206809999999995</v>
      </c>
      <c r="H128" s="1">
        <v>4.2042000000000002</v>
      </c>
      <c r="I128" s="1">
        <v>-0.2523167</v>
      </c>
      <c r="J128" s="1">
        <v>-5.9813379999999999E-2</v>
      </c>
      <c r="K128" s="1">
        <v>6.1109990000000003E-2</v>
      </c>
      <c r="L128" s="1">
        <v>3.0144290000000001E-2</v>
      </c>
      <c r="M128" s="1">
        <v>8.9004589999999995E-2</v>
      </c>
      <c r="O128" s="1">
        <v>6.3063000000000002</v>
      </c>
      <c r="P128" s="1">
        <v>-0.4102285</v>
      </c>
      <c r="Q128" s="1">
        <v>-5.4115030000000001E-2</v>
      </c>
      <c r="R128" s="1">
        <v>5.4173899999999997E-2</v>
      </c>
      <c r="S128" s="1">
        <v>5.5919089999999998E-2</v>
      </c>
      <c r="T128" s="1">
        <v>6.1880789999999998E-2</v>
      </c>
      <c r="V128" s="1">
        <v>8.4084000000000003</v>
      </c>
      <c r="W128" s="1">
        <v>-0.54483060000000005</v>
      </c>
      <c r="X128" s="1">
        <v>-3.8531879999999998E-2</v>
      </c>
      <c r="Y128" s="1">
        <v>3.8687190000000003E-2</v>
      </c>
      <c r="Z128" s="1">
        <v>-2.1186030000000002E-2</v>
      </c>
      <c r="AA128" s="1">
        <v>3.4312120000000002E-2</v>
      </c>
      <c r="AC128" s="1">
        <v>10.5105</v>
      </c>
      <c r="AD128" s="1">
        <v>-0.64564719999999998</v>
      </c>
      <c r="AE128" s="1">
        <v>-4.2720540000000001E-2</v>
      </c>
      <c r="AF128" s="1">
        <v>4.2968640000000002E-2</v>
      </c>
      <c r="AG128" s="1">
        <v>3.4282189999999997E-2</v>
      </c>
      <c r="AH128" s="1">
        <v>5.4339030000000003E-2</v>
      </c>
    </row>
    <row r="129" spans="1:34" s="1" customFormat="1" x14ac:dyDescent="0.3">
      <c r="A129" s="14">
        <v>2.1187830000000001</v>
      </c>
      <c r="B129" s="14">
        <v>-8.3633260000000001E-2</v>
      </c>
      <c r="C129" s="1">
        <v>-9.789958E-2</v>
      </c>
      <c r="D129" s="1">
        <v>9.9200570000000002E-2</v>
      </c>
      <c r="E129" s="1">
        <v>-0.54108060000000002</v>
      </c>
      <c r="F129" s="6">
        <v>0.57148520000000003</v>
      </c>
      <c r="H129" s="1">
        <v>4.2375670000000003</v>
      </c>
      <c r="I129" s="1">
        <v>-0.254716</v>
      </c>
      <c r="J129" s="1">
        <v>-7.1176260000000005E-2</v>
      </c>
      <c r="K129" s="1">
        <v>7.1182170000000003E-2</v>
      </c>
      <c r="L129" s="1">
        <v>-9.4755699999999998E-2</v>
      </c>
      <c r="M129" s="1">
        <v>0.35947590000000001</v>
      </c>
      <c r="O129" s="1">
        <v>6.3563499999999999</v>
      </c>
      <c r="P129" s="1">
        <v>-0.41418450000000001</v>
      </c>
      <c r="V129" s="1">
        <v>8.4751329999999996</v>
      </c>
      <c r="W129" s="1">
        <v>-0.54839400000000005</v>
      </c>
      <c r="AC129" s="1">
        <v>10.593920000000001</v>
      </c>
      <c r="AD129" s="1">
        <v>-0.64908200000000005</v>
      </c>
      <c r="AE129" s="1">
        <v>-3.8587589999999998E-2</v>
      </c>
      <c r="AF129" s="1">
        <v>3.8608450000000002E-2</v>
      </c>
      <c r="AG129" s="1">
        <v>3.0552739999999998E-2</v>
      </c>
      <c r="AH129" s="1">
        <v>4.7800910000000002E-2</v>
      </c>
    </row>
    <row r="130" spans="1:34" s="1" customFormat="1" x14ac:dyDescent="0.3">
      <c r="A130" s="14">
        <v>2.1354669999999998</v>
      </c>
      <c r="B130" s="14">
        <v>-8.543473E-2</v>
      </c>
      <c r="C130" s="1">
        <v>-0.11057210000000001</v>
      </c>
      <c r="D130" s="1">
        <v>0.1105999</v>
      </c>
      <c r="E130" s="1">
        <v>-5.0931410000000003E-2</v>
      </c>
      <c r="F130" s="6">
        <v>0.52896549999999998</v>
      </c>
      <c r="H130" s="1">
        <v>4.2709330000000003</v>
      </c>
      <c r="I130" s="1">
        <v>-0.25706649999999998</v>
      </c>
      <c r="J130" s="1">
        <v>-6.4981689999999995E-2</v>
      </c>
      <c r="K130" s="1">
        <v>6.6229490000000002E-2</v>
      </c>
      <c r="L130" s="1">
        <v>8.5476960000000005E-2</v>
      </c>
      <c r="M130" s="1">
        <v>0.26097910000000002</v>
      </c>
      <c r="O130" s="1">
        <v>6.4063999999999997</v>
      </c>
      <c r="P130" s="1">
        <v>-0.41757280000000002</v>
      </c>
      <c r="Q130" s="1">
        <v>-4.7302549999999999E-2</v>
      </c>
      <c r="R130" s="1">
        <v>4.7332109999999997E-2</v>
      </c>
      <c r="S130" s="1">
        <v>-4.116773E-2</v>
      </c>
      <c r="T130" s="1">
        <v>5.5836009999999998E-2</v>
      </c>
      <c r="V130" s="1">
        <v>8.5418669999999999</v>
      </c>
      <c r="W130" s="1">
        <v>-0.55214799999999997</v>
      </c>
      <c r="AC130" s="1">
        <v>10.67733</v>
      </c>
      <c r="AD130" s="1">
        <v>-0.65208489999999997</v>
      </c>
      <c r="AE130" s="1">
        <v>-3.696634E-2</v>
      </c>
      <c r="AF130" s="1">
        <v>3.6975969999999997E-2</v>
      </c>
      <c r="AG130" s="1">
        <v>1.94328E-2</v>
      </c>
      <c r="AH130" s="1">
        <v>6.4075179999999995E-2</v>
      </c>
    </row>
    <row r="131" spans="1:34" s="1" customFormat="1" x14ac:dyDescent="0.3">
      <c r="A131" s="14">
        <v>2.1521499999999998</v>
      </c>
      <c r="B131" s="14">
        <v>-8.732268E-2</v>
      </c>
      <c r="C131" s="1">
        <v>-0.10068249999999999</v>
      </c>
      <c r="D131" s="1">
        <v>0.1018173</v>
      </c>
      <c r="E131" s="1">
        <v>1.5822210000000001</v>
      </c>
      <c r="F131" s="6">
        <v>2.0710920000000002</v>
      </c>
      <c r="H131" s="1">
        <v>4.3042999999999996</v>
      </c>
      <c r="I131" s="1">
        <v>-0.25905240000000002</v>
      </c>
      <c r="J131" s="1">
        <v>-6.3452460000000002E-2</v>
      </c>
      <c r="K131" s="1">
        <v>6.5484379999999995E-2</v>
      </c>
      <c r="L131" s="1">
        <v>-7.9947390000000007E-3</v>
      </c>
      <c r="M131" s="1">
        <v>4.8030709999999997E-2</v>
      </c>
      <c r="O131" s="1">
        <v>6.4564500000000002</v>
      </c>
      <c r="P131" s="1">
        <v>-0.4213461</v>
      </c>
      <c r="V131" s="1">
        <v>8.6085999999999991</v>
      </c>
      <c r="W131" s="1">
        <v>-0.55513020000000002</v>
      </c>
      <c r="X131" s="1">
        <v>-3.95374E-2</v>
      </c>
      <c r="Y131" s="1">
        <v>3.9546539999999998E-2</v>
      </c>
      <c r="Z131" s="1">
        <v>9.3687920000000008E-3</v>
      </c>
      <c r="AA131" s="1">
        <v>6.9531850000000006E-2</v>
      </c>
      <c r="AC131" s="1">
        <v>10.76075</v>
      </c>
      <c r="AD131" s="1">
        <v>-0.65524919999999998</v>
      </c>
      <c r="AE131" s="1">
        <v>-3.623432E-2</v>
      </c>
      <c r="AF131" s="1">
        <v>3.6923570000000003E-2</v>
      </c>
      <c r="AG131" s="1">
        <v>3.1183550000000002E-3</v>
      </c>
      <c r="AH131" s="1">
        <v>2.7017260000000001E-2</v>
      </c>
    </row>
    <row r="132" spans="1:34" s="1" customFormat="1" x14ac:dyDescent="0.3">
      <c r="A132" s="14">
        <v>2.1688329999999998</v>
      </c>
      <c r="B132" s="14">
        <v>-8.8794170000000006E-2</v>
      </c>
      <c r="C132" s="1">
        <v>-5.8137080000000001E-2</v>
      </c>
      <c r="D132" s="1">
        <v>6.5218799999999993E-2</v>
      </c>
      <c r="E132" s="1">
        <v>0.97071770000000002</v>
      </c>
      <c r="F132" s="6">
        <v>0.97427490000000005</v>
      </c>
      <c r="H132" s="1">
        <v>4.3376669999999997</v>
      </c>
      <c r="I132" s="1">
        <v>-0.2613009</v>
      </c>
      <c r="J132" s="1">
        <v>-6.7416550000000006E-2</v>
      </c>
      <c r="K132" s="1">
        <v>6.8284960000000006E-2</v>
      </c>
      <c r="L132" s="1">
        <v>-7.9136189999999995E-2</v>
      </c>
      <c r="M132" s="1">
        <v>0.28344740000000002</v>
      </c>
      <c r="O132" s="1">
        <v>6.5065</v>
      </c>
      <c r="P132" s="1">
        <v>-0.42447950000000001</v>
      </c>
      <c r="Q132" s="1">
        <v>-5.0925039999999998E-2</v>
      </c>
      <c r="R132" s="1">
        <v>5.0986690000000001E-2</v>
      </c>
      <c r="S132" s="1">
        <v>-1.985572E-2</v>
      </c>
      <c r="T132" s="1">
        <v>8.0426579999999998E-2</v>
      </c>
      <c r="V132" s="1">
        <v>8.6753330000000002</v>
      </c>
      <c r="W132" s="1">
        <v>-0.55895589999999995</v>
      </c>
      <c r="AC132" s="1">
        <v>10.84417</v>
      </c>
      <c r="AD132" s="1">
        <v>-0.65812999999999999</v>
      </c>
      <c r="AE132" s="1">
        <v>-3.5661600000000002E-2</v>
      </c>
      <c r="AF132" s="1">
        <v>3.6645160000000003E-2</v>
      </c>
      <c r="AG132" s="1">
        <v>4.2602969999999997E-3</v>
      </c>
      <c r="AH132" s="1">
        <v>1.715214E-2</v>
      </c>
    </row>
    <row r="133" spans="1:34" s="1" customFormat="1" x14ac:dyDescent="0.3">
      <c r="A133" s="14">
        <v>2.1855169999999999</v>
      </c>
      <c r="B133" s="14">
        <v>-8.9262530000000007E-2</v>
      </c>
      <c r="C133" s="1">
        <v>-5.7309619999999999E-2</v>
      </c>
      <c r="D133" s="1">
        <v>6.5524689999999997E-2</v>
      </c>
      <c r="E133" s="1">
        <v>-0.78556530000000002</v>
      </c>
      <c r="F133" s="6">
        <v>1.2111209999999999</v>
      </c>
      <c r="H133" s="1">
        <v>4.3710329999999997</v>
      </c>
      <c r="I133" s="1">
        <v>-0.26355129999999999</v>
      </c>
      <c r="J133" s="1">
        <v>-6.808736E-2</v>
      </c>
      <c r="K133" s="1">
        <v>6.8162399999999998E-2</v>
      </c>
      <c r="L133" s="1">
        <v>0.13021740000000001</v>
      </c>
      <c r="M133" s="1">
        <v>0.52834440000000005</v>
      </c>
      <c r="O133" s="1">
        <v>6.5565499999999997</v>
      </c>
      <c r="P133" s="1">
        <v>-0.42872569999999999</v>
      </c>
      <c r="V133" s="1">
        <v>8.7420670000000005</v>
      </c>
      <c r="W133" s="1">
        <v>-0.56153109999999995</v>
      </c>
      <c r="AC133" s="1">
        <v>10.927580000000001</v>
      </c>
      <c r="AD133" s="1">
        <v>-0.66119870000000003</v>
      </c>
      <c r="AE133" s="1">
        <v>-3.6175569999999997E-2</v>
      </c>
      <c r="AF133" s="1">
        <v>3.6214089999999997E-2</v>
      </c>
      <c r="AG133" s="1">
        <v>-1.8556079999999999E-3</v>
      </c>
      <c r="AH133" s="1">
        <v>4.7292099999999997E-2</v>
      </c>
    </row>
    <row r="134" spans="1:34" s="1" customFormat="1" x14ac:dyDescent="0.3">
      <c r="A134" s="14">
        <v>2.2021999999999999</v>
      </c>
      <c r="B134" s="14">
        <v>-9.0706400000000006E-2</v>
      </c>
      <c r="C134" s="1">
        <v>-9.5690559999999994E-2</v>
      </c>
      <c r="D134" s="1">
        <v>9.6257330000000002E-2</v>
      </c>
      <c r="E134" s="1">
        <v>-0.61782459999999995</v>
      </c>
      <c r="F134" s="6">
        <v>0.75922509999999999</v>
      </c>
      <c r="H134" s="1">
        <v>4.4043999999999999</v>
      </c>
      <c r="I134" s="1">
        <v>-0.26584459999999999</v>
      </c>
      <c r="J134" s="1">
        <v>-6.0134340000000001E-2</v>
      </c>
      <c r="K134" s="1">
        <v>6.4233709999999999E-2</v>
      </c>
      <c r="L134" s="1">
        <v>0.14427570000000001</v>
      </c>
      <c r="M134" s="1">
        <v>0.18176590000000001</v>
      </c>
      <c r="O134" s="1">
        <v>6.6066000000000003</v>
      </c>
      <c r="P134" s="1">
        <v>-0.4318824</v>
      </c>
      <c r="Q134" s="1">
        <v>-4.6002130000000002E-2</v>
      </c>
      <c r="R134" s="1">
        <v>4.6515349999999997E-2</v>
      </c>
      <c r="S134" s="1">
        <v>-8.3512429999999999E-2</v>
      </c>
      <c r="T134" s="1">
        <v>9.5143359999999996E-2</v>
      </c>
      <c r="V134" s="1">
        <v>8.8087999999999997</v>
      </c>
      <c r="W134" s="1">
        <v>-0.56508820000000004</v>
      </c>
      <c r="X134" s="1">
        <v>-3.8271380000000001E-2</v>
      </c>
      <c r="Y134" s="1">
        <v>3.9428499999999998E-2</v>
      </c>
      <c r="Z134" s="1">
        <v>-2.6779589999999999E-2</v>
      </c>
      <c r="AA134" s="1">
        <v>2.8783530000000002E-2</v>
      </c>
      <c r="AC134" s="1">
        <v>11.010999999999999</v>
      </c>
      <c r="AD134" s="1">
        <v>-0.66416529999999996</v>
      </c>
      <c r="AE134" s="1">
        <v>-3.56263E-2</v>
      </c>
      <c r="AF134" s="1">
        <v>3.5645139999999999E-2</v>
      </c>
      <c r="AG134" s="1">
        <v>2.6333309999999999E-2</v>
      </c>
      <c r="AH134" s="1">
        <v>2.8148490000000002E-2</v>
      </c>
    </row>
    <row r="135" spans="1:34" s="1" customFormat="1" x14ac:dyDescent="0.3">
      <c r="A135" s="14">
        <v>2.2188829999999999</v>
      </c>
      <c r="B135" s="14">
        <v>-9.2455399999999993E-2</v>
      </c>
      <c r="C135" s="1">
        <v>-7.9919749999999998E-2</v>
      </c>
      <c r="D135" s="1">
        <v>8.0654080000000003E-2</v>
      </c>
      <c r="E135" s="1">
        <v>-0.79642880000000005</v>
      </c>
      <c r="F135" s="6">
        <v>1.5401450000000001</v>
      </c>
      <c r="H135" s="1">
        <v>4.437767</v>
      </c>
      <c r="I135" s="1">
        <v>-0.26756429999999998</v>
      </c>
      <c r="J135" s="1">
        <v>-5.5364959999999998E-2</v>
      </c>
      <c r="K135" s="1">
        <v>5.7577629999999998E-2</v>
      </c>
      <c r="L135" s="1">
        <v>-7.8075850000000002E-2</v>
      </c>
      <c r="M135" s="1">
        <v>0.2186324</v>
      </c>
      <c r="O135" s="1">
        <v>6.65665</v>
      </c>
      <c r="P135" s="1">
        <v>-0.43556159999999999</v>
      </c>
      <c r="V135" s="1">
        <v>8.8755330000000008</v>
      </c>
      <c r="W135" s="1">
        <v>-0.56852539999999996</v>
      </c>
      <c r="AC135" s="1">
        <v>11.09442</v>
      </c>
      <c r="AD135" s="1">
        <v>-0.66714240000000002</v>
      </c>
      <c r="AE135" s="1">
        <v>-3.2363000000000003E-2</v>
      </c>
      <c r="AF135" s="1">
        <v>3.2364770000000001E-2</v>
      </c>
      <c r="AG135" s="1">
        <v>9.9808299999999996E-3</v>
      </c>
      <c r="AH135" s="1">
        <v>1.5614080000000001E-2</v>
      </c>
    </row>
    <row r="136" spans="1:34" s="1" customFormat="1" x14ac:dyDescent="0.3">
      <c r="A136" s="14">
        <v>2.2355670000000001</v>
      </c>
      <c r="B136" s="14">
        <v>-9.3373059999999994E-2</v>
      </c>
      <c r="C136" s="1">
        <v>-0.1064853</v>
      </c>
      <c r="D136" s="1">
        <v>0.1106982</v>
      </c>
      <c r="E136" s="1">
        <v>0.19588630000000001</v>
      </c>
      <c r="F136" s="6">
        <v>0.66987669999999999</v>
      </c>
      <c r="H136" s="1">
        <v>4.471133</v>
      </c>
      <c r="I136" s="1">
        <v>-0.26953929999999998</v>
      </c>
      <c r="J136" s="1">
        <v>-6.6606540000000006E-2</v>
      </c>
      <c r="K136" s="1">
        <v>6.6615859999999999E-2</v>
      </c>
      <c r="L136" s="1">
        <v>-0.31118610000000002</v>
      </c>
      <c r="M136" s="1">
        <v>0.57200969999999995</v>
      </c>
      <c r="O136" s="1">
        <v>6.7066999999999997</v>
      </c>
      <c r="P136" s="1">
        <v>-0.43930910000000001</v>
      </c>
      <c r="Q136" s="1">
        <v>-4.7431859999999999E-2</v>
      </c>
      <c r="R136" s="1">
        <v>4.7446870000000002E-2</v>
      </c>
      <c r="S136" s="1">
        <v>6.5684279999999998E-2</v>
      </c>
      <c r="T136" s="1">
        <v>9.312136E-2</v>
      </c>
      <c r="V136" s="1">
        <v>8.9422669999999993</v>
      </c>
      <c r="W136" s="1">
        <v>-0.57189040000000002</v>
      </c>
      <c r="AC136" s="1">
        <v>11.17783</v>
      </c>
      <c r="AD136" s="1">
        <v>-0.66956450000000001</v>
      </c>
      <c r="AE136" s="1">
        <v>-3.2506109999999998E-2</v>
      </c>
      <c r="AF136" s="1">
        <v>3.252555E-2</v>
      </c>
      <c r="AG136" s="1">
        <v>-2.8070640000000001E-2</v>
      </c>
      <c r="AH136" s="1">
        <v>3.7734610000000002E-2</v>
      </c>
    </row>
    <row r="137" spans="1:34" s="1" customFormat="1" x14ac:dyDescent="0.3">
      <c r="A137" s="14">
        <v>2.2522500000000001</v>
      </c>
      <c r="B137" s="14">
        <v>-9.6008460000000004E-2</v>
      </c>
      <c r="C137" s="1">
        <v>-9.994111E-2</v>
      </c>
      <c r="D137" s="1">
        <v>0.100407</v>
      </c>
      <c r="E137" s="1">
        <v>0.85076580000000002</v>
      </c>
      <c r="F137" s="6">
        <v>1.455778</v>
      </c>
      <c r="H137" s="1">
        <v>4.5045000000000002</v>
      </c>
      <c r="I137" s="1">
        <v>-0.27200920000000001</v>
      </c>
      <c r="J137" s="1">
        <v>-7.7243210000000007E-2</v>
      </c>
      <c r="K137" s="1">
        <v>7.7890840000000003E-2</v>
      </c>
      <c r="L137" s="1">
        <v>-8.4432469999999996E-2</v>
      </c>
      <c r="M137" s="1">
        <v>9.8327970000000001E-2</v>
      </c>
      <c r="O137" s="1">
        <v>6.7567500000000003</v>
      </c>
      <c r="P137" s="1">
        <v>-0.44304929999999998</v>
      </c>
      <c r="V137" s="1">
        <v>9.0090000000000003</v>
      </c>
      <c r="W137" s="1">
        <v>-0.57533909999999999</v>
      </c>
      <c r="X137" s="1">
        <v>-3.6413239999999999E-2</v>
      </c>
      <c r="Y137" s="1">
        <v>3.7441450000000001E-2</v>
      </c>
      <c r="Z137" s="1">
        <v>-3.1447059999999999E-2</v>
      </c>
      <c r="AA137" s="1">
        <v>0.11109719999999999</v>
      </c>
      <c r="AC137" s="1">
        <v>11.26125</v>
      </c>
      <c r="AD137" s="1">
        <v>-0.67256550000000004</v>
      </c>
      <c r="AE137" s="1">
        <v>-3.8195479999999997E-2</v>
      </c>
      <c r="AF137" s="1">
        <v>3.8359520000000001E-2</v>
      </c>
      <c r="AG137" s="1">
        <v>-1.5791800000000002E-2</v>
      </c>
      <c r="AH137" s="1">
        <v>2.033213E-2</v>
      </c>
    </row>
    <row r="138" spans="1:34" s="1" customFormat="1" x14ac:dyDescent="0.3">
      <c r="A138" s="14">
        <v>2.2689330000000001</v>
      </c>
      <c r="B138" s="14">
        <v>-9.6707760000000004E-2</v>
      </c>
      <c r="C138" s="1">
        <v>-5.2633979999999997E-2</v>
      </c>
      <c r="D138" s="1">
        <v>7.5234010000000004E-2</v>
      </c>
      <c r="E138" s="1">
        <v>1.069205</v>
      </c>
      <c r="F138" s="6">
        <v>1.547574</v>
      </c>
      <c r="H138" s="1">
        <v>4.5378670000000003</v>
      </c>
      <c r="I138" s="1">
        <v>-0.27469399999999999</v>
      </c>
      <c r="J138" s="1">
        <v>-7.3147450000000003E-2</v>
      </c>
      <c r="K138" s="1">
        <v>7.3241249999999994E-2</v>
      </c>
      <c r="L138" s="1">
        <v>0.12588050000000001</v>
      </c>
      <c r="M138" s="1">
        <v>0.21683830000000001</v>
      </c>
      <c r="O138" s="1">
        <v>6.8068</v>
      </c>
      <c r="P138" s="1">
        <v>-0.44670939999999998</v>
      </c>
      <c r="Q138" s="1">
        <v>-4.9016379999999998E-2</v>
      </c>
      <c r="R138" s="1">
        <v>4.9104370000000001E-2</v>
      </c>
      <c r="S138" s="1">
        <v>-4.7581689999999996E-3</v>
      </c>
      <c r="T138" s="1">
        <v>9.7255720000000004E-2</v>
      </c>
      <c r="V138" s="1">
        <v>9.0757329999999996</v>
      </c>
      <c r="W138" s="1">
        <v>-0.57842879999999997</v>
      </c>
      <c r="AC138" s="1">
        <v>11.344670000000001</v>
      </c>
      <c r="AD138" s="1">
        <v>-0.6759368</v>
      </c>
      <c r="AE138" s="1">
        <v>-3.592132E-2</v>
      </c>
      <c r="AF138" s="1">
        <v>3.5922280000000001E-2</v>
      </c>
      <c r="AG138" s="1">
        <v>2.4454159999999999E-2</v>
      </c>
      <c r="AH138" s="1">
        <v>2.97018E-2</v>
      </c>
    </row>
    <row r="139" spans="1:34" s="1" customFormat="1" x14ac:dyDescent="0.3">
      <c r="A139" s="14">
        <v>2.2856169999999998</v>
      </c>
      <c r="B139" s="14">
        <v>-9.7764680000000007E-2</v>
      </c>
      <c r="C139" s="1">
        <v>-7.4083750000000004E-2</v>
      </c>
      <c r="D139" s="1">
        <v>7.4265830000000005E-2</v>
      </c>
      <c r="E139" s="1">
        <v>-1.1197569999999999</v>
      </c>
      <c r="F139" s="6">
        <v>1.9335739999999999</v>
      </c>
      <c r="H139" s="1">
        <v>4.5712330000000003</v>
      </c>
      <c r="I139" s="1">
        <v>-0.27689049999999998</v>
      </c>
      <c r="J139" s="1">
        <v>-6.6234199999999993E-2</v>
      </c>
      <c r="K139" s="1">
        <v>6.717571E-2</v>
      </c>
      <c r="L139" s="1">
        <v>4.6269640000000001E-2</v>
      </c>
      <c r="M139" s="1">
        <v>8.6441829999999997E-2</v>
      </c>
      <c r="O139" s="1">
        <v>6.8568499999999997</v>
      </c>
      <c r="P139" s="1">
        <v>-0.45037470000000002</v>
      </c>
      <c r="V139" s="1">
        <v>9.1424669999999999</v>
      </c>
      <c r="W139" s="1">
        <v>-0.58196789999999998</v>
      </c>
      <c r="AC139" s="1">
        <v>11.42808</v>
      </c>
      <c r="AD139" s="1">
        <v>-0.67855840000000001</v>
      </c>
      <c r="AE139" s="1">
        <v>-3.2378669999999998E-2</v>
      </c>
      <c r="AF139" s="1">
        <v>3.2416500000000001E-2</v>
      </c>
      <c r="AG139" s="1">
        <v>1.4757910000000001E-2</v>
      </c>
      <c r="AH139" s="1">
        <v>1.5096999999999999E-2</v>
      </c>
    </row>
    <row r="140" spans="1:34" s="1" customFormat="1" x14ac:dyDescent="0.3">
      <c r="A140" s="14">
        <v>2.3022999999999998</v>
      </c>
      <c r="B140" s="14">
        <v>-9.9179690000000001E-2</v>
      </c>
      <c r="C140" s="1">
        <v>-9.0692140000000004E-2</v>
      </c>
      <c r="D140" s="1">
        <v>9.0700920000000004E-2</v>
      </c>
      <c r="E140" s="1">
        <v>-0.50684739999999995</v>
      </c>
      <c r="F140" s="6">
        <v>0.54384770000000004</v>
      </c>
      <c r="H140" s="1">
        <v>4.6045999999999996</v>
      </c>
      <c r="I140" s="1">
        <v>-0.27911399999999997</v>
      </c>
      <c r="J140" s="1">
        <v>-7.0647699999999994E-2</v>
      </c>
      <c r="K140" s="1">
        <v>7.0707480000000003E-2</v>
      </c>
      <c r="L140" s="1">
        <v>0.12404859999999999</v>
      </c>
      <c r="M140" s="1">
        <v>0.20153689999999999</v>
      </c>
      <c r="O140" s="1">
        <v>6.9069000000000003</v>
      </c>
      <c r="P140" s="1">
        <v>-0.45356180000000001</v>
      </c>
      <c r="Q140" s="1">
        <v>-4.3472980000000001E-2</v>
      </c>
      <c r="R140" s="1">
        <v>4.3480619999999998E-2</v>
      </c>
      <c r="S140" s="1">
        <v>1.9632520000000001E-2</v>
      </c>
      <c r="T140" s="1">
        <v>6.0806760000000001E-2</v>
      </c>
      <c r="V140" s="1">
        <v>9.2091999999999992</v>
      </c>
      <c r="W140" s="1">
        <v>-0.58564309999999997</v>
      </c>
      <c r="X140" s="1">
        <v>-3.949395E-2</v>
      </c>
      <c r="Y140" s="1">
        <v>3.973198E-2</v>
      </c>
      <c r="Z140" s="1">
        <v>2.2340189999999998E-3</v>
      </c>
      <c r="AA140" s="1">
        <v>1.4720179999999999E-2</v>
      </c>
      <c r="AC140" s="1">
        <v>11.5115</v>
      </c>
      <c r="AD140" s="1">
        <v>-0.68133869999999996</v>
      </c>
      <c r="AE140" s="1">
        <v>-3.4242660000000001E-2</v>
      </c>
      <c r="AF140" s="1">
        <v>3.4331050000000002E-2</v>
      </c>
      <c r="AG140" s="1">
        <v>5.2228629999999995E-4</v>
      </c>
      <c r="AH140" s="1">
        <v>3.7190439999999999E-3</v>
      </c>
    </row>
    <row r="141" spans="1:34" s="1" customFormat="1" x14ac:dyDescent="0.3">
      <c r="A141" s="14">
        <v>2.3189829999999998</v>
      </c>
      <c r="B141" s="14">
        <v>-0.1007908</v>
      </c>
      <c r="C141" s="1">
        <v>-9.1819860000000003E-2</v>
      </c>
      <c r="D141" s="1">
        <v>9.1904589999999994E-2</v>
      </c>
      <c r="E141" s="1">
        <v>-0.68330550000000001</v>
      </c>
      <c r="F141" s="6">
        <v>0.96229100000000001</v>
      </c>
      <c r="H141" s="1">
        <v>4.6379669999999997</v>
      </c>
      <c r="I141" s="1">
        <v>-0.2816051</v>
      </c>
      <c r="J141" s="1">
        <v>-6.0995540000000001E-2</v>
      </c>
      <c r="K141" s="1">
        <v>6.3290769999999996E-2</v>
      </c>
      <c r="L141" s="1">
        <v>0.15512319999999999</v>
      </c>
      <c r="M141" s="1">
        <v>0.21077609999999999</v>
      </c>
      <c r="O141" s="1">
        <v>6.95695</v>
      </c>
      <c r="P141" s="1">
        <v>-0.45712900000000001</v>
      </c>
      <c r="V141" s="1">
        <v>9.2759330000000002</v>
      </c>
      <c r="W141" s="1">
        <v>-0.58888280000000004</v>
      </c>
      <c r="AC141" s="1">
        <v>11.59492</v>
      </c>
      <c r="AD141" s="1">
        <v>-0.68427119999999997</v>
      </c>
      <c r="AE141" s="1">
        <v>-3.275873E-2</v>
      </c>
      <c r="AF141" s="1">
        <v>3.2767280000000003E-2</v>
      </c>
      <c r="AG141" s="1">
        <v>5.4478010000000004E-3</v>
      </c>
      <c r="AH141" s="1">
        <v>3.208739E-2</v>
      </c>
    </row>
    <row r="142" spans="1:34" s="1" customFormat="1" x14ac:dyDescent="0.3">
      <c r="A142" s="14">
        <v>2.3356669999999999</v>
      </c>
      <c r="B142" s="14">
        <v>-0.1022434</v>
      </c>
      <c r="C142" s="1">
        <v>-0.1082674</v>
      </c>
      <c r="D142" s="1">
        <v>0.1104174</v>
      </c>
      <c r="E142" s="1">
        <v>-0.2039723</v>
      </c>
      <c r="F142" s="6">
        <v>0.70315459999999996</v>
      </c>
      <c r="H142" s="1">
        <v>4.6713329999999997</v>
      </c>
      <c r="I142" s="1">
        <v>-0.28318450000000001</v>
      </c>
      <c r="J142" s="1">
        <v>-5.4758979999999999E-2</v>
      </c>
      <c r="K142" s="1">
        <v>5.7934199999999998E-2</v>
      </c>
      <c r="L142" s="1">
        <v>-1.495374E-2</v>
      </c>
      <c r="M142" s="1">
        <v>6.6301589999999994E-2</v>
      </c>
      <c r="O142" s="1">
        <v>7.0069999999999997</v>
      </c>
      <c r="P142" s="1">
        <v>-0.46032070000000003</v>
      </c>
      <c r="Q142" s="1">
        <v>-4.4692450000000002E-2</v>
      </c>
      <c r="R142" s="1">
        <v>4.4729890000000001E-2</v>
      </c>
      <c r="S142" s="1">
        <v>-6.4020880000000002E-3</v>
      </c>
      <c r="T142" s="1">
        <v>3.2675349999999999E-2</v>
      </c>
      <c r="V142" s="1">
        <v>9.3426670000000005</v>
      </c>
      <c r="W142" s="1">
        <v>-0.59240859999999995</v>
      </c>
      <c r="AC142" s="1">
        <v>11.678330000000001</v>
      </c>
      <c r="AD142" s="1">
        <v>-0.68680390000000002</v>
      </c>
      <c r="AE142" s="1">
        <v>-3.2249119999999999E-2</v>
      </c>
      <c r="AF142" s="1">
        <v>3.2501099999999998E-2</v>
      </c>
      <c r="AG142" s="1">
        <v>6.8843109999999997E-3</v>
      </c>
      <c r="AH142" s="1">
        <v>2.2670969999999999E-2</v>
      </c>
    </row>
    <row r="143" spans="1:34" s="1" customFormat="1" x14ac:dyDescent="0.3">
      <c r="A143" s="14">
        <v>2.3523499999999999</v>
      </c>
      <c r="B143" s="14">
        <v>-0.1044033</v>
      </c>
      <c r="C143" s="1">
        <v>-0.1083732</v>
      </c>
      <c r="D143" s="1">
        <v>0.1112991</v>
      </c>
      <c r="E143" s="1">
        <v>0.95782149999999999</v>
      </c>
      <c r="F143" s="6">
        <v>1.5048459999999999</v>
      </c>
      <c r="H143" s="1">
        <v>4.7046999999999999</v>
      </c>
      <c r="I143" s="1">
        <v>-0.2852594</v>
      </c>
      <c r="J143" s="1">
        <v>-6.5581249999999994E-2</v>
      </c>
      <c r="K143" s="1">
        <v>6.6089930000000005E-2</v>
      </c>
      <c r="L143" s="1">
        <v>-0.18345919999999999</v>
      </c>
      <c r="M143" s="1">
        <v>0.29783359999999998</v>
      </c>
      <c r="O143" s="1">
        <v>7.0570500000000003</v>
      </c>
      <c r="P143" s="1">
        <v>-0.46397880000000002</v>
      </c>
      <c r="V143" s="1">
        <v>9.4093999999999998</v>
      </c>
      <c r="W143" s="1">
        <v>-0.59572099999999995</v>
      </c>
      <c r="X143" s="1">
        <v>-3.419693E-2</v>
      </c>
      <c r="Y143" s="1">
        <v>3.4384600000000001E-2</v>
      </c>
      <c r="Z143" s="1">
        <v>3.7444499999999999E-2</v>
      </c>
      <c r="AA143" s="1">
        <v>6.5272769999999994E-2</v>
      </c>
      <c r="AC143" s="1">
        <v>11.761749999999999</v>
      </c>
      <c r="AD143" s="1">
        <v>-0.68965140000000003</v>
      </c>
      <c r="AE143" s="1">
        <v>-3.2697230000000001E-2</v>
      </c>
      <c r="AF143" s="1">
        <v>3.2901659999999999E-2</v>
      </c>
      <c r="AG143" s="1">
        <v>-2.9709189999999998E-3</v>
      </c>
      <c r="AH143" s="1">
        <v>2.7887720000000001E-2</v>
      </c>
    </row>
    <row r="144" spans="1:34" s="1" customFormat="1" x14ac:dyDescent="0.3">
      <c r="A144" s="14">
        <v>2.3690329999999999</v>
      </c>
      <c r="B144" s="14">
        <v>-0.1058595</v>
      </c>
      <c r="C144" s="1">
        <v>-6.9757710000000001E-2</v>
      </c>
      <c r="D144" s="1">
        <v>7.2573700000000005E-2</v>
      </c>
      <c r="E144" s="1">
        <v>1.1394</v>
      </c>
      <c r="F144" s="6">
        <v>1.517169</v>
      </c>
      <c r="H144" s="1">
        <v>4.738067</v>
      </c>
      <c r="I144" s="1">
        <v>-0.28756090000000001</v>
      </c>
      <c r="J144" s="1">
        <v>-6.7170060000000004E-2</v>
      </c>
      <c r="K144" s="1">
        <v>6.8291939999999995E-2</v>
      </c>
      <c r="L144" s="1">
        <v>-5.4417800000000002E-2</v>
      </c>
      <c r="M144" s="1">
        <v>5.575041E-2</v>
      </c>
      <c r="O144" s="1">
        <v>7.1071</v>
      </c>
      <c r="P144" s="1">
        <v>-0.46726889999999999</v>
      </c>
      <c r="Q144" s="1">
        <v>-4.4362699999999998E-2</v>
      </c>
      <c r="R144" s="1">
        <v>4.4373030000000001E-2</v>
      </c>
      <c r="S144" s="1">
        <v>4.757173E-2</v>
      </c>
      <c r="T144" s="1">
        <v>9.6091309999999999E-2</v>
      </c>
      <c r="V144" s="1">
        <v>9.4761330000000008</v>
      </c>
      <c r="W144" s="1">
        <v>-0.59885259999999996</v>
      </c>
      <c r="AC144" s="1">
        <v>11.84517</v>
      </c>
      <c r="AD144" s="1">
        <v>-0.69225890000000001</v>
      </c>
      <c r="AE144" s="1">
        <v>-3.1963400000000003E-2</v>
      </c>
      <c r="AF144" s="1">
        <v>3.1963430000000001E-2</v>
      </c>
      <c r="AG144" s="1">
        <v>2.9673999999999999E-2</v>
      </c>
      <c r="AH144" s="1">
        <v>3.286186E-2</v>
      </c>
    </row>
    <row r="145" spans="1:34" s="1" customFormat="1" x14ac:dyDescent="0.3">
      <c r="A145" s="14">
        <v>2.3857170000000001</v>
      </c>
      <c r="B145" s="14">
        <v>-0.1067309</v>
      </c>
      <c r="C145" s="1">
        <v>-6.6345009999999996E-2</v>
      </c>
      <c r="D145" s="1">
        <v>6.8947640000000004E-2</v>
      </c>
      <c r="E145" s="1">
        <v>0.4704296</v>
      </c>
      <c r="F145" s="6">
        <v>0.5474736</v>
      </c>
      <c r="H145" s="1">
        <v>4.771433</v>
      </c>
      <c r="I145" s="1">
        <v>-0.28974179999999999</v>
      </c>
      <c r="J145" s="1">
        <v>-6.7854609999999996E-2</v>
      </c>
      <c r="K145" s="1">
        <v>6.7963850000000006E-2</v>
      </c>
      <c r="L145" s="1">
        <v>-0.14274580000000001</v>
      </c>
      <c r="M145" s="1">
        <v>0.32696920000000002</v>
      </c>
      <c r="O145" s="1">
        <v>7.1571499999999997</v>
      </c>
      <c r="P145" s="1">
        <v>-0.47010259999999998</v>
      </c>
      <c r="V145" s="1">
        <v>9.5428669999999993</v>
      </c>
      <c r="W145" s="1">
        <v>-0.60173650000000001</v>
      </c>
      <c r="AC145" s="1">
        <v>11.92858</v>
      </c>
      <c r="AD145" s="1">
        <v>-0.69498400000000005</v>
      </c>
      <c r="AE145" s="1">
        <v>-2.8717940000000001E-2</v>
      </c>
      <c r="AF145" s="1">
        <v>2.8719120000000001E-2</v>
      </c>
      <c r="AG145" s="1">
        <v>2.095317E-2</v>
      </c>
      <c r="AH145" s="1">
        <v>2.3913719999999999E-2</v>
      </c>
    </row>
    <row r="146" spans="1:34" s="1" customFormat="1" x14ac:dyDescent="0.3">
      <c r="A146" s="14">
        <v>2.4024000000000001</v>
      </c>
      <c r="B146" s="14">
        <v>-0.10807319999999999</v>
      </c>
      <c r="C146" s="1">
        <v>-6.3079220000000005E-2</v>
      </c>
      <c r="D146" s="1">
        <v>6.4344849999999995E-2</v>
      </c>
      <c r="E146" s="1">
        <v>-0.1509645</v>
      </c>
      <c r="F146" s="6">
        <v>0.52820610000000001</v>
      </c>
      <c r="H146" s="1">
        <v>4.8048000000000002</v>
      </c>
      <c r="I146" s="1">
        <v>-0.29208909999999999</v>
      </c>
      <c r="J146" s="1">
        <v>-7.6751689999999997E-2</v>
      </c>
      <c r="K146" s="1">
        <v>7.6858330000000002E-2</v>
      </c>
      <c r="L146" s="1">
        <v>-0.1120961</v>
      </c>
      <c r="M146" s="1">
        <v>0.16298609999999999</v>
      </c>
      <c r="O146" s="1">
        <v>7.2072000000000003</v>
      </c>
      <c r="P146" s="1">
        <v>-0.47435919999999998</v>
      </c>
      <c r="Q146" s="1">
        <v>-5.0839990000000002E-2</v>
      </c>
      <c r="R146" s="1">
        <v>5.1639789999999998E-2</v>
      </c>
      <c r="S146" s="1">
        <v>6.1236840000000001E-2</v>
      </c>
      <c r="T146" s="1">
        <v>0.25089070000000002</v>
      </c>
      <c r="V146" s="1">
        <v>9.6096000000000004</v>
      </c>
      <c r="W146" s="1">
        <v>-0.60536869999999998</v>
      </c>
      <c r="X146" s="1">
        <v>-3.8781240000000002E-2</v>
      </c>
      <c r="Y146" s="1">
        <v>3.8920160000000002E-2</v>
      </c>
      <c r="Z146" s="1">
        <v>3.9428149999999997E-3</v>
      </c>
      <c r="AA146" s="1">
        <v>9.5037759999999999E-2</v>
      </c>
      <c r="AC146" s="1">
        <v>12.012</v>
      </c>
      <c r="AD146" s="1">
        <v>-0.69704999999999995</v>
      </c>
      <c r="AE146" s="1">
        <v>-2.6929450000000001E-2</v>
      </c>
      <c r="AF146" s="1">
        <v>2.7147580000000001E-2</v>
      </c>
      <c r="AG146" s="1">
        <v>3.7155880000000002E-2</v>
      </c>
      <c r="AH146" s="1">
        <v>4.2249130000000003E-2</v>
      </c>
    </row>
    <row r="147" spans="1:34" s="1" customFormat="1" x14ac:dyDescent="0.3">
      <c r="A147" s="14">
        <v>2.4190830000000001</v>
      </c>
      <c r="B147" s="14">
        <v>-0.1088356</v>
      </c>
      <c r="C147" s="1">
        <v>-6.2063559999999997E-2</v>
      </c>
      <c r="D147" s="1">
        <v>6.4206780000000005E-2</v>
      </c>
      <c r="E147" s="1">
        <v>-0.58650570000000002</v>
      </c>
      <c r="F147" s="6">
        <v>0.58652499999999996</v>
      </c>
      <c r="H147" s="1">
        <v>4.8381670000000003</v>
      </c>
      <c r="I147" s="1">
        <v>-0.29486370000000001</v>
      </c>
      <c r="J147" s="1">
        <v>-7.7602160000000003E-2</v>
      </c>
      <c r="K147" s="1">
        <v>7.7834490000000006E-2</v>
      </c>
      <c r="L147" s="1">
        <v>-7.0614239999999995E-2</v>
      </c>
      <c r="M147" s="1">
        <v>0.13081690000000001</v>
      </c>
      <c r="O147" s="1">
        <v>7.25725</v>
      </c>
      <c r="P147" s="1">
        <v>-0.47743960000000002</v>
      </c>
      <c r="V147" s="1">
        <v>9.6763329999999996</v>
      </c>
      <c r="W147" s="1">
        <v>-0.60861609999999999</v>
      </c>
      <c r="AC147" s="1">
        <v>12.095420000000001</v>
      </c>
      <c r="AD147" s="1">
        <v>-0.69947669999999995</v>
      </c>
      <c r="AE147" s="1">
        <v>-2.4374940000000001E-2</v>
      </c>
      <c r="AF147" s="1">
        <v>2.453675E-2</v>
      </c>
      <c r="AG147" s="1">
        <v>8.8529560000000004E-3</v>
      </c>
      <c r="AH147" s="1">
        <v>2.4752759999999999E-2</v>
      </c>
    </row>
    <row r="148" spans="1:34" s="1" customFormat="1" x14ac:dyDescent="0.3">
      <c r="A148" s="14">
        <v>2.4357669999999998</v>
      </c>
      <c r="B148" s="14">
        <v>-0.11014400000000001</v>
      </c>
      <c r="C148" s="1">
        <v>-8.8383900000000001E-2</v>
      </c>
      <c r="D148" s="1">
        <v>8.8405899999999996E-2</v>
      </c>
      <c r="E148" s="1">
        <v>-0.89041919999999997</v>
      </c>
      <c r="F148" s="6">
        <v>1.03752</v>
      </c>
      <c r="H148" s="1">
        <v>4.8715330000000003</v>
      </c>
      <c r="I148" s="1">
        <v>-0.29726770000000002</v>
      </c>
      <c r="J148" s="1">
        <v>-7.8098130000000002E-2</v>
      </c>
      <c r="K148" s="1">
        <v>7.8101249999999997E-2</v>
      </c>
      <c r="L148" s="1">
        <v>4.8135329999999997E-2</v>
      </c>
      <c r="M148" s="1">
        <v>0.14356450000000001</v>
      </c>
      <c r="O148" s="1">
        <v>7.3072999999999997</v>
      </c>
      <c r="P148" s="1">
        <v>-0.4804215</v>
      </c>
      <c r="Q148" s="1">
        <v>-4.440612E-2</v>
      </c>
      <c r="R148" s="1">
        <v>4.539783E-2</v>
      </c>
      <c r="S148" s="1">
        <v>-4.7596689999999997E-2</v>
      </c>
      <c r="T148" s="1">
        <v>0.16503229999999999</v>
      </c>
      <c r="V148" s="1">
        <v>9.7430669999999999</v>
      </c>
      <c r="W148" s="1">
        <v>-0.61197069999999998</v>
      </c>
      <c r="AC148" s="1">
        <v>12.17883</v>
      </c>
      <c r="AD148" s="1">
        <v>-0.70111659999999998</v>
      </c>
      <c r="AE148" s="1">
        <v>-2.327887E-2</v>
      </c>
      <c r="AF148" s="1">
        <v>2.32821E-2</v>
      </c>
      <c r="AG148" s="1">
        <v>4.0955990000000001E-3</v>
      </c>
      <c r="AH148" s="1">
        <v>1.128003E-2</v>
      </c>
    </row>
    <row r="149" spans="1:34" s="1" customFormat="1" x14ac:dyDescent="0.3">
      <c r="A149" s="14">
        <v>2.4524499999999998</v>
      </c>
      <c r="B149" s="14">
        <v>-0.1117847</v>
      </c>
      <c r="C149" s="1">
        <v>-9.3039109999999994E-2</v>
      </c>
      <c r="D149" s="1">
        <v>9.3136200000000002E-2</v>
      </c>
      <c r="E149" s="1">
        <v>-0.2030632</v>
      </c>
      <c r="F149" s="6">
        <v>0.2448253</v>
      </c>
      <c r="H149" s="1">
        <v>4.9048999999999996</v>
      </c>
      <c r="I149" s="1">
        <v>-0.3000755</v>
      </c>
      <c r="J149" s="1">
        <v>-7.7816289999999996E-2</v>
      </c>
      <c r="K149" s="1">
        <v>7.7820130000000001E-2</v>
      </c>
      <c r="L149" s="1">
        <v>8.6963410000000005E-2</v>
      </c>
      <c r="M149" s="1">
        <v>0.1131057</v>
      </c>
      <c r="O149" s="1">
        <v>7.3573500000000003</v>
      </c>
      <c r="P149" s="1">
        <v>-0.4835969</v>
      </c>
      <c r="V149" s="1">
        <v>9.8097999999999992</v>
      </c>
      <c r="W149" s="1">
        <v>-0.61530629999999997</v>
      </c>
      <c r="X149" s="1">
        <v>-3.4339729999999999E-2</v>
      </c>
      <c r="Y149" s="1">
        <v>3.4501499999999997E-2</v>
      </c>
      <c r="Z149" s="1">
        <v>3.711018E-2</v>
      </c>
      <c r="AA149" s="1">
        <v>4.2978549999999997E-2</v>
      </c>
      <c r="AC149" s="1">
        <v>12.26225</v>
      </c>
      <c r="AD149" s="1">
        <v>-0.7033604</v>
      </c>
      <c r="AE149" s="1">
        <v>-2.5587260000000001E-2</v>
      </c>
      <c r="AF149" s="1">
        <v>2.5587579999999999E-2</v>
      </c>
      <c r="AG149" s="1">
        <v>-2.591326E-2</v>
      </c>
      <c r="AH149" s="1">
        <v>2.59133E-2</v>
      </c>
    </row>
    <row r="150" spans="1:34" s="1" customFormat="1" x14ac:dyDescent="0.3">
      <c r="A150" s="14">
        <v>2.4691329999999998</v>
      </c>
      <c r="B150" s="14">
        <v>-0.1132484</v>
      </c>
      <c r="C150" s="1">
        <v>-9.1661080000000006E-2</v>
      </c>
      <c r="D150" s="1">
        <v>9.1738E-2</v>
      </c>
      <c r="E150" s="1">
        <v>9.1568090000000005E-2</v>
      </c>
      <c r="F150" s="6">
        <v>0.10398399999999999</v>
      </c>
      <c r="H150" s="1">
        <v>4.9382669999999997</v>
      </c>
      <c r="I150" s="1">
        <v>-0.30246070000000003</v>
      </c>
      <c r="J150" s="1">
        <v>-6.9854449999999998E-2</v>
      </c>
      <c r="K150" s="1">
        <v>7.1987510000000005E-2</v>
      </c>
      <c r="L150" s="1">
        <v>-8.1267200000000005E-3</v>
      </c>
      <c r="M150" s="1">
        <v>0.14310249999999999</v>
      </c>
      <c r="O150" s="1">
        <v>7.4074</v>
      </c>
      <c r="P150" s="1">
        <v>-0.48718329999999999</v>
      </c>
      <c r="Q150" s="1">
        <v>-4.524624E-2</v>
      </c>
      <c r="R150" s="1">
        <v>4.525158E-2</v>
      </c>
      <c r="S150" s="1">
        <v>-3.3261269999999999E-3</v>
      </c>
      <c r="T150" s="1">
        <v>0.11610230000000001</v>
      </c>
      <c r="V150" s="1">
        <v>9.8765330000000002</v>
      </c>
      <c r="W150" s="1">
        <v>-0.61801419999999996</v>
      </c>
      <c r="AC150" s="1">
        <v>12.34567</v>
      </c>
      <c r="AD150" s="1">
        <v>-0.70538540000000005</v>
      </c>
      <c r="AE150" s="1">
        <v>-2.6405660000000001E-2</v>
      </c>
      <c r="AF150" s="1">
        <v>2.642568E-2</v>
      </c>
      <c r="AG150" s="1">
        <v>1.149157E-2</v>
      </c>
      <c r="AH150" s="1">
        <v>2.0362950000000001E-2</v>
      </c>
    </row>
    <row r="151" spans="1:34" s="1" customFormat="1" x14ac:dyDescent="0.3">
      <c r="A151" s="14">
        <v>2.4858169999999999</v>
      </c>
      <c r="B151" s="14">
        <v>-0.1148431</v>
      </c>
      <c r="C151" s="1">
        <v>-9.2328099999999996E-2</v>
      </c>
      <c r="D151" s="1">
        <v>9.2451459999999999E-2</v>
      </c>
      <c r="E151" s="1">
        <v>0.29681370000000001</v>
      </c>
      <c r="F151" s="6">
        <v>0.48750149999999998</v>
      </c>
      <c r="H151" s="1">
        <v>4.9716329999999997</v>
      </c>
      <c r="I151" s="1">
        <v>-0.30473709999999998</v>
      </c>
      <c r="J151" s="1">
        <v>-7.7475649999999993E-2</v>
      </c>
      <c r="K151" s="1">
        <v>7.8579949999999996E-2</v>
      </c>
      <c r="L151" s="1">
        <v>-9.6921229999999997E-2</v>
      </c>
      <c r="M151" s="1">
        <v>0.15986130000000001</v>
      </c>
      <c r="O151" s="1">
        <v>7.4574499999999997</v>
      </c>
      <c r="P151" s="1">
        <v>-0.49041940000000001</v>
      </c>
      <c r="V151" s="1">
        <v>9.9432670000000005</v>
      </c>
      <c r="W151" s="1">
        <v>-0.62112160000000005</v>
      </c>
      <c r="AC151" s="1">
        <v>12.429080000000001</v>
      </c>
      <c r="AD151" s="1">
        <v>-0.7077658</v>
      </c>
      <c r="AE151" s="1">
        <v>-2.4974929999999999E-2</v>
      </c>
      <c r="AF151" s="1">
        <v>2.5027520000000001E-2</v>
      </c>
      <c r="AG151" s="1">
        <v>2.0106010000000001E-2</v>
      </c>
      <c r="AH151" s="1">
        <v>2.8591330000000002E-2</v>
      </c>
    </row>
    <row r="152" spans="1:34" s="1" customFormat="1" x14ac:dyDescent="0.3">
      <c r="A152" s="14">
        <v>2.5024999999999999</v>
      </c>
      <c r="B152" s="14">
        <v>-0.1163291</v>
      </c>
      <c r="C152" s="1">
        <v>-8.1366469999999996E-2</v>
      </c>
      <c r="D152" s="1">
        <v>8.186127E-2</v>
      </c>
      <c r="E152" s="1">
        <v>-5.1836060000000003E-3</v>
      </c>
      <c r="F152" s="6">
        <v>3.1796610000000003E-2</v>
      </c>
      <c r="H152" s="1">
        <v>5.0049999999999999</v>
      </c>
      <c r="I152" s="1">
        <v>-0.30763089999999998</v>
      </c>
      <c r="J152" s="1">
        <v>-8.013961E-2</v>
      </c>
      <c r="K152" s="1">
        <v>8.0140059999999999E-2</v>
      </c>
      <c r="L152" s="1">
        <v>-9.4288839999999999E-2</v>
      </c>
      <c r="M152" s="1">
        <v>0.20920349999999999</v>
      </c>
      <c r="O152" s="1">
        <v>7.5075000000000003</v>
      </c>
      <c r="P152" s="1">
        <v>-0.49377599999999999</v>
      </c>
      <c r="Q152" s="1">
        <v>-4.1297449999999999E-2</v>
      </c>
      <c r="R152" s="1">
        <v>4.305208E-2</v>
      </c>
      <c r="S152" s="1">
        <v>2.4530670000000001E-2</v>
      </c>
      <c r="T152" s="1">
        <v>0.15398909999999999</v>
      </c>
      <c r="V152" s="1">
        <v>10.01</v>
      </c>
      <c r="W152" s="1">
        <v>-0.62397539999999996</v>
      </c>
      <c r="X152" s="1">
        <v>-3.2663610000000003E-2</v>
      </c>
      <c r="Y152" s="1">
        <v>3.2751479999999999E-2</v>
      </c>
      <c r="Z152" s="1">
        <v>-5.1634660000000002E-3</v>
      </c>
      <c r="AA152" s="1">
        <v>1.4437409999999999E-2</v>
      </c>
      <c r="AC152" s="1">
        <v>12.512499999999999</v>
      </c>
      <c r="AD152" s="1">
        <v>-0.70955199999999996</v>
      </c>
      <c r="AE152" s="1">
        <v>-2.1690040000000001E-2</v>
      </c>
      <c r="AF152" s="1">
        <v>2.2316659999999999E-2</v>
      </c>
      <c r="AG152" s="1">
        <v>2.2774059999999999E-2</v>
      </c>
      <c r="AH152" s="1">
        <v>2.8070600000000001E-2</v>
      </c>
    </row>
    <row r="153" spans="1:34" s="1" customFormat="1" x14ac:dyDescent="0.3">
      <c r="A153" s="14">
        <v>2.519183</v>
      </c>
      <c r="B153" s="14">
        <v>-0.1175581</v>
      </c>
      <c r="C153" s="1">
        <v>-8.8627520000000001E-2</v>
      </c>
      <c r="D153" s="1">
        <v>8.8627899999999996E-2</v>
      </c>
      <c r="E153" s="1">
        <v>-0.1259767</v>
      </c>
      <c r="F153" s="6">
        <v>0.1895588</v>
      </c>
      <c r="H153" s="1">
        <v>5.038367</v>
      </c>
      <c r="I153" s="1">
        <v>-0.3100851</v>
      </c>
      <c r="J153" s="1">
        <v>-7.9687540000000001E-2</v>
      </c>
      <c r="K153" s="1">
        <v>8.0938869999999996E-2</v>
      </c>
      <c r="L153" s="1">
        <v>0.1040563</v>
      </c>
      <c r="M153" s="1">
        <v>0.32588309999999998</v>
      </c>
      <c r="O153" s="1">
        <v>7.55755</v>
      </c>
      <c r="P153" s="1">
        <v>-0.4967299</v>
      </c>
      <c r="V153" s="1">
        <v>10.07673</v>
      </c>
      <c r="W153" s="1">
        <v>-0.62693469999999996</v>
      </c>
      <c r="AC153" s="1">
        <v>12.59592</v>
      </c>
      <c r="AD153" s="1">
        <v>-0.71138440000000003</v>
      </c>
      <c r="AE153" s="1">
        <v>-2.1788510000000001E-2</v>
      </c>
      <c r="AF153" s="1">
        <v>2.226392E-2</v>
      </c>
      <c r="AG153" s="1">
        <v>9.3518240000000003E-4</v>
      </c>
      <c r="AH153" s="1">
        <v>3.4085009999999999E-2</v>
      </c>
    </row>
    <row r="154" spans="1:34" s="1" customFormat="1" x14ac:dyDescent="0.3">
      <c r="A154" s="14">
        <v>2.5358670000000001</v>
      </c>
      <c r="B154" s="14">
        <v>-0.1192863</v>
      </c>
      <c r="C154" s="1">
        <v>-9.2526910000000004E-2</v>
      </c>
      <c r="D154" s="1">
        <v>9.2672989999999997E-2</v>
      </c>
      <c r="E154" s="1">
        <v>0.60599760000000003</v>
      </c>
      <c r="F154" s="6">
        <v>0.94767040000000002</v>
      </c>
      <c r="H154" s="1">
        <v>5.071733</v>
      </c>
      <c r="I154" s="1">
        <v>-0.31294870000000002</v>
      </c>
      <c r="J154" s="1">
        <v>-7.7131340000000007E-2</v>
      </c>
      <c r="K154" s="1">
        <v>7.7638040000000005E-2</v>
      </c>
      <c r="L154" s="1">
        <v>-1.5862649999999999E-2</v>
      </c>
      <c r="M154" s="1">
        <v>0.22269510000000001</v>
      </c>
      <c r="O154" s="1">
        <v>7.6075999999999997</v>
      </c>
      <c r="P154" s="1">
        <v>-0.50004130000000002</v>
      </c>
      <c r="Q154" s="1">
        <v>-4.3889450000000003E-2</v>
      </c>
      <c r="R154" s="1">
        <v>4.4675069999999997E-2</v>
      </c>
      <c r="S154" s="1">
        <v>4.7856580000000003E-2</v>
      </c>
      <c r="T154" s="1">
        <v>7.583645E-2</v>
      </c>
      <c r="V154" s="1">
        <v>10.143470000000001</v>
      </c>
      <c r="W154" s="1">
        <v>-0.62983869999999997</v>
      </c>
      <c r="AC154" s="1">
        <v>12.67933</v>
      </c>
      <c r="AD154" s="1">
        <v>-0.71318709999999996</v>
      </c>
      <c r="AE154" s="1">
        <v>-2.146464E-2</v>
      </c>
      <c r="AF154" s="1">
        <v>2.1473570000000001E-2</v>
      </c>
      <c r="AG154" s="1">
        <v>1.900681E-3</v>
      </c>
      <c r="AH154" s="1">
        <v>1.3388479999999999E-2</v>
      </c>
    </row>
    <row r="155" spans="1:34" s="1" customFormat="1" x14ac:dyDescent="0.3">
      <c r="A155" s="14">
        <v>2.5525500000000001</v>
      </c>
      <c r="B155" s="14">
        <v>-0.1206454</v>
      </c>
      <c r="C155" s="1">
        <v>-6.5402160000000001E-2</v>
      </c>
      <c r="D155" s="1">
        <v>6.6873409999999994E-2</v>
      </c>
      <c r="E155" s="1">
        <v>0.50181200000000004</v>
      </c>
      <c r="F155" s="6">
        <v>0.50849299999999997</v>
      </c>
      <c r="H155" s="1">
        <v>5.1051000000000002</v>
      </c>
      <c r="I155" s="1">
        <v>-0.31523230000000002</v>
      </c>
      <c r="J155" s="1">
        <v>-7.6267929999999998E-2</v>
      </c>
      <c r="K155" s="1">
        <v>7.6685519999999993E-2</v>
      </c>
      <c r="L155" s="1">
        <v>6.0600500000000002E-2</v>
      </c>
      <c r="M155" s="1">
        <v>8.0460210000000004E-2</v>
      </c>
      <c r="O155" s="1">
        <v>7.6576500000000003</v>
      </c>
      <c r="P155" s="1">
        <v>-0.50299269999999996</v>
      </c>
      <c r="V155" s="1">
        <v>10.2102</v>
      </c>
      <c r="W155" s="1">
        <v>-0.63286089999999995</v>
      </c>
      <c r="X155" s="1">
        <v>-3.1302339999999998E-2</v>
      </c>
      <c r="Y155" s="1">
        <v>3.2048380000000001E-2</v>
      </c>
      <c r="Z155" s="1">
        <v>9.6831030000000002E-3</v>
      </c>
      <c r="AA155" s="1">
        <v>1.8880020000000001E-2</v>
      </c>
      <c r="AC155" s="1">
        <v>12.76275</v>
      </c>
      <c r="AD155" s="1">
        <v>-0.71496539999999997</v>
      </c>
      <c r="AE155" s="1">
        <v>-2.1437999999999999E-2</v>
      </c>
      <c r="AF155" s="1">
        <v>2.1458620000000001E-2</v>
      </c>
      <c r="AG155" s="1">
        <v>1.5385940000000001E-2</v>
      </c>
      <c r="AH155" s="1">
        <v>1.5427110000000001E-2</v>
      </c>
    </row>
    <row r="156" spans="1:34" s="1" customFormat="1" x14ac:dyDescent="0.3">
      <c r="A156" s="14">
        <v>2.5692330000000001</v>
      </c>
      <c r="B156" s="14">
        <v>-0.1214686</v>
      </c>
      <c r="C156" s="1">
        <v>-6.9846469999999994E-2</v>
      </c>
      <c r="D156" s="1">
        <v>7.2532940000000004E-2</v>
      </c>
      <c r="E156" s="1">
        <v>-0.67612649999999996</v>
      </c>
      <c r="F156" s="6">
        <v>0.86239569999999999</v>
      </c>
      <c r="H156" s="1">
        <v>5.1384670000000003</v>
      </c>
      <c r="I156" s="1">
        <v>-0.3180383</v>
      </c>
      <c r="J156" s="1">
        <v>-7.7506920000000007E-2</v>
      </c>
      <c r="K156" s="1">
        <v>7.7651070000000003E-2</v>
      </c>
      <c r="L156" s="1">
        <v>-0.10101889999999999</v>
      </c>
      <c r="M156" s="1">
        <v>0.2835297</v>
      </c>
      <c r="O156" s="1">
        <v>7.7077</v>
      </c>
      <c r="P156" s="1">
        <v>-0.50611189999999995</v>
      </c>
      <c r="Q156" s="1">
        <v>-3.6831719999999998E-2</v>
      </c>
      <c r="R156" s="1">
        <v>3.8043210000000001E-2</v>
      </c>
      <c r="S156" s="1">
        <v>-7.4510310000000003E-3</v>
      </c>
      <c r="T156" s="1">
        <v>0.2381846</v>
      </c>
      <c r="V156" s="1">
        <v>10.27693</v>
      </c>
      <c r="W156" s="1">
        <v>-0.63533680000000003</v>
      </c>
      <c r="AC156" s="1">
        <v>12.846170000000001</v>
      </c>
      <c r="AD156" s="1">
        <v>-0.71676359999999995</v>
      </c>
      <c r="AE156" s="1">
        <v>-1.927835E-2</v>
      </c>
      <c r="AF156" s="1">
        <v>1.9352930000000001E-2</v>
      </c>
      <c r="AG156" s="1">
        <v>1.5390890000000001E-2</v>
      </c>
      <c r="AH156" s="1">
        <v>3.9722739999999999E-2</v>
      </c>
    </row>
    <row r="157" spans="1:34" s="1" customFormat="1" x14ac:dyDescent="0.3">
      <c r="A157" s="14">
        <v>2.5859169999999998</v>
      </c>
      <c r="B157" s="14">
        <v>-0.1229759</v>
      </c>
      <c r="C157" s="1">
        <v>-9.5394010000000001E-2</v>
      </c>
      <c r="D157" s="1">
        <v>9.6007149999999999E-2</v>
      </c>
      <c r="E157" s="1">
        <v>-0.59916340000000001</v>
      </c>
      <c r="F157" s="6">
        <v>1.1713119999999999</v>
      </c>
      <c r="H157" s="1">
        <v>5.1718330000000003</v>
      </c>
      <c r="I157" s="1">
        <v>-0.32040459999999998</v>
      </c>
      <c r="J157" s="1">
        <v>-7.8871940000000001E-2</v>
      </c>
      <c r="K157" s="1">
        <v>7.8894629999999993E-2</v>
      </c>
      <c r="L157" s="1">
        <v>-0.1108141</v>
      </c>
      <c r="M157" s="1">
        <v>0.14629539999999999</v>
      </c>
      <c r="O157" s="1">
        <v>7.7577499999999997</v>
      </c>
      <c r="P157" s="1">
        <v>-0.50875309999999996</v>
      </c>
      <c r="V157" s="1">
        <v>10.343669999999999</v>
      </c>
      <c r="W157" s="1">
        <v>-0.63824579999999997</v>
      </c>
      <c r="AC157" s="1">
        <v>12.92958</v>
      </c>
      <c r="AD157" s="1">
        <v>-0.71818170000000003</v>
      </c>
      <c r="AE157" s="1">
        <v>-1.8051689999999999E-2</v>
      </c>
      <c r="AF157" s="1">
        <v>1.853016E-2</v>
      </c>
      <c r="AG157" s="1">
        <v>-1.1948749999999999E-2</v>
      </c>
      <c r="AH157" s="1">
        <v>1.326861E-2</v>
      </c>
    </row>
    <row r="158" spans="1:34" s="1" customFormat="1" x14ac:dyDescent="0.3">
      <c r="A158" s="14">
        <v>2.6025999999999998</v>
      </c>
      <c r="B158" s="14">
        <v>-0.1246516</v>
      </c>
      <c r="C158" s="1">
        <v>-8.9861540000000004E-2</v>
      </c>
      <c r="D158" s="1">
        <v>9.1251869999999999E-2</v>
      </c>
      <c r="E158" s="1">
        <v>0.25677070000000002</v>
      </c>
      <c r="F158" s="6">
        <v>0.25828790000000001</v>
      </c>
      <c r="H158" s="1">
        <v>5.2051999999999996</v>
      </c>
      <c r="I158" s="1">
        <v>-0.32330170000000003</v>
      </c>
      <c r="J158" s="1">
        <v>-8.7954710000000005E-2</v>
      </c>
      <c r="K158" s="1">
        <v>8.8492799999999996E-2</v>
      </c>
      <c r="L158" s="1">
        <v>-0.20512520000000001</v>
      </c>
      <c r="M158" s="1">
        <v>0.2447059</v>
      </c>
      <c r="O158" s="1">
        <v>7.8078000000000003</v>
      </c>
      <c r="P158" s="1">
        <v>-0.5119707</v>
      </c>
      <c r="Q158" s="1">
        <v>-3.6350750000000001E-2</v>
      </c>
      <c r="R158" s="1">
        <v>3.6384630000000001E-2</v>
      </c>
      <c r="S158" s="1">
        <v>6.3881489999999999E-2</v>
      </c>
      <c r="T158" s="1">
        <v>0.16691929999999999</v>
      </c>
      <c r="V158" s="1">
        <v>10.410399999999999</v>
      </c>
      <c r="W158" s="1">
        <v>-0.64130379999999998</v>
      </c>
      <c r="X158" s="1">
        <v>-3.3710329999999997E-2</v>
      </c>
      <c r="Y158" s="1">
        <v>3.4022280000000002E-2</v>
      </c>
      <c r="Z158" s="1">
        <v>-5.7173720000000001E-3</v>
      </c>
      <c r="AA158" s="1">
        <v>9.9764510000000001E-2</v>
      </c>
      <c r="AC158" s="1">
        <v>13.013</v>
      </c>
      <c r="AD158" s="1">
        <v>-0.71977530000000001</v>
      </c>
      <c r="AE158" s="1">
        <v>-2.1548850000000001E-2</v>
      </c>
      <c r="AF158" s="1">
        <v>2.233808E-2</v>
      </c>
      <c r="AG158" s="1">
        <v>2.5654649999999998E-3</v>
      </c>
      <c r="AH158" s="1">
        <v>7.2239749999999997E-3</v>
      </c>
    </row>
    <row r="159" spans="1:34" s="1" customFormat="1" x14ac:dyDescent="0.3">
      <c r="A159" s="14">
        <v>2.6192829999999998</v>
      </c>
      <c r="B159" s="14">
        <v>-0.12597430000000001</v>
      </c>
      <c r="C159" s="1">
        <v>-8.2609150000000006E-2</v>
      </c>
      <c r="D159" s="1">
        <v>8.2863939999999997E-2</v>
      </c>
      <c r="E159" s="1">
        <v>0.8765096</v>
      </c>
      <c r="F159" s="6">
        <v>1.373813</v>
      </c>
      <c r="H159" s="1">
        <v>5.2385669999999998</v>
      </c>
      <c r="I159" s="1">
        <v>-0.32627410000000001</v>
      </c>
      <c r="J159" s="1">
        <v>-9.1413770000000005E-2</v>
      </c>
      <c r="K159" s="1">
        <v>9.1535190000000002E-2</v>
      </c>
      <c r="L159" s="1">
        <v>0.143399</v>
      </c>
      <c r="M159" s="1">
        <v>0.28192450000000002</v>
      </c>
      <c r="O159" s="1">
        <v>7.85785</v>
      </c>
      <c r="P159" s="1">
        <v>-0.51469860000000001</v>
      </c>
      <c r="V159" s="1">
        <v>10.477130000000001</v>
      </c>
      <c r="W159" s="1">
        <v>-0.64416039999999997</v>
      </c>
      <c r="AC159" s="1">
        <v>13.09642</v>
      </c>
      <c r="AD159" s="1">
        <v>-0.72177670000000005</v>
      </c>
      <c r="AE159" s="1">
        <v>-1.8899530000000001E-2</v>
      </c>
      <c r="AF159" s="1">
        <v>1.8912600000000002E-2</v>
      </c>
    </row>
    <row r="160" spans="1:34" s="1" customFormat="1" x14ac:dyDescent="0.3">
      <c r="A160" s="14">
        <v>2.6359669999999999</v>
      </c>
      <c r="B160" s="14">
        <v>-0.12740789999999999</v>
      </c>
      <c r="C160" s="1">
        <v>-6.5933140000000001E-2</v>
      </c>
      <c r="D160" s="1">
        <v>6.7889630000000006E-2</v>
      </c>
      <c r="E160" s="1">
        <v>0.21859809999999999</v>
      </c>
      <c r="F160" s="6">
        <v>0.45632430000000002</v>
      </c>
      <c r="H160" s="1">
        <v>5.2719329999999998</v>
      </c>
      <c r="I160" s="1">
        <v>-0.32940209999999998</v>
      </c>
      <c r="J160" s="1">
        <v>-8.0746709999999999E-2</v>
      </c>
      <c r="K160" s="1">
        <v>8.077086E-2</v>
      </c>
      <c r="L160" s="1">
        <v>0.10964110000000001</v>
      </c>
      <c r="M160" s="1">
        <v>0.11941980000000001</v>
      </c>
      <c r="O160" s="1">
        <v>7.9078999999999997</v>
      </c>
      <c r="P160" s="1">
        <v>-0.51768139999999996</v>
      </c>
      <c r="Q160" s="1">
        <v>-3.933619E-2</v>
      </c>
      <c r="R160" s="1">
        <v>3.9593099999999999E-2</v>
      </c>
      <c r="S160" s="1">
        <v>3.7434740000000001E-2</v>
      </c>
      <c r="T160" s="1">
        <v>9.1470179999999998E-2</v>
      </c>
      <c r="V160" s="1">
        <v>10.54387</v>
      </c>
      <c r="W160" s="1">
        <v>-0.6472137</v>
      </c>
      <c r="AC160" s="1">
        <v>13.179830000000001</v>
      </c>
      <c r="AD160" s="1">
        <v>-0.72292829999999997</v>
      </c>
    </row>
    <row r="161" spans="1:27" s="1" customFormat="1" x14ac:dyDescent="0.3">
      <c r="A161" s="14">
        <v>2.65265</v>
      </c>
      <c r="B161" s="14">
        <v>-0.12817429999999999</v>
      </c>
      <c r="C161" s="1">
        <v>-6.6226960000000001E-2</v>
      </c>
      <c r="D161" s="1">
        <v>6.7988129999999994E-2</v>
      </c>
      <c r="E161" s="1">
        <v>-0.47888629999999999</v>
      </c>
      <c r="F161" s="6">
        <v>0.53418149999999998</v>
      </c>
      <c r="H161" s="1">
        <v>5.3052999999999999</v>
      </c>
      <c r="I161" s="1">
        <v>-0.33166259999999997</v>
      </c>
      <c r="J161" s="1">
        <v>-7.8512799999999994E-2</v>
      </c>
      <c r="K161" s="1">
        <v>7.8530730000000007E-2</v>
      </c>
      <c r="L161" s="1">
        <v>0.13282740000000001</v>
      </c>
      <c r="M161" s="1">
        <v>0.28725689999999998</v>
      </c>
      <c r="O161" s="1">
        <v>7.9579500000000003</v>
      </c>
      <c r="P161" s="1">
        <v>-0.52020900000000003</v>
      </c>
      <c r="V161" s="1">
        <v>10.6106</v>
      </c>
      <c r="W161" s="1">
        <v>-0.64968000000000004</v>
      </c>
      <c r="X161" s="1">
        <v>-2.7940079999999999E-2</v>
      </c>
      <c r="Y161" s="1">
        <v>2.8218790000000001E-2</v>
      </c>
      <c r="Z161" s="1">
        <v>2.6839350000000001E-2</v>
      </c>
      <c r="AA161" s="1">
        <v>5.323021E-2</v>
      </c>
    </row>
    <row r="162" spans="1:27" s="1" customFormat="1" x14ac:dyDescent="0.3">
      <c r="A162" s="14">
        <v>2.669333</v>
      </c>
      <c r="B162" s="14">
        <v>-0.1296177</v>
      </c>
      <c r="C162" s="1">
        <v>-9.0061569999999994E-2</v>
      </c>
      <c r="D162" s="1">
        <v>9.0071029999999996E-2</v>
      </c>
      <c r="E162" s="1">
        <v>-1.653824</v>
      </c>
      <c r="F162" s="6">
        <v>2.389043</v>
      </c>
      <c r="H162" s="1">
        <v>5.3386670000000001</v>
      </c>
      <c r="I162" s="1">
        <v>-0.33464149999999998</v>
      </c>
      <c r="J162" s="1">
        <v>-7.8372579999999997E-2</v>
      </c>
      <c r="K162" s="1">
        <v>7.891331E-2</v>
      </c>
      <c r="L162" s="1">
        <v>-8.4148669999999995E-2</v>
      </c>
      <c r="M162" s="1">
        <v>0.15542320000000001</v>
      </c>
      <c r="O162" s="1">
        <v>8.0079999999999991</v>
      </c>
      <c r="P162" s="1">
        <v>-0.52305080000000004</v>
      </c>
      <c r="Q162" s="1">
        <v>-3.438604E-2</v>
      </c>
      <c r="R162" s="1">
        <v>3.6593250000000001E-2</v>
      </c>
      <c r="S162" s="1">
        <v>-2.1566060000000001E-2</v>
      </c>
      <c r="T162" s="1">
        <v>0.10166210000000001</v>
      </c>
      <c r="V162" s="1">
        <v>10.67733</v>
      </c>
      <c r="W162" s="1">
        <v>-0.65208489999999997</v>
      </c>
    </row>
    <row r="163" spans="1:27" s="1" customFormat="1" x14ac:dyDescent="0.3">
      <c r="A163" s="14">
        <v>2.6860170000000001</v>
      </c>
      <c r="B163" s="14">
        <v>-0.1311793</v>
      </c>
      <c r="C163" s="1">
        <v>-0.1162821</v>
      </c>
      <c r="D163" s="1">
        <v>0.12079910000000001</v>
      </c>
      <c r="E163" s="1">
        <v>0.50485919999999995</v>
      </c>
      <c r="F163" s="6">
        <v>0.8055002</v>
      </c>
      <c r="H163" s="1">
        <v>5.3720330000000001</v>
      </c>
      <c r="I163" s="1">
        <v>-0.33689269999999999</v>
      </c>
      <c r="J163" s="1">
        <v>-7.7974390000000005E-2</v>
      </c>
      <c r="K163" s="1">
        <v>8.026237E-2</v>
      </c>
      <c r="L163" s="1">
        <v>-0.108997</v>
      </c>
      <c r="M163" s="1">
        <v>0.11886389999999999</v>
      </c>
      <c r="O163" s="1">
        <v>8.0580499999999997</v>
      </c>
      <c r="P163" s="1">
        <v>-0.52607470000000001</v>
      </c>
      <c r="V163" s="1">
        <v>10.744070000000001</v>
      </c>
      <c r="W163" s="1">
        <v>-0.65449930000000001</v>
      </c>
    </row>
    <row r="164" spans="1:27" s="1" customFormat="1" x14ac:dyDescent="0.3">
      <c r="A164" s="14">
        <v>2.7027000000000001</v>
      </c>
      <c r="B164" s="14">
        <v>-0.1334977</v>
      </c>
      <c r="C164" s="1">
        <v>-8.666169E-2</v>
      </c>
      <c r="D164" s="1">
        <v>8.6666640000000003E-2</v>
      </c>
      <c r="E164" s="1">
        <v>1.1083769999999999</v>
      </c>
      <c r="F164" s="6">
        <v>1.5158780000000001</v>
      </c>
      <c r="H164" s="1">
        <v>5.4054000000000002</v>
      </c>
      <c r="I164" s="1">
        <v>-0.33984500000000001</v>
      </c>
      <c r="J164" s="1">
        <v>-8.9989990000000006E-2</v>
      </c>
      <c r="K164" s="1">
        <v>9.0070960000000005E-2</v>
      </c>
      <c r="L164" s="1">
        <v>-0.19810220000000001</v>
      </c>
      <c r="M164" s="1">
        <v>0.36733130000000003</v>
      </c>
      <c r="O164" s="1">
        <v>8.1081000000000003</v>
      </c>
      <c r="P164" s="1">
        <v>-0.52842049999999996</v>
      </c>
      <c r="Q164" s="1">
        <v>-3.6953140000000002E-2</v>
      </c>
      <c r="R164" s="1">
        <v>3.70763E-2</v>
      </c>
      <c r="S164" s="1">
        <v>-4.1644670000000002E-2</v>
      </c>
      <c r="T164" s="1">
        <v>0.1010841</v>
      </c>
      <c r="V164" s="1">
        <v>10.8108</v>
      </c>
      <c r="W164" s="1">
        <v>-0.65677799999999997</v>
      </c>
      <c r="X164" s="1">
        <v>-2.5303849999999999E-2</v>
      </c>
      <c r="Y164" s="1">
        <v>2.6610970000000001E-2</v>
      </c>
      <c r="Z164" s="1">
        <v>-5.8388509999999999E-3</v>
      </c>
      <c r="AA164" s="1">
        <v>2.5223410000000002E-2</v>
      </c>
    </row>
    <row r="165" spans="1:27" s="1" customFormat="1" x14ac:dyDescent="0.3">
      <c r="A165" s="14">
        <v>2.7193830000000001</v>
      </c>
      <c r="B165" s="14">
        <v>-0.13407089999999999</v>
      </c>
      <c r="C165" s="1">
        <v>-5.7771999999999997E-2</v>
      </c>
      <c r="D165" s="1">
        <v>6.5711859999999997E-2</v>
      </c>
      <c r="E165" s="1">
        <v>5.5969600000000001E-2</v>
      </c>
      <c r="F165" s="6">
        <v>0.23815130000000001</v>
      </c>
      <c r="H165" s="1">
        <v>5.4387670000000004</v>
      </c>
      <c r="I165" s="1">
        <v>-0.34289799999999998</v>
      </c>
      <c r="J165" s="1">
        <v>-9.0296810000000005E-2</v>
      </c>
      <c r="K165" s="1">
        <v>9.0309819999999999E-2</v>
      </c>
      <c r="L165" s="1">
        <v>0.1495937</v>
      </c>
      <c r="M165" s="1">
        <v>0.15070420000000001</v>
      </c>
      <c r="O165" s="1">
        <v>8.1581499999999991</v>
      </c>
      <c r="P165" s="1">
        <v>-0.53178289999999995</v>
      </c>
      <c r="V165" s="1">
        <v>10.87753</v>
      </c>
      <c r="W165" s="1">
        <v>-0.65904969999999996</v>
      </c>
    </row>
    <row r="166" spans="1:27" s="1" customFormat="1" x14ac:dyDescent="0.3">
      <c r="A166" s="14">
        <v>2.7360669999999998</v>
      </c>
      <c r="B166" s="14">
        <v>-0.1354253</v>
      </c>
      <c r="C166" s="1">
        <v>-9.6732869999999999E-2</v>
      </c>
      <c r="D166" s="1">
        <v>9.7461339999999994E-2</v>
      </c>
      <c r="E166" s="1">
        <v>-0.49950670000000003</v>
      </c>
      <c r="F166" s="6">
        <v>0.70769890000000002</v>
      </c>
      <c r="H166" s="1">
        <v>5.4721330000000004</v>
      </c>
      <c r="I166" s="1">
        <v>-0.34587079999999998</v>
      </c>
      <c r="J166" s="1">
        <v>-8.0653470000000005E-2</v>
      </c>
      <c r="K166" s="1">
        <v>8.0715889999999998E-2</v>
      </c>
      <c r="L166" s="1">
        <v>0.144146</v>
      </c>
      <c r="M166" s="1">
        <v>0.24117230000000001</v>
      </c>
      <c r="O166" s="1">
        <v>8.2081999999999997</v>
      </c>
      <c r="P166" s="1">
        <v>-0.53436039999999996</v>
      </c>
      <c r="Q166" s="1">
        <v>-3.2681450000000001E-2</v>
      </c>
      <c r="R166" s="1">
        <v>3.37702E-2</v>
      </c>
      <c r="S166" s="1">
        <v>-7.7484229999999997E-4</v>
      </c>
      <c r="T166" s="1">
        <v>0.1117562</v>
      </c>
      <c r="V166" s="1">
        <v>10.944269999999999</v>
      </c>
      <c r="W166" s="1">
        <v>-0.66188659999999999</v>
      </c>
    </row>
    <row r="167" spans="1:27" s="1" customFormat="1" x14ac:dyDescent="0.3">
      <c r="A167" s="14">
        <v>2.7527499999999998</v>
      </c>
      <c r="B167" s="14">
        <v>-0.13729859999999999</v>
      </c>
      <c r="C167" s="1">
        <v>-8.0130690000000004E-2</v>
      </c>
      <c r="D167" s="1">
        <v>8.1146259999999998E-2</v>
      </c>
      <c r="E167" s="1">
        <v>0.43448009999999998</v>
      </c>
      <c r="F167" s="6">
        <v>0.72143190000000001</v>
      </c>
      <c r="H167" s="1">
        <v>5.5054999999999996</v>
      </c>
      <c r="I167" s="1">
        <v>-0.34828029999999999</v>
      </c>
      <c r="J167" s="1">
        <v>-7.7659720000000002E-2</v>
      </c>
      <c r="K167" s="1">
        <v>7.7995190000000006E-2</v>
      </c>
      <c r="L167" s="1">
        <v>-8.460993E-2</v>
      </c>
      <c r="M167" s="1">
        <v>0.29078599999999999</v>
      </c>
      <c r="O167" s="1">
        <v>8.2582500000000003</v>
      </c>
      <c r="P167" s="1">
        <v>-0.53712990000000005</v>
      </c>
      <c r="V167" s="1">
        <v>11.010999999999999</v>
      </c>
      <c r="W167" s="1">
        <v>-0.66416529999999996</v>
      </c>
      <c r="X167" s="1">
        <v>-2.5023819999999999E-2</v>
      </c>
      <c r="Y167" s="1">
        <v>2.50371E-2</v>
      </c>
      <c r="Z167" s="1">
        <v>2.561633E-2</v>
      </c>
      <c r="AA167" s="1">
        <v>2.7875170000000001E-2</v>
      </c>
    </row>
    <row r="168" spans="1:27" s="1" customFormat="1" x14ac:dyDescent="0.3">
      <c r="A168" s="14">
        <v>2.7694329999999998</v>
      </c>
      <c r="B168" s="14">
        <v>-0.138099</v>
      </c>
      <c r="C168" s="1">
        <v>-6.7971599999999993E-2</v>
      </c>
      <c r="D168" s="1">
        <v>7.1184330000000004E-2</v>
      </c>
      <c r="E168" s="1">
        <v>0.16084889999999999</v>
      </c>
      <c r="F168" s="6">
        <v>0.20142959999999999</v>
      </c>
      <c r="H168" s="1">
        <v>5.5388669999999998</v>
      </c>
      <c r="I168" s="1">
        <v>-0.35105330000000001</v>
      </c>
      <c r="J168" s="1">
        <v>-8.8317279999999998E-2</v>
      </c>
      <c r="K168" s="1">
        <v>9.073407E-2</v>
      </c>
      <c r="L168" s="1">
        <v>-0.1370238</v>
      </c>
      <c r="M168" s="1">
        <v>0.2276338</v>
      </c>
      <c r="O168" s="1">
        <v>8.3082999999999991</v>
      </c>
      <c r="P168" s="1">
        <v>-0.53969330000000004</v>
      </c>
      <c r="Q168" s="1">
        <v>-3.1587570000000002E-2</v>
      </c>
      <c r="R168" s="1">
        <v>3.2523759999999999E-2</v>
      </c>
      <c r="S168" s="1">
        <v>3.0041269999999998E-2</v>
      </c>
      <c r="T168" s="1">
        <v>3.0107180000000001E-2</v>
      </c>
      <c r="V168" s="1">
        <v>11.077730000000001</v>
      </c>
      <c r="W168" s="1">
        <v>-0.66652739999999999</v>
      </c>
    </row>
    <row r="169" spans="1:27" s="1" customFormat="1" x14ac:dyDescent="0.3">
      <c r="A169" s="14">
        <v>2.786117</v>
      </c>
      <c r="B169" s="14">
        <v>-0.13956660000000001</v>
      </c>
      <c r="C169" s="1">
        <v>-8.5431289999999993E-2</v>
      </c>
      <c r="D169" s="1">
        <v>8.5476910000000003E-2</v>
      </c>
      <c r="E169" s="1">
        <v>-0.62363480000000004</v>
      </c>
      <c r="F169" s="6">
        <v>1.1307780000000001</v>
      </c>
      <c r="H169" s="1">
        <v>5.5722329999999998</v>
      </c>
      <c r="I169" s="1">
        <v>-0.35417399999999999</v>
      </c>
      <c r="J169" s="1">
        <v>-8.8266259999999999E-2</v>
      </c>
      <c r="K169" s="1">
        <v>8.9869039999999997E-2</v>
      </c>
      <c r="L169" s="1">
        <v>0.13640379999999999</v>
      </c>
      <c r="M169" s="1">
        <v>0.46142929999999999</v>
      </c>
      <c r="O169" s="1">
        <v>8.3583499999999997</v>
      </c>
      <c r="P169" s="1">
        <v>-0.54206849999999995</v>
      </c>
      <c r="V169" s="1">
        <v>11.14447</v>
      </c>
      <c r="W169" s="1">
        <v>-0.66883269999999995</v>
      </c>
    </row>
    <row r="170" spans="1:27" s="1" customFormat="1" x14ac:dyDescent="0.3">
      <c r="A170" s="14">
        <v>2.8028</v>
      </c>
      <c r="B170" s="14">
        <v>-0.14094960000000001</v>
      </c>
      <c r="C170" s="1">
        <v>-8.4912260000000003E-2</v>
      </c>
      <c r="D170" s="1">
        <v>8.5146620000000006E-2</v>
      </c>
      <c r="E170" s="1">
        <v>8.8191560000000002E-2</v>
      </c>
      <c r="F170" s="6">
        <v>0.13690769999999999</v>
      </c>
      <c r="H170" s="1">
        <v>5.6055999999999999</v>
      </c>
      <c r="I170" s="1">
        <v>-0.35694360000000003</v>
      </c>
      <c r="J170" s="1">
        <v>-7.7721429999999994E-2</v>
      </c>
      <c r="K170" s="1">
        <v>7.7948600000000007E-2</v>
      </c>
      <c r="L170" s="1">
        <v>0.12423910000000001</v>
      </c>
      <c r="M170" s="1">
        <v>0.16102549999999999</v>
      </c>
      <c r="O170" s="1">
        <v>8.4084000000000003</v>
      </c>
      <c r="P170" s="1">
        <v>-0.54483060000000005</v>
      </c>
      <c r="Q170" s="1">
        <v>-3.3122659999999998E-2</v>
      </c>
      <c r="R170" s="1">
        <v>3.5213670000000002E-2</v>
      </c>
      <c r="S170" s="1">
        <v>-3.8772110000000002E-3</v>
      </c>
      <c r="T170" s="1">
        <v>0.1248517</v>
      </c>
      <c r="V170" s="1">
        <v>11.2112</v>
      </c>
      <c r="W170" s="1">
        <v>-0.67102399999999995</v>
      </c>
      <c r="X170" s="1">
        <v>-2.5229370000000001E-2</v>
      </c>
      <c r="Y170" s="1">
        <v>2.5230260000000001E-2</v>
      </c>
      <c r="Z170" s="1">
        <v>-2.044398E-2</v>
      </c>
      <c r="AA170" s="1">
        <v>2.293332E-2</v>
      </c>
    </row>
    <row r="171" spans="1:27" s="1" customFormat="1" x14ac:dyDescent="0.3">
      <c r="A171" s="14">
        <v>2.819483</v>
      </c>
      <c r="B171" s="14">
        <v>-0.14239979999999999</v>
      </c>
      <c r="C171" s="1">
        <v>-8.386383E-2</v>
      </c>
      <c r="D171" s="1">
        <v>8.4215849999999995E-2</v>
      </c>
      <c r="E171" s="1">
        <v>0.16342999999999999</v>
      </c>
      <c r="F171" s="6">
        <v>0.64959370000000005</v>
      </c>
      <c r="H171" s="1">
        <v>5.6389670000000001</v>
      </c>
      <c r="I171" s="1">
        <v>-0.35936059999999997</v>
      </c>
      <c r="J171" s="1">
        <v>-7.8370319999999993E-2</v>
      </c>
      <c r="K171" s="1">
        <v>7.8371930000000006E-2</v>
      </c>
      <c r="L171" s="1">
        <v>2.8166819999999999E-2</v>
      </c>
      <c r="M171" s="1">
        <v>4.1642369999999998E-2</v>
      </c>
      <c r="O171" s="1">
        <v>8.4584499999999991</v>
      </c>
      <c r="P171" s="1">
        <v>-0.54721120000000001</v>
      </c>
      <c r="V171" s="1">
        <v>11.27793</v>
      </c>
      <c r="W171" s="1">
        <v>-0.67320919999999995</v>
      </c>
    </row>
    <row r="172" spans="1:27" s="1" customFormat="1" x14ac:dyDescent="0.3">
      <c r="A172" s="14">
        <v>2.8361670000000001</v>
      </c>
      <c r="B172" s="14">
        <v>-0.14374780000000001</v>
      </c>
      <c r="C172" s="1">
        <v>-7.8609209999999999E-2</v>
      </c>
      <c r="D172" s="1">
        <v>7.9709000000000002E-2</v>
      </c>
      <c r="E172" s="1">
        <v>0.26584849999999999</v>
      </c>
      <c r="F172" s="6">
        <v>0.39982770000000001</v>
      </c>
      <c r="H172" s="1">
        <v>5.6723330000000001</v>
      </c>
      <c r="I172" s="1">
        <v>-0.36217349999999998</v>
      </c>
      <c r="J172" s="1">
        <v>-7.9042580000000001E-2</v>
      </c>
      <c r="K172" s="1">
        <v>7.9609230000000003E-2</v>
      </c>
      <c r="L172" s="1">
        <v>7.4969969999999997E-2</v>
      </c>
      <c r="M172" s="1">
        <v>9.8141580000000006E-2</v>
      </c>
      <c r="O172" s="1">
        <v>8.5084999999999997</v>
      </c>
      <c r="P172" s="1">
        <v>-0.55010740000000002</v>
      </c>
      <c r="Q172" s="1">
        <v>-3.7502180000000003E-2</v>
      </c>
      <c r="R172" s="1">
        <v>4.0383330000000002E-2</v>
      </c>
      <c r="S172" s="1">
        <v>3.493769E-2</v>
      </c>
      <c r="T172" s="1">
        <v>7.9704999999999998E-2</v>
      </c>
      <c r="V172" s="1">
        <v>11.344670000000001</v>
      </c>
      <c r="W172" s="1">
        <v>-0.6759368</v>
      </c>
    </row>
    <row r="173" spans="1:27" s="1" customFormat="1" x14ac:dyDescent="0.3">
      <c r="A173" s="15">
        <v>2.8528500000000001</v>
      </c>
      <c r="B173" s="15">
        <v>-0.1450227</v>
      </c>
      <c r="C173" s="1">
        <v>-7.5006429999999999E-2</v>
      </c>
      <c r="D173" s="1">
        <v>7.5712740000000001E-2</v>
      </c>
      <c r="E173" s="1">
        <v>2.9539590000000001E-2</v>
      </c>
      <c r="F173" s="6">
        <v>0.56844050000000002</v>
      </c>
      <c r="H173" s="1">
        <v>5.7057000000000002</v>
      </c>
      <c r="I173" s="1">
        <v>-0.3646354</v>
      </c>
      <c r="J173" s="1">
        <v>-7.1362980000000006E-2</v>
      </c>
      <c r="K173" s="1">
        <v>7.1534230000000004E-2</v>
      </c>
      <c r="L173" s="1">
        <v>1.8628909999999999E-2</v>
      </c>
      <c r="M173" s="1">
        <v>0.12755250000000001</v>
      </c>
      <c r="O173" s="1">
        <v>8.5585500000000003</v>
      </c>
      <c r="P173" s="1">
        <v>-0.55283280000000001</v>
      </c>
      <c r="V173" s="1">
        <v>11.4114</v>
      </c>
      <c r="W173" s="1">
        <v>-0.67786500000000005</v>
      </c>
      <c r="X173" s="1">
        <v>-2.588505E-2</v>
      </c>
      <c r="Y173" s="1">
        <v>2.5966759999999998E-2</v>
      </c>
      <c r="Z173" s="1">
        <v>1.3224049999999999E-2</v>
      </c>
      <c r="AA173" s="1">
        <v>1.471481E-2</v>
      </c>
    </row>
    <row r="174" spans="1:27" s="1" customFormat="1" x14ac:dyDescent="0.3">
      <c r="A174" s="15">
        <v>2.8695330000000001</v>
      </c>
      <c r="B174" s="15">
        <v>-0.14625050000000001</v>
      </c>
      <c r="C174" s="1">
        <v>-7.7041109999999996E-2</v>
      </c>
      <c r="D174" s="1">
        <v>7.832219E-2</v>
      </c>
      <c r="E174" s="1">
        <v>-0.4272668</v>
      </c>
      <c r="F174" s="6">
        <v>0.98360320000000001</v>
      </c>
      <c r="H174" s="1">
        <v>5.7390670000000004</v>
      </c>
      <c r="I174" s="1">
        <v>-0.36693579999999998</v>
      </c>
      <c r="J174" s="1">
        <v>-7.6744720000000002E-2</v>
      </c>
      <c r="K174" s="1">
        <v>7.6851370000000002E-2</v>
      </c>
      <c r="L174" s="1">
        <v>-0.18073980000000001</v>
      </c>
      <c r="M174" s="1">
        <v>0.31863130000000001</v>
      </c>
      <c r="O174" s="1">
        <v>8.6085999999999991</v>
      </c>
      <c r="P174" s="1">
        <v>-0.55513020000000002</v>
      </c>
      <c r="Q174" s="1">
        <v>-3.2368649999999999E-2</v>
      </c>
      <c r="R174" s="1">
        <v>3.2403969999999997E-2</v>
      </c>
      <c r="S174" s="1">
        <v>-8.1983280000000006E-2</v>
      </c>
      <c r="T174" s="1">
        <v>0.16685800000000001</v>
      </c>
      <c r="V174" s="1">
        <v>11.47813</v>
      </c>
      <c r="W174" s="1">
        <v>-0.68046229999999996</v>
      </c>
    </row>
    <row r="175" spans="1:27" s="1" customFormat="1" x14ac:dyDescent="0.3">
      <c r="A175" s="15">
        <v>2.8862169999999998</v>
      </c>
      <c r="B175" s="15">
        <v>-0.14759330000000001</v>
      </c>
      <c r="C175" s="1">
        <v>-8.9203840000000006E-2</v>
      </c>
      <c r="D175" s="1">
        <v>9.0815240000000005E-2</v>
      </c>
      <c r="E175" s="1">
        <v>-0.55167960000000005</v>
      </c>
      <c r="F175" s="6">
        <v>0.56829160000000001</v>
      </c>
      <c r="H175" s="1">
        <v>5.7724330000000004</v>
      </c>
      <c r="I175" s="1">
        <v>-0.3697568</v>
      </c>
      <c r="J175" s="1">
        <v>-8.5817630000000006E-2</v>
      </c>
      <c r="K175" s="1">
        <v>8.6787569999999994E-2</v>
      </c>
      <c r="L175" s="1">
        <v>-3.5397289999999998E-2</v>
      </c>
      <c r="M175" s="1">
        <v>0.1484481</v>
      </c>
      <c r="O175" s="1">
        <v>8.6586499999999997</v>
      </c>
      <c r="P175" s="1">
        <v>-0.55810979999999999</v>
      </c>
      <c r="V175" s="1">
        <v>11.611599999999999</v>
      </c>
      <c r="W175" s="1">
        <v>-0.68481080000000005</v>
      </c>
      <c r="X175" s="1">
        <v>-2.4452209999999999E-2</v>
      </c>
      <c r="Y175" s="1">
        <v>2.447535E-2</v>
      </c>
      <c r="Z175" s="1">
        <v>-2.1238020000000002E-3</v>
      </c>
      <c r="AA175" s="1">
        <v>7.242386E-3</v>
      </c>
    </row>
    <row r="176" spans="1:27" s="1" customFormat="1" x14ac:dyDescent="0.3">
      <c r="A176" s="15">
        <v>2.9028999999999998</v>
      </c>
      <c r="B176" s="15">
        <v>-0.149227</v>
      </c>
      <c r="C176" s="1">
        <v>-9.7506220000000005E-2</v>
      </c>
      <c r="D176" s="1">
        <v>9.8028359999999995E-2</v>
      </c>
      <c r="E176" s="1">
        <v>5.4118689999999997E-2</v>
      </c>
      <c r="F176" s="6">
        <v>0.2424781</v>
      </c>
      <c r="H176" s="1">
        <v>5.8057999999999996</v>
      </c>
      <c r="I176" s="1">
        <v>-0.37266270000000001</v>
      </c>
      <c r="J176" s="1">
        <v>-7.9447130000000005E-2</v>
      </c>
      <c r="K176" s="1">
        <v>7.9486080000000001E-2</v>
      </c>
      <c r="L176" s="1">
        <v>7.5551359999999998E-2</v>
      </c>
      <c r="M176" s="1">
        <v>8.1481129999999999E-2</v>
      </c>
      <c r="O176" s="1">
        <v>8.7087000000000003</v>
      </c>
      <c r="P176" s="1">
        <v>-0.56034799999999996</v>
      </c>
      <c r="Q176" s="1">
        <v>-2.5725789999999998E-2</v>
      </c>
      <c r="R176" s="1">
        <v>2.687676E-2</v>
      </c>
      <c r="S176" s="1">
        <v>3.3124269999999997E-2</v>
      </c>
      <c r="T176" s="1">
        <v>0.1083461</v>
      </c>
      <c r="V176" s="1">
        <v>11.678330000000001</v>
      </c>
      <c r="W176" s="1">
        <v>-0.68680390000000002</v>
      </c>
    </row>
    <row r="177" spans="1:27" s="1" customFormat="1" x14ac:dyDescent="0.3">
      <c r="A177" s="15">
        <v>2.9195829999999998</v>
      </c>
      <c r="B177" s="15">
        <v>-0.1508468</v>
      </c>
      <c r="C177" s="1">
        <v>-8.7416629999999995E-2</v>
      </c>
      <c r="D177" s="1">
        <v>8.7672139999999996E-2</v>
      </c>
      <c r="E177" s="1">
        <v>0.42250270000000001</v>
      </c>
      <c r="F177" s="6">
        <v>0.4287784</v>
      </c>
      <c r="H177" s="1">
        <v>5.8391669999999998</v>
      </c>
      <c r="I177" s="1">
        <v>-0.37505860000000002</v>
      </c>
      <c r="J177" s="1">
        <v>-7.7585310000000005E-2</v>
      </c>
      <c r="K177" s="1">
        <v>7.7754370000000003E-2</v>
      </c>
      <c r="L177" s="1">
        <v>9.9122160000000001E-2</v>
      </c>
      <c r="M177" s="1">
        <v>0.22253100000000001</v>
      </c>
      <c r="O177" s="1">
        <v>8.7587499999999991</v>
      </c>
      <c r="P177" s="1">
        <v>-0.56266020000000005</v>
      </c>
      <c r="V177" s="1">
        <v>11.74507</v>
      </c>
      <c r="W177" s="1">
        <v>-0.68930329999999995</v>
      </c>
    </row>
    <row r="178" spans="1:27" s="1" customFormat="1" x14ac:dyDescent="0.3">
      <c r="A178" s="15">
        <v>2.936267</v>
      </c>
      <c r="B178" s="15">
        <v>-0.1521438</v>
      </c>
      <c r="C178" s="1">
        <v>-8.0333280000000007E-2</v>
      </c>
      <c r="D178" s="1">
        <v>8.1539420000000001E-2</v>
      </c>
      <c r="E178" s="1">
        <v>0.73231259999999998</v>
      </c>
      <c r="F178" s="6">
        <v>1.185514</v>
      </c>
      <c r="H178" s="1">
        <v>5.8725329999999998</v>
      </c>
      <c r="I178" s="1">
        <v>-0.37784020000000001</v>
      </c>
      <c r="J178" s="1">
        <v>-7.6549060000000002E-2</v>
      </c>
      <c r="K178" s="1">
        <v>7.9800830000000003E-2</v>
      </c>
      <c r="L178" s="1">
        <v>6.8941409999999995E-2</v>
      </c>
      <c r="M178" s="1">
        <v>8.5238220000000003E-2</v>
      </c>
      <c r="O178" s="1">
        <v>8.8087999999999997</v>
      </c>
      <c r="P178" s="1">
        <v>-0.56508820000000004</v>
      </c>
      <c r="Q178" s="1">
        <v>-3.5650590000000003E-2</v>
      </c>
      <c r="R178" s="1">
        <v>3.6060639999999998E-2</v>
      </c>
      <c r="S178" s="1">
        <v>2.7618279999999999E-2</v>
      </c>
      <c r="T178" s="1">
        <v>9.7533789999999995E-2</v>
      </c>
      <c r="V178" s="1">
        <v>11.8118</v>
      </c>
      <c r="W178" s="1">
        <v>-0.69128829999999997</v>
      </c>
      <c r="X178" s="1">
        <v>-2.400209E-2</v>
      </c>
      <c r="Y178" s="1">
        <v>2.4084520000000002E-2</v>
      </c>
      <c r="Z178" s="1">
        <v>-4.0218789999999999E-3</v>
      </c>
      <c r="AA178" s="1">
        <v>6.5450659999999994E-2</v>
      </c>
    </row>
    <row r="179" spans="1:27" s="1" customFormat="1" x14ac:dyDescent="0.3">
      <c r="A179" s="15">
        <v>2.95295</v>
      </c>
      <c r="B179" s="15">
        <v>-0.1535272</v>
      </c>
      <c r="C179" s="1">
        <v>-6.7332100000000006E-2</v>
      </c>
      <c r="D179" s="1">
        <v>6.9860030000000004E-2</v>
      </c>
      <c r="E179" s="1">
        <v>0.2503841</v>
      </c>
      <c r="F179" s="6">
        <v>0.56311350000000004</v>
      </c>
      <c r="H179" s="1">
        <v>5.9058999999999999</v>
      </c>
      <c r="I179" s="1">
        <v>-0.38016699999999998</v>
      </c>
      <c r="J179" s="1">
        <v>-7.0151740000000004E-2</v>
      </c>
      <c r="K179" s="1">
        <v>7.0196030000000006E-2</v>
      </c>
      <c r="L179" s="1">
        <v>-6.6127500000000006E-2</v>
      </c>
      <c r="M179" s="1">
        <v>0.44119219999999998</v>
      </c>
      <c r="O179" s="1">
        <v>8.8588500000000003</v>
      </c>
      <c r="P179" s="1">
        <v>-0.56776819999999995</v>
      </c>
      <c r="V179" s="1">
        <v>11.87853</v>
      </c>
      <c r="W179" s="1">
        <v>-0.69337819999999994</v>
      </c>
    </row>
    <row r="180" spans="1:27" s="1" customFormat="1" x14ac:dyDescent="0.3">
      <c r="A180" s="15">
        <v>2.969633</v>
      </c>
      <c r="B180" s="15">
        <v>-0.15439040000000001</v>
      </c>
      <c r="C180" s="1">
        <v>-6.5226569999999998E-2</v>
      </c>
      <c r="D180" s="1">
        <v>6.7925910000000006E-2</v>
      </c>
      <c r="E180" s="1">
        <v>-0.58134790000000003</v>
      </c>
      <c r="F180" s="6">
        <v>0.80878490000000003</v>
      </c>
      <c r="H180" s="1">
        <v>5.9392670000000001</v>
      </c>
      <c r="I180" s="1">
        <v>-0.38252170000000002</v>
      </c>
      <c r="J180" s="1">
        <v>-8.0619659999999996E-2</v>
      </c>
      <c r="K180" s="1">
        <v>8.1333569999999994E-2</v>
      </c>
      <c r="L180" s="1">
        <v>-4.1455939999999997E-2</v>
      </c>
      <c r="M180" s="1">
        <v>0.1729609</v>
      </c>
      <c r="O180" s="1">
        <v>8.9088999999999992</v>
      </c>
      <c r="P180" s="1">
        <v>-0.57037190000000004</v>
      </c>
      <c r="Q180" s="1">
        <v>-3.3616180000000002E-2</v>
      </c>
      <c r="R180" s="1">
        <v>3.3708469999999997E-2</v>
      </c>
      <c r="S180" s="1">
        <v>1.830466E-2</v>
      </c>
      <c r="T180" s="1">
        <v>8.4641240000000006E-2</v>
      </c>
      <c r="V180" s="1">
        <v>11.945270000000001</v>
      </c>
      <c r="W180" s="1">
        <v>-0.69532839999999996</v>
      </c>
    </row>
    <row r="181" spans="1:27" s="1" customFormat="1" x14ac:dyDescent="0.3">
      <c r="A181" s="15">
        <v>2.9863170000000001</v>
      </c>
      <c r="B181" s="15">
        <v>-0.1557036</v>
      </c>
      <c r="C181" s="1">
        <v>-9.1048809999999994E-2</v>
      </c>
      <c r="D181" s="1">
        <v>9.241489E-2</v>
      </c>
      <c r="E181" s="1">
        <v>-0.7256281</v>
      </c>
      <c r="F181" s="6">
        <v>1.3744369999999999</v>
      </c>
      <c r="H181" s="1">
        <v>5.9726330000000001</v>
      </c>
      <c r="I181" s="1">
        <v>-0.38554699999999997</v>
      </c>
      <c r="J181" s="1">
        <v>-7.7597079999999999E-2</v>
      </c>
      <c r="K181" s="1">
        <v>7.8071989999999994E-2</v>
      </c>
      <c r="L181" s="1">
        <v>-2.4148869999999999E-2</v>
      </c>
      <c r="M181" s="1">
        <v>0.48857630000000002</v>
      </c>
      <c r="O181" s="1">
        <v>8.9589499999999997</v>
      </c>
      <c r="P181" s="1">
        <v>-0.5725865</v>
      </c>
      <c r="V181" s="1">
        <v>12.012</v>
      </c>
      <c r="W181" s="1">
        <v>-0.69704999999999995</v>
      </c>
      <c r="X181" s="1">
        <v>-2.105829E-2</v>
      </c>
      <c r="Y181" s="1">
        <v>2.142753E-2</v>
      </c>
      <c r="Z181" s="1">
        <v>-5.2542049999999996E-3</v>
      </c>
      <c r="AA181" s="1">
        <v>1.797176E-2</v>
      </c>
    </row>
    <row r="182" spans="1:27" s="1" customFormat="1" x14ac:dyDescent="0.3">
      <c r="A182" s="15">
        <v>3.0030000000000001</v>
      </c>
      <c r="B182" s="15">
        <v>-0.1574284</v>
      </c>
      <c r="C182" s="1">
        <v>-9.2579239999999993E-2</v>
      </c>
      <c r="D182" s="1">
        <v>9.3704540000000003E-2</v>
      </c>
      <c r="E182" s="1">
        <v>-3.8762070000000003E-2</v>
      </c>
      <c r="F182" s="6">
        <v>0.31809150000000003</v>
      </c>
      <c r="H182" s="1">
        <v>6.0060000000000002</v>
      </c>
      <c r="I182" s="1">
        <v>-0.38769999999999999</v>
      </c>
      <c r="J182" s="1">
        <v>-7.5493809999999995E-2</v>
      </c>
      <c r="K182" s="1">
        <v>7.6992740000000004E-2</v>
      </c>
      <c r="L182" s="1">
        <v>8.5848809999999998E-2</v>
      </c>
      <c r="M182" s="1">
        <v>0.1056834</v>
      </c>
      <c r="O182" s="1">
        <v>9.0090000000000003</v>
      </c>
      <c r="P182" s="1">
        <v>-0.57533909999999999</v>
      </c>
      <c r="Q182" s="1">
        <v>-3.3437719999999997E-2</v>
      </c>
      <c r="R182" s="1">
        <v>3.5719479999999998E-2</v>
      </c>
      <c r="S182" s="1">
        <v>1.346178E-2</v>
      </c>
      <c r="T182" s="1">
        <v>1.5336860000000001E-2</v>
      </c>
      <c r="V182" s="1">
        <v>12.07873</v>
      </c>
      <c r="W182" s="1">
        <v>-0.69865710000000003</v>
      </c>
    </row>
    <row r="183" spans="1:27" s="1" customFormat="1" x14ac:dyDescent="0.3">
      <c r="A183" s="15">
        <v>3.0196830000000001</v>
      </c>
      <c r="B183" s="15">
        <v>-0.15879270000000001</v>
      </c>
      <c r="C183" s="1">
        <v>-8.6778369999999994E-2</v>
      </c>
      <c r="D183" s="1">
        <v>8.7027460000000001E-2</v>
      </c>
      <c r="E183" s="1">
        <v>0.16105549999999999</v>
      </c>
      <c r="F183" s="6">
        <v>0.34123769999999998</v>
      </c>
      <c r="H183" s="1">
        <v>6.0393670000000004</v>
      </c>
      <c r="I183" s="1">
        <v>-0.39058490000000001</v>
      </c>
      <c r="J183" s="1">
        <v>-7.8068529999999997E-2</v>
      </c>
      <c r="K183" s="1">
        <v>7.8642249999999997E-2</v>
      </c>
      <c r="L183" s="1">
        <v>-1.314659E-2</v>
      </c>
      <c r="M183" s="1">
        <v>0.35635280000000003</v>
      </c>
      <c r="O183" s="1">
        <v>9.0590499999999992</v>
      </c>
      <c r="P183" s="1">
        <v>-0.57744649999999997</v>
      </c>
      <c r="V183" s="1">
        <v>12.14547</v>
      </c>
      <c r="W183" s="1">
        <v>-0.70033400000000001</v>
      </c>
    </row>
    <row r="184" spans="1:27" s="1" customFormat="1" x14ac:dyDescent="0.3">
      <c r="A184" s="15">
        <v>3.0363669999999998</v>
      </c>
      <c r="B184" s="15">
        <v>-0.16032389999999999</v>
      </c>
      <c r="C184" s="1">
        <v>-9.0378790000000001E-2</v>
      </c>
      <c r="D184" s="1">
        <v>9.0396299999999999E-2</v>
      </c>
      <c r="E184" s="1">
        <v>0.56770679999999996</v>
      </c>
      <c r="F184" s="6">
        <v>1.1198509999999999</v>
      </c>
      <c r="H184" s="1">
        <v>6.0727330000000004</v>
      </c>
      <c r="I184" s="1">
        <v>-0.39290969999999997</v>
      </c>
      <c r="J184" s="1">
        <v>-7.2064509999999998E-2</v>
      </c>
      <c r="K184" s="1">
        <v>7.5638200000000003E-2</v>
      </c>
      <c r="L184" s="1">
        <v>0.1290811</v>
      </c>
      <c r="M184" s="1">
        <v>0.44311859999999997</v>
      </c>
      <c r="O184" s="1">
        <v>9.1090999999999998</v>
      </c>
      <c r="P184" s="1">
        <v>-0.58047389999999999</v>
      </c>
      <c r="Q184" s="1">
        <v>-3.5355570000000003E-2</v>
      </c>
      <c r="R184" s="1">
        <v>3.8805760000000002E-2</v>
      </c>
      <c r="S184" s="1">
        <v>2.1712200000000001E-2</v>
      </c>
      <c r="T184" s="1">
        <v>0.1194586</v>
      </c>
      <c r="V184" s="1">
        <v>12.212199999999999</v>
      </c>
      <c r="W184" s="1">
        <v>-0.70243339999999999</v>
      </c>
      <c r="X184" s="1">
        <v>-2.0002280000000001E-2</v>
      </c>
      <c r="Y184" s="1">
        <v>2.005057E-2</v>
      </c>
      <c r="Z184" s="1">
        <v>-1.415011E-2</v>
      </c>
      <c r="AA184" s="1">
        <v>1.4197370000000001E-2</v>
      </c>
    </row>
    <row r="185" spans="1:27" s="1" customFormat="1" x14ac:dyDescent="0.3">
      <c r="A185" s="15">
        <v>3.0530499999999998</v>
      </c>
      <c r="B185" s="15">
        <v>-0.16180829999999999</v>
      </c>
      <c r="C185" s="1">
        <v>-6.95022E-2</v>
      </c>
      <c r="D185" s="1">
        <v>7.2346670000000002E-2</v>
      </c>
      <c r="E185" s="1">
        <v>0.55543869999999995</v>
      </c>
      <c r="F185" s="6">
        <v>0.6051976</v>
      </c>
      <c r="H185" s="1">
        <v>6.1060999999999996</v>
      </c>
      <c r="I185" s="1">
        <v>-0.39539400000000002</v>
      </c>
      <c r="J185" s="1">
        <v>-7.1726209999999999E-2</v>
      </c>
      <c r="K185" s="1">
        <v>7.3118199999999994E-2</v>
      </c>
      <c r="L185" s="1">
        <v>-0.10586760000000001</v>
      </c>
      <c r="M185" s="1">
        <v>0.45614769999999999</v>
      </c>
      <c r="O185" s="1">
        <v>9.1591500000000003</v>
      </c>
      <c r="P185" s="1">
        <v>-0.58284729999999996</v>
      </c>
      <c r="V185" s="1">
        <v>12.278930000000001</v>
      </c>
      <c r="W185" s="1">
        <v>-0.70405640000000003</v>
      </c>
    </row>
    <row r="186" spans="1:27" s="1" customFormat="1" x14ac:dyDescent="0.3">
      <c r="A186" s="15">
        <v>3.0697329999999998</v>
      </c>
      <c r="B186" s="15">
        <v>-0.16264300000000001</v>
      </c>
      <c r="C186" s="1">
        <v>-6.4425490000000002E-2</v>
      </c>
      <c r="D186" s="1">
        <v>6.680883E-2</v>
      </c>
      <c r="E186" s="1">
        <v>-0.34689550000000002</v>
      </c>
      <c r="F186" s="6">
        <v>0.37473899999999999</v>
      </c>
      <c r="H186" s="1">
        <v>6.1394669999999998</v>
      </c>
      <c r="I186" s="1">
        <v>-0.3976963</v>
      </c>
      <c r="J186" s="1">
        <v>-7.6882210000000006E-2</v>
      </c>
      <c r="K186" s="1">
        <v>7.7135819999999994E-2</v>
      </c>
      <c r="L186" s="1">
        <v>-0.16169030000000001</v>
      </c>
      <c r="M186" s="1">
        <v>0.51158199999999998</v>
      </c>
      <c r="O186" s="1">
        <v>9.2091999999999992</v>
      </c>
      <c r="P186" s="1">
        <v>-0.58564309999999997</v>
      </c>
      <c r="Q186" s="1">
        <v>-3.6081370000000001E-2</v>
      </c>
      <c r="R186" s="1">
        <v>3.6357E-2</v>
      </c>
      <c r="S186" s="1">
        <v>3.5186630000000003E-2</v>
      </c>
      <c r="T186" s="1">
        <v>4.105081E-2</v>
      </c>
      <c r="V186" s="1">
        <v>12.34567</v>
      </c>
      <c r="W186" s="1">
        <v>-0.70538540000000005</v>
      </c>
    </row>
    <row r="187" spans="1:27" s="1" customFormat="1" x14ac:dyDescent="0.3">
      <c r="A187" s="15">
        <v>3.086417</v>
      </c>
      <c r="B187" s="15">
        <v>-0.16395799999999999</v>
      </c>
      <c r="C187" s="1">
        <v>-8.6828550000000004E-2</v>
      </c>
      <c r="D187" s="1">
        <v>8.6858980000000002E-2</v>
      </c>
      <c r="E187" s="1">
        <v>-1.0153570000000001</v>
      </c>
      <c r="F187" s="6">
        <v>1.1563939999999999</v>
      </c>
      <c r="H187" s="1">
        <v>6.1728329999999998</v>
      </c>
      <c r="I187" s="1">
        <v>-0.40052460000000001</v>
      </c>
      <c r="J187" s="1">
        <v>-8.5109669999999998E-2</v>
      </c>
      <c r="K187" s="1">
        <v>8.7674000000000002E-2</v>
      </c>
      <c r="L187" s="1">
        <v>0.1717175</v>
      </c>
      <c r="M187" s="1">
        <v>0.28490169999999998</v>
      </c>
      <c r="O187" s="1">
        <v>9.2592499999999998</v>
      </c>
      <c r="P187" s="1">
        <v>-0.58811840000000004</v>
      </c>
      <c r="V187" s="1">
        <v>12.4124</v>
      </c>
      <c r="W187" s="1">
        <v>-0.70740049999999999</v>
      </c>
      <c r="X187" s="1">
        <v>-2.0158510000000001E-2</v>
      </c>
      <c r="Y187" s="1">
        <v>2.1395609999999999E-2</v>
      </c>
      <c r="Z187" s="1">
        <v>2.1441239999999999E-3</v>
      </c>
      <c r="AA187" s="1">
        <v>3.1025939999999998E-2</v>
      </c>
    </row>
    <row r="188" spans="1:27" s="1" customFormat="1" x14ac:dyDescent="0.3">
      <c r="A188" s="15">
        <v>3.1031</v>
      </c>
      <c r="B188" s="15">
        <v>-0.1655402</v>
      </c>
      <c r="C188" s="1">
        <v>-9.807275E-2</v>
      </c>
      <c r="D188" s="1">
        <v>9.8357860000000005E-2</v>
      </c>
      <c r="E188" s="1">
        <v>0.12023979999999999</v>
      </c>
      <c r="F188" s="6">
        <v>0.27725349999999999</v>
      </c>
      <c r="H188" s="1">
        <v>6.2061999999999999</v>
      </c>
      <c r="I188" s="1">
        <v>-0.40337590000000001</v>
      </c>
      <c r="J188" s="1">
        <v>-6.702698E-2</v>
      </c>
      <c r="K188" s="1">
        <v>6.7344589999999996E-2</v>
      </c>
      <c r="L188" s="1">
        <v>0.17056859999999999</v>
      </c>
      <c r="M188" s="1">
        <v>0.17296449999999999</v>
      </c>
      <c r="O188" s="1">
        <v>9.3093000000000004</v>
      </c>
      <c r="P188" s="1">
        <v>-0.59061719999999995</v>
      </c>
      <c r="Q188" s="1">
        <v>-3.5222820000000002E-2</v>
      </c>
      <c r="R188" s="1">
        <v>3.5600930000000003E-2</v>
      </c>
      <c r="S188" s="1">
        <v>-1.033971E-2</v>
      </c>
      <c r="T188" s="1">
        <v>1.0601060000000001E-2</v>
      </c>
      <c r="V188" s="1">
        <v>12.47913</v>
      </c>
      <c r="W188" s="1">
        <v>-0.70878079999999999</v>
      </c>
    </row>
    <row r="189" spans="1:27" s="1" customFormat="1" x14ac:dyDescent="0.3">
      <c r="A189" s="15">
        <v>3.119783</v>
      </c>
      <c r="B189" s="15">
        <v>-0.1672304</v>
      </c>
      <c r="C189" s="1">
        <v>-8.4937059999999995E-2</v>
      </c>
      <c r="D189" s="1">
        <v>8.5347370000000006E-2</v>
      </c>
      <c r="E189" s="1">
        <v>0.23361799999999999</v>
      </c>
      <c r="F189" s="6">
        <v>0.95089270000000004</v>
      </c>
      <c r="H189" s="1">
        <v>6.2395670000000001</v>
      </c>
      <c r="I189" s="1">
        <v>-0.40499760000000001</v>
      </c>
      <c r="J189" s="1">
        <v>-6.5936900000000007E-2</v>
      </c>
      <c r="K189" s="1">
        <v>6.6133150000000002E-2</v>
      </c>
      <c r="L189" s="1">
        <v>-4.6079599999999998E-2</v>
      </c>
      <c r="M189" s="1">
        <v>6.0683019999999997E-2</v>
      </c>
      <c r="O189" s="1">
        <v>9.3593499999999992</v>
      </c>
      <c r="P189" s="1">
        <v>-0.59343469999999998</v>
      </c>
      <c r="V189" s="1">
        <v>12.545870000000001</v>
      </c>
      <c r="W189" s="1">
        <v>-0.71027180000000001</v>
      </c>
    </row>
    <row r="190" spans="1:27" s="1" customFormat="1" x14ac:dyDescent="0.3">
      <c r="A190" s="15">
        <v>3.1364670000000001</v>
      </c>
      <c r="B190" s="15">
        <v>-0.1683742</v>
      </c>
      <c r="C190" s="1">
        <v>-8.3065219999999995E-2</v>
      </c>
      <c r="D190" s="1">
        <v>8.6458699999999999E-2</v>
      </c>
      <c r="E190" s="1">
        <v>0.43917329999999999</v>
      </c>
      <c r="F190" s="6">
        <v>0.48093409999999998</v>
      </c>
      <c r="H190" s="1">
        <v>6.2729330000000001</v>
      </c>
      <c r="I190" s="1">
        <v>-0.40777609999999997</v>
      </c>
      <c r="J190" s="1">
        <v>-7.8385590000000005E-2</v>
      </c>
      <c r="K190" s="1">
        <v>7.9189709999999996E-2</v>
      </c>
      <c r="L190" s="1">
        <v>-0.30276999999999998</v>
      </c>
      <c r="M190" s="1">
        <v>0.40502050000000001</v>
      </c>
      <c r="O190" s="1">
        <v>9.4093999999999998</v>
      </c>
      <c r="P190" s="1">
        <v>-0.59572099999999995</v>
      </c>
      <c r="Q190" s="1">
        <v>-3.1606599999999999E-2</v>
      </c>
      <c r="R190" s="1">
        <v>3.1607830000000003E-2</v>
      </c>
      <c r="S190" s="1">
        <v>8.3669969999999993E-3</v>
      </c>
      <c r="T190" s="1">
        <v>2.1207139999999999E-2</v>
      </c>
      <c r="V190" s="1">
        <v>12.6126</v>
      </c>
      <c r="W190" s="1">
        <v>-0.71153670000000002</v>
      </c>
      <c r="X190" s="1">
        <v>-1.6073819999999999E-2</v>
      </c>
      <c r="Y190" s="1">
        <v>1.679402E-2</v>
      </c>
      <c r="Z190" s="1">
        <v>5.9510120000000003E-3</v>
      </c>
      <c r="AA190" s="1">
        <v>4.4507690000000003E-2</v>
      </c>
    </row>
    <row r="191" spans="1:27" s="1" customFormat="1" x14ac:dyDescent="0.3">
      <c r="A191" s="15">
        <v>3.1531500000000001</v>
      </c>
      <c r="B191" s="15">
        <v>-0.17000199999999999</v>
      </c>
      <c r="C191" s="1">
        <v>-7.9365969999999994E-2</v>
      </c>
      <c r="D191" s="1">
        <v>7.9584349999999998E-2</v>
      </c>
      <c r="E191" s="1">
        <v>0.3064752</v>
      </c>
      <c r="F191" s="6">
        <v>0.40979320000000002</v>
      </c>
      <c r="H191" s="1">
        <v>6.3063000000000002</v>
      </c>
      <c r="I191" s="1">
        <v>-0.4102285</v>
      </c>
      <c r="J191" s="1">
        <v>-8.1172540000000001E-2</v>
      </c>
      <c r="K191" s="1">
        <v>8.1260849999999996E-2</v>
      </c>
      <c r="L191" s="1">
        <v>0.12581800000000001</v>
      </c>
      <c r="M191" s="1">
        <v>0.13923179999999999</v>
      </c>
      <c r="O191" s="1">
        <v>9.4594500000000004</v>
      </c>
      <c r="P191" s="1">
        <v>-0.5979989</v>
      </c>
      <c r="V191" s="1">
        <v>12.67933</v>
      </c>
      <c r="W191" s="1">
        <v>-0.71318709999999996</v>
      </c>
    </row>
    <row r="192" spans="1:27" s="1" customFormat="1" x14ac:dyDescent="0.3">
      <c r="A192" s="15">
        <v>3.1698330000000001</v>
      </c>
      <c r="B192" s="15">
        <v>-0.17102239999999999</v>
      </c>
      <c r="C192" s="1">
        <v>-6.5016859999999996E-2</v>
      </c>
      <c r="D192" s="1">
        <v>6.5124340000000003E-2</v>
      </c>
      <c r="E192" s="1">
        <v>2.3678540000000001E-2</v>
      </c>
      <c r="F192" s="6">
        <v>0.1131639</v>
      </c>
      <c r="H192" s="1">
        <v>6.3396670000000004</v>
      </c>
      <c r="I192" s="1">
        <v>-0.41319299999999998</v>
      </c>
      <c r="J192" s="1">
        <v>-7.4875940000000002E-2</v>
      </c>
      <c r="K192" s="1">
        <v>7.7779280000000006E-2</v>
      </c>
      <c r="L192" s="1">
        <v>0.146533</v>
      </c>
      <c r="M192" s="1">
        <v>0.14762620000000001</v>
      </c>
      <c r="O192" s="1">
        <v>9.5094999999999992</v>
      </c>
      <c r="P192" s="1">
        <v>-0.60023689999999996</v>
      </c>
      <c r="Q192" s="1">
        <v>-2.8810809999999999E-2</v>
      </c>
      <c r="R192" s="1">
        <v>2.917202E-2</v>
      </c>
      <c r="S192" s="1">
        <v>-2.8546869999999998E-2</v>
      </c>
      <c r="T192" s="1">
        <v>0.17935789999999999</v>
      </c>
      <c r="V192" s="1">
        <v>12.74607</v>
      </c>
      <c r="W192" s="1">
        <v>-0.71455900000000006</v>
      </c>
    </row>
    <row r="193" spans="1:27" s="1" customFormat="1" x14ac:dyDescent="0.3">
      <c r="A193" s="15">
        <v>3.1865169999999998</v>
      </c>
      <c r="B193" s="15">
        <v>-0.1721714</v>
      </c>
      <c r="C193" s="1">
        <v>-8.0600660000000005E-2</v>
      </c>
      <c r="D193" s="1">
        <v>8.1788340000000001E-2</v>
      </c>
      <c r="E193" s="1">
        <v>-0.57804299999999997</v>
      </c>
      <c r="F193" s="6">
        <v>0.626695</v>
      </c>
      <c r="H193" s="1">
        <v>6.3730330000000004</v>
      </c>
      <c r="I193" s="1">
        <v>-0.41522520000000002</v>
      </c>
      <c r="J193" s="1">
        <v>-6.5630859999999999E-2</v>
      </c>
      <c r="K193" s="1">
        <v>6.5631140000000004E-2</v>
      </c>
      <c r="L193" s="1">
        <v>0.10763449999999999</v>
      </c>
      <c r="M193" s="1">
        <v>0.32288230000000001</v>
      </c>
      <c r="O193" s="1">
        <v>9.5595499999999998</v>
      </c>
      <c r="P193" s="1">
        <v>-0.60252329999999998</v>
      </c>
      <c r="V193" s="1">
        <v>12.812799999999999</v>
      </c>
      <c r="W193" s="1">
        <v>-0.71587230000000002</v>
      </c>
      <c r="X193" s="1">
        <v>-1.4818090000000001E-2</v>
      </c>
      <c r="Y193" s="1">
        <v>1.4899920000000001E-2</v>
      </c>
      <c r="Z193" s="1">
        <v>3.0156530000000001E-2</v>
      </c>
      <c r="AA193" s="1">
        <v>6.1967880000000003E-2</v>
      </c>
    </row>
    <row r="194" spans="1:27" s="1" customFormat="1" x14ac:dyDescent="0.3">
      <c r="A194" s="15">
        <v>3.2031999999999998</v>
      </c>
      <c r="B194" s="15">
        <v>-0.1737118</v>
      </c>
      <c r="C194" s="1">
        <v>-8.7759199999999996E-2</v>
      </c>
      <c r="D194" s="1">
        <v>8.7882600000000005E-2</v>
      </c>
      <c r="E194" s="1">
        <v>-0.62835319999999995</v>
      </c>
      <c r="F194" s="6">
        <v>1.1029599999999999</v>
      </c>
      <c r="H194" s="1">
        <v>6.4063999999999997</v>
      </c>
      <c r="I194" s="1">
        <v>-0.41757280000000002</v>
      </c>
      <c r="J194" s="1">
        <v>-7.0953820000000001E-2</v>
      </c>
      <c r="K194" s="1">
        <v>7.0998169999999999E-2</v>
      </c>
      <c r="L194" s="1">
        <v>-9.2627379999999995E-2</v>
      </c>
      <c r="M194" s="1">
        <v>0.12563099999999999</v>
      </c>
      <c r="O194" s="1">
        <v>9.6096000000000004</v>
      </c>
      <c r="P194" s="1">
        <v>-0.60536869999999998</v>
      </c>
      <c r="Q194" s="1">
        <v>-3.2249340000000001E-2</v>
      </c>
      <c r="R194" s="1">
        <v>3.2418639999999999E-2</v>
      </c>
      <c r="S194" s="1">
        <v>2.4686940000000001E-2</v>
      </c>
      <c r="T194" s="1">
        <v>0.17250190000000001</v>
      </c>
      <c r="V194" s="1">
        <v>12.879530000000001</v>
      </c>
      <c r="W194" s="1">
        <v>-0.71734810000000004</v>
      </c>
    </row>
    <row r="195" spans="1:27" s="1" customFormat="1" x14ac:dyDescent="0.3">
      <c r="A195" s="15">
        <v>3.2198829999999998</v>
      </c>
      <c r="B195" s="15">
        <v>-0.17509959999999999</v>
      </c>
      <c r="C195" s="1">
        <v>-9.6659330000000002E-2</v>
      </c>
      <c r="D195" s="1">
        <v>9.728784E-2</v>
      </c>
      <c r="E195" s="1">
        <v>-0.2116188</v>
      </c>
      <c r="F195" s="6">
        <v>0.36005280000000001</v>
      </c>
      <c r="H195" s="1">
        <v>6.4397669999999998</v>
      </c>
      <c r="I195" s="1">
        <v>-0.41996020000000001</v>
      </c>
      <c r="J195" s="1">
        <v>-7.1338170000000006E-2</v>
      </c>
      <c r="K195" s="1">
        <v>7.1338929999999995E-2</v>
      </c>
      <c r="L195" s="1">
        <v>5.352647E-2</v>
      </c>
      <c r="M195" s="1">
        <v>5.3532839999999998E-2</v>
      </c>
      <c r="O195" s="1">
        <v>9.6596499999999992</v>
      </c>
      <c r="P195" s="1">
        <v>-0.60769930000000005</v>
      </c>
      <c r="V195" s="1">
        <v>12.94627</v>
      </c>
      <c r="W195" s="1">
        <v>-0.71859770000000001</v>
      </c>
    </row>
    <row r="196" spans="1:27" s="1" customFormat="1" x14ac:dyDescent="0.3">
      <c r="A196" s="15">
        <v>3.236567</v>
      </c>
      <c r="B196" s="15">
        <v>-0.17693700000000001</v>
      </c>
      <c r="C196" s="1">
        <v>-0.10067429999999999</v>
      </c>
      <c r="D196" s="1">
        <v>0.100745</v>
      </c>
      <c r="E196" s="1">
        <v>0.71818130000000002</v>
      </c>
      <c r="F196" s="6">
        <v>0.75909329999999997</v>
      </c>
      <c r="H196" s="1">
        <v>6.4731329999999998</v>
      </c>
      <c r="I196" s="1">
        <v>-0.42233340000000003</v>
      </c>
      <c r="J196" s="1">
        <v>-6.772185E-2</v>
      </c>
      <c r="K196" s="1">
        <v>6.7978780000000003E-2</v>
      </c>
      <c r="L196" s="1">
        <v>-0.1156171</v>
      </c>
      <c r="M196" s="1">
        <v>0.13046430000000001</v>
      </c>
      <c r="O196" s="1">
        <v>9.7096999999999998</v>
      </c>
      <c r="P196" s="1">
        <v>-0.61018170000000005</v>
      </c>
      <c r="Q196" s="1">
        <v>-3.3512210000000001E-2</v>
      </c>
      <c r="R196" s="1">
        <v>3.3660660000000002E-2</v>
      </c>
      <c r="S196" s="1">
        <v>3.027471E-2</v>
      </c>
      <c r="T196" s="1">
        <v>0.13693440000000001</v>
      </c>
      <c r="V196" s="1">
        <v>13.013</v>
      </c>
      <c r="W196" s="1">
        <v>-0.71977530000000001</v>
      </c>
      <c r="X196" s="1">
        <v>-1.6055409999999999E-2</v>
      </c>
      <c r="Y196" s="1">
        <v>1.6983769999999999E-2</v>
      </c>
      <c r="Z196" s="1">
        <v>4.9570769999999998E-3</v>
      </c>
      <c r="AA196" s="1">
        <v>5.4641430000000003E-3</v>
      </c>
    </row>
    <row r="197" spans="1:27" s="1" customFormat="1" x14ac:dyDescent="0.3">
      <c r="A197" s="15">
        <v>3.25325</v>
      </c>
      <c r="B197" s="15">
        <v>-0.1784588</v>
      </c>
      <c r="C197" s="1">
        <v>-7.0962209999999998E-2</v>
      </c>
      <c r="D197" s="1">
        <v>7.0976520000000001E-2</v>
      </c>
      <c r="E197" s="1">
        <v>0.86740850000000003</v>
      </c>
      <c r="F197" s="6">
        <v>0.87283900000000003</v>
      </c>
      <c r="H197" s="1">
        <v>6.5065</v>
      </c>
      <c r="I197" s="1">
        <v>-0.42447950000000001</v>
      </c>
      <c r="J197" s="1">
        <v>-7.6387559999999993E-2</v>
      </c>
      <c r="K197" s="1">
        <v>7.6480030000000004E-2</v>
      </c>
      <c r="L197" s="1">
        <v>-4.4675369999999999E-2</v>
      </c>
      <c r="M197" s="1">
        <v>0.1809598</v>
      </c>
      <c r="O197" s="1">
        <v>9.7597500000000004</v>
      </c>
      <c r="P197" s="1">
        <v>-0.61268889999999998</v>
      </c>
      <c r="V197" s="1">
        <v>13.07973</v>
      </c>
      <c r="W197" s="1">
        <v>-0.72127110000000005</v>
      </c>
    </row>
    <row r="198" spans="1:27" s="1" customFormat="1" x14ac:dyDescent="0.3">
      <c r="A198" s="15">
        <v>3.269933</v>
      </c>
      <c r="B198" s="15">
        <v>-0.17930479999999999</v>
      </c>
      <c r="C198" s="1">
        <v>-6.5222749999999996E-2</v>
      </c>
      <c r="D198" s="1">
        <v>6.6463010000000003E-2</v>
      </c>
      <c r="E198" s="1">
        <v>-0.1849711</v>
      </c>
      <c r="F198" s="6">
        <v>0.47073179999999998</v>
      </c>
      <c r="H198" s="1">
        <v>6.5398670000000001</v>
      </c>
      <c r="I198" s="1">
        <v>-0.42743100000000001</v>
      </c>
      <c r="J198" s="1">
        <v>-7.6365069999999993E-2</v>
      </c>
      <c r="K198" s="1">
        <v>7.6848639999999996E-2</v>
      </c>
      <c r="L198" s="1">
        <v>6.2299010000000002E-2</v>
      </c>
      <c r="M198" s="1">
        <v>9.3236920000000001E-2</v>
      </c>
      <c r="O198" s="1">
        <v>9.8097999999999992</v>
      </c>
      <c r="P198" s="1">
        <v>-0.61530629999999997</v>
      </c>
      <c r="Q198" s="1">
        <v>-3.1019769999999999E-2</v>
      </c>
      <c r="R198" s="1">
        <v>3.2659590000000002E-2</v>
      </c>
      <c r="S198" s="1">
        <v>3.0707580000000002E-2</v>
      </c>
      <c r="T198" s="1">
        <v>4.1226369999999998E-2</v>
      </c>
      <c r="V198" s="1">
        <v>13.146470000000001</v>
      </c>
      <c r="W198" s="1">
        <v>-0.72225930000000005</v>
      </c>
    </row>
    <row r="199" spans="1:27" s="1" customFormat="1" x14ac:dyDescent="0.3">
      <c r="A199" s="15">
        <v>3.2866170000000001</v>
      </c>
      <c r="B199" s="15">
        <v>-0.18063499999999999</v>
      </c>
      <c r="C199" s="1">
        <v>-8.3619680000000002E-2</v>
      </c>
      <c r="D199" s="1">
        <v>8.7256429999999996E-2</v>
      </c>
      <c r="E199" s="1">
        <v>-0.67233430000000005</v>
      </c>
      <c r="F199" s="6">
        <v>1.196501</v>
      </c>
      <c r="H199" s="1">
        <v>6.5732330000000001</v>
      </c>
      <c r="I199" s="1">
        <v>-0.4295756</v>
      </c>
      <c r="J199" s="1">
        <v>-6.6704020000000003E-2</v>
      </c>
      <c r="K199" s="1">
        <v>6.6969890000000004E-2</v>
      </c>
      <c r="L199" s="1">
        <v>0.14688979999999999</v>
      </c>
      <c r="M199" s="1">
        <v>0.36434840000000002</v>
      </c>
      <c r="O199" s="1">
        <v>9.8598499999999998</v>
      </c>
      <c r="P199" s="1">
        <v>-0.61727209999999999</v>
      </c>
    </row>
    <row r="200" spans="1:27" s="1" customFormat="1" x14ac:dyDescent="0.3">
      <c r="A200" s="15">
        <v>3.3033000000000001</v>
      </c>
      <c r="B200" s="15">
        <v>-0.1820949</v>
      </c>
      <c r="C200" s="1">
        <v>-8.6793490000000001E-2</v>
      </c>
      <c r="D200" s="1">
        <v>8.9358090000000001E-2</v>
      </c>
      <c r="E200" s="1">
        <v>-4.7309499999999997E-2</v>
      </c>
      <c r="F200" s="6">
        <v>0.3036626</v>
      </c>
      <c r="H200" s="1">
        <v>6.6066000000000003</v>
      </c>
      <c r="I200" s="1">
        <v>-0.4318824</v>
      </c>
      <c r="J200" s="1">
        <v>-6.9003190000000006E-2</v>
      </c>
      <c r="K200" s="1">
        <v>6.9773020000000005E-2</v>
      </c>
      <c r="L200" s="1">
        <v>-0.18790299999999999</v>
      </c>
      <c r="M200" s="1">
        <v>0.2140726</v>
      </c>
      <c r="O200" s="1">
        <v>9.9099000000000004</v>
      </c>
      <c r="P200" s="1">
        <v>-0.61952660000000004</v>
      </c>
      <c r="Q200" s="1">
        <v>-3.1043350000000001E-2</v>
      </c>
      <c r="R200" s="1">
        <v>3.1067089999999999E-2</v>
      </c>
      <c r="S200" s="1">
        <v>1.0329619999999999E-2</v>
      </c>
      <c r="T200" s="1">
        <v>5.3281719999999998E-2</v>
      </c>
    </row>
    <row r="201" spans="1:27" s="1" customFormat="1" x14ac:dyDescent="0.3">
      <c r="A201" s="15">
        <v>3.3199830000000001</v>
      </c>
      <c r="B201" s="15">
        <v>-0.183531</v>
      </c>
      <c r="C201" s="1">
        <v>-8.4646449999999998E-2</v>
      </c>
      <c r="D201" s="1">
        <v>8.5144499999999998E-2</v>
      </c>
      <c r="E201" s="1">
        <v>0.43409599999999998</v>
      </c>
      <c r="F201" s="6">
        <v>1.3685959999999999</v>
      </c>
      <c r="H201" s="1">
        <v>6.6399670000000004</v>
      </c>
      <c r="I201" s="1">
        <v>-0.43418040000000002</v>
      </c>
      <c r="J201" s="1">
        <v>-7.7610310000000002E-2</v>
      </c>
      <c r="K201" s="1">
        <v>7.8096639999999995E-2</v>
      </c>
      <c r="L201" s="1">
        <v>-5.962042E-2</v>
      </c>
      <c r="M201" s="1">
        <v>0.21151020000000001</v>
      </c>
      <c r="O201" s="1">
        <v>9.9599499999999992</v>
      </c>
      <c r="P201" s="1">
        <v>-0.62173449999999997</v>
      </c>
    </row>
    <row r="202" spans="1:27" s="1" customFormat="1" x14ac:dyDescent="0.3">
      <c r="A202" s="15">
        <v>3.3366669999999998</v>
      </c>
      <c r="B202" s="15">
        <v>-0.18491920000000001</v>
      </c>
      <c r="C202" s="1">
        <v>-7.3400649999999998E-2</v>
      </c>
      <c r="D202" s="1">
        <v>7.5059600000000004E-2</v>
      </c>
      <c r="E202" s="1">
        <v>3.880223E-2</v>
      </c>
      <c r="F202" s="6">
        <v>0.33129619999999999</v>
      </c>
      <c r="H202" s="1">
        <v>6.6733330000000004</v>
      </c>
      <c r="I202" s="1">
        <v>-0.43706159999999999</v>
      </c>
      <c r="J202" s="1">
        <v>-7.6853770000000002E-2</v>
      </c>
      <c r="K202" s="1">
        <v>7.7637730000000002E-2</v>
      </c>
      <c r="L202" s="1">
        <v>2.9370750000000001E-2</v>
      </c>
      <c r="M202" s="1">
        <v>0.1159596</v>
      </c>
      <c r="O202" s="1">
        <v>10.01</v>
      </c>
      <c r="P202" s="1">
        <v>-0.62397539999999996</v>
      </c>
      <c r="Q202" s="1">
        <v>-2.9430370000000001E-2</v>
      </c>
      <c r="R202" s="1">
        <v>2.9943270000000001E-2</v>
      </c>
      <c r="S202" s="1">
        <v>-1.1891570000000001E-2</v>
      </c>
      <c r="T202" s="1">
        <v>9.1059379999999995E-2</v>
      </c>
    </row>
    <row r="203" spans="1:27" s="1" customFormat="1" x14ac:dyDescent="0.3">
      <c r="A203" s="15">
        <v>3.3533499999999998</v>
      </c>
      <c r="B203" s="15">
        <v>-0.18598020000000001</v>
      </c>
      <c r="C203" s="1">
        <v>-7.8609730000000003E-2</v>
      </c>
      <c r="D203" s="1">
        <v>7.9811939999999998E-2</v>
      </c>
      <c r="E203" s="1">
        <v>-0.2295102</v>
      </c>
      <c r="F203" s="6">
        <v>0.59778819999999999</v>
      </c>
      <c r="H203" s="1">
        <v>6.7066999999999997</v>
      </c>
      <c r="I203" s="1">
        <v>-0.43930910000000001</v>
      </c>
      <c r="J203" s="1">
        <v>-7.1147790000000002E-2</v>
      </c>
      <c r="K203" s="1">
        <v>7.1170300000000006E-2</v>
      </c>
      <c r="L203" s="1">
        <v>0.14778959999999999</v>
      </c>
      <c r="M203" s="1">
        <v>0.20952309999999999</v>
      </c>
      <c r="O203" s="1">
        <v>10.06005</v>
      </c>
      <c r="P203" s="1">
        <v>-0.62609409999999999</v>
      </c>
    </row>
    <row r="204" spans="1:27" s="1" customFormat="1" x14ac:dyDescent="0.3">
      <c r="A204" s="15">
        <v>3.3700329999999998</v>
      </c>
      <c r="B204" s="15">
        <v>-0.18754219999999999</v>
      </c>
      <c r="C204" s="1">
        <v>-8.7609790000000007E-2</v>
      </c>
      <c r="D204" s="1">
        <v>8.8844240000000005E-2</v>
      </c>
      <c r="E204" s="1">
        <v>-0.38380140000000001</v>
      </c>
      <c r="F204" s="6">
        <v>0.77937780000000001</v>
      </c>
      <c r="H204" s="1">
        <v>6.7400669999999998</v>
      </c>
      <c r="I204" s="1">
        <v>-0.44180950000000002</v>
      </c>
      <c r="J204" s="1">
        <v>-7.0118609999999998E-2</v>
      </c>
      <c r="K204" s="1">
        <v>7.0258189999999998E-2</v>
      </c>
      <c r="L204" s="1">
        <v>-8.0262070000000005E-2</v>
      </c>
      <c r="M204" s="1">
        <v>0.25047340000000001</v>
      </c>
      <c r="O204" s="1">
        <v>10.110099999999999</v>
      </c>
      <c r="P204" s="1">
        <v>-0.62844350000000004</v>
      </c>
      <c r="Q204" s="1">
        <v>-2.901076E-2</v>
      </c>
      <c r="R204" s="1">
        <v>2.9013239999999999E-2</v>
      </c>
      <c r="S204" s="1">
        <v>6.9293640000000004E-3</v>
      </c>
      <c r="T204" s="1">
        <v>3.6424970000000001E-2</v>
      </c>
    </row>
    <row r="205" spans="1:27" s="1" customFormat="1" x14ac:dyDescent="0.3">
      <c r="A205" s="15">
        <v>3.386717</v>
      </c>
      <c r="B205" s="15">
        <v>-0.1889034</v>
      </c>
      <c r="C205" s="1">
        <v>-8.6806759999999997E-2</v>
      </c>
      <c r="D205" s="1">
        <v>8.7010190000000001E-2</v>
      </c>
      <c r="E205" s="1">
        <v>-5.5935560000000002E-2</v>
      </c>
      <c r="F205" s="6">
        <v>0.51144959999999995</v>
      </c>
      <c r="H205" s="1">
        <v>6.7734329999999998</v>
      </c>
      <c r="I205" s="1">
        <v>-0.44398840000000001</v>
      </c>
      <c r="J205" s="1">
        <v>-7.3425309999999994E-2</v>
      </c>
      <c r="K205" s="1">
        <v>7.5483270000000005E-2</v>
      </c>
      <c r="L205" s="1">
        <v>1.1243059999999999E-2</v>
      </c>
      <c r="M205" s="1">
        <v>5.7771870000000003E-2</v>
      </c>
      <c r="O205" s="1">
        <v>10.16015</v>
      </c>
      <c r="P205" s="1">
        <v>-0.63057810000000003</v>
      </c>
    </row>
    <row r="206" spans="1:27" s="1" customFormat="1" x14ac:dyDescent="0.3">
      <c r="A206" s="15">
        <v>3.4034</v>
      </c>
      <c r="B206" s="15">
        <v>-0.19043860000000001</v>
      </c>
      <c r="C206" s="1">
        <v>-9.1849730000000004E-2</v>
      </c>
      <c r="D206" s="1">
        <v>9.1956620000000003E-2</v>
      </c>
      <c r="E206" s="1">
        <v>0.1818167</v>
      </c>
      <c r="F206" s="6">
        <v>0.20232410000000001</v>
      </c>
      <c r="H206" s="1">
        <v>6.8068</v>
      </c>
      <c r="I206" s="1">
        <v>-0.44670939999999998</v>
      </c>
      <c r="J206" s="1">
        <v>-7.3524580000000006E-2</v>
      </c>
      <c r="K206" s="1">
        <v>7.3656559999999996E-2</v>
      </c>
      <c r="L206" s="1">
        <v>-1.0705879999999999E-2</v>
      </c>
      <c r="M206" s="1">
        <v>0.2188254</v>
      </c>
      <c r="O206" s="1">
        <v>10.2102</v>
      </c>
      <c r="P206" s="1">
        <v>-0.63286089999999995</v>
      </c>
      <c r="Q206" s="1">
        <v>-2.809818E-2</v>
      </c>
      <c r="R206" s="1">
        <v>2.9371100000000001E-2</v>
      </c>
      <c r="S206" s="1">
        <v>4.6939229999999998E-2</v>
      </c>
      <c r="T206" s="1">
        <v>6.7306420000000006E-2</v>
      </c>
    </row>
    <row r="207" spans="1:27" s="1" customFormat="1" x14ac:dyDescent="0.3">
      <c r="A207" s="15">
        <v>3.420083</v>
      </c>
      <c r="B207" s="15">
        <v>-0.1919681</v>
      </c>
      <c r="C207" s="1">
        <v>-8.1413100000000002E-2</v>
      </c>
      <c r="D207" s="1">
        <v>8.1776139999999997E-2</v>
      </c>
      <c r="E207" s="1">
        <v>0.2231108</v>
      </c>
      <c r="F207" s="6">
        <v>0.36152509999999999</v>
      </c>
      <c r="H207" s="1">
        <v>6.8401670000000001</v>
      </c>
      <c r="I207" s="1">
        <v>-0.44889489999999999</v>
      </c>
      <c r="J207" s="1">
        <v>-7.003761E-2</v>
      </c>
      <c r="K207" s="1">
        <v>7.0420220000000006E-2</v>
      </c>
      <c r="L207" s="1">
        <v>0.10035719999999999</v>
      </c>
      <c r="M207" s="1">
        <v>0.17292920000000001</v>
      </c>
      <c r="O207" s="1">
        <v>10.260249999999999</v>
      </c>
      <c r="P207" s="1">
        <v>-0.63475590000000004</v>
      </c>
    </row>
    <row r="208" spans="1:27" s="1" customFormat="1" x14ac:dyDescent="0.3">
      <c r="A208" s="15">
        <v>3.4367670000000001</v>
      </c>
      <c r="B208" s="15">
        <v>-0.1931551</v>
      </c>
      <c r="C208" s="1">
        <v>-8.0202880000000004E-2</v>
      </c>
      <c r="D208" s="1">
        <v>8.0923850000000006E-2</v>
      </c>
      <c r="E208" s="1">
        <v>-0.40672130000000001</v>
      </c>
      <c r="F208" s="6">
        <v>0.61777130000000002</v>
      </c>
      <c r="H208" s="1">
        <v>6.8735330000000001</v>
      </c>
      <c r="I208" s="1">
        <v>-0.45138329999999999</v>
      </c>
      <c r="J208" s="1">
        <v>-6.9933899999999993E-2</v>
      </c>
      <c r="K208" s="1">
        <v>6.9974709999999996E-2</v>
      </c>
      <c r="L208" s="1">
        <v>4.2932970000000001E-2</v>
      </c>
      <c r="M208" s="1">
        <v>0.1748673</v>
      </c>
      <c r="O208" s="1">
        <v>10.3103</v>
      </c>
      <c r="P208" s="1">
        <v>-0.63693339999999998</v>
      </c>
      <c r="Q208" s="1">
        <v>-2.9060590000000001E-2</v>
      </c>
      <c r="R208" s="1">
        <v>2.9232459999999998E-2</v>
      </c>
      <c r="S208" s="1">
        <v>-4.6462839999999997E-3</v>
      </c>
      <c r="T208" s="1">
        <v>1.5866870000000002E-2</v>
      </c>
    </row>
    <row r="209" spans="1:20" s="1" customFormat="1" x14ac:dyDescent="0.3">
      <c r="A209" s="15">
        <v>3.4534500000000001</v>
      </c>
      <c r="B209" s="15">
        <v>-0.19464419999999999</v>
      </c>
      <c r="C209" s="1">
        <v>-9.78155E-2</v>
      </c>
      <c r="D209" s="1">
        <v>9.8459599999999994E-2</v>
      </c>
      <c r="E209" s="1">
        <v>-0.30764930000000001</v>
      </c>
      <c r="F209" s="6">
        <v>0.43546990000000002</v>
      </c>
      <c r="H209" s="1">
        <v>6.9069000000000003</v>
      </c>
      <c r="I209" s="1">
        <v>-0.45356180000000001</v>
      </c>
      <c r="J209" s="1">
        <v>-6.5209470000000005E-2</v>
      </c>
      <c r="K209" s="1">
        <v>6.5220929999999996E-2</v>
      </c>
      <c r="L209" s="1">
        <v>4.4173179999999999E-2</v>
      </c>
      <c r="M209" s="1">
        <v>0.1368152</v>
      </c>
      <c r="O209" s="1">
        <v>10.36035</v>
      </c>
      <c r="P209" s="1">
        <v>-0.63893809999999995</v>
      </c>
    </row>
    <row r="210" spans="1:20" s="1" customFormat="1" x14ac:dyDescent="0.3">
      <c r="A210" s="15">
        <v>3.4701330000000001</v>
      </c>
      <c r="B210" s="15">
        <v>-0.19641890000000001</v>
      </c>
      <c r="C210" s="1">
        <v>-9.3463439999999995E-2</v>
      </c>
      <c r="D210" s="1">
        <v>9.3543360000000006E-2</v>
      </c>
      <c r="E210" s="1">
        <v>0.3214629</v>
      </c>
      <c r="F210" s="6">
        <v>0.60564010000000001</v>
      </c>
      <c r="H210" s="1">
        <v>6.9402670000000004</v>
      </c>
      <c r="I210" s="1">
        <v>-0.4557349</v>
      </c>
      <c r="J210" s="1">
        <v>-6.731355E-2</v>
      </c>
      <c r="K210" s="1">
        <v>6.7457870000000003E-2</v>
      </c>
      <c r="L210" s="1">
        <v>-4.136343E-2</v>
      </c>
      <c r="M210" s="1">
        <v>4.4637860000000001E-2</v>
      </c>
      <c r="O210" s="1">
        <v>10.410399999999999</v>
      </c>
      <c r="P210" s="1">
        <v>-0.64130379999999998</v>
      </c>
      <c r="Q210" s="1">
        <v>-3.0800660000000001E-2</v>
      </c>
      <c r="R210" s="1">
        <v>3.1189990000000001E-2</v>
      </c>
      <c r="S210" s="1">
        <v>8.2370729999999993E-3</v>
      </c>
      <c r="T210" s="1">
        <v>2.4512119999999998E-2</v>
      </c>
    </row>
    <row r="211" spans="1:20" s="1" customFormat="1" x14ac:dyDescent="0.3">
      <c r="A211" s="15">
        <v>3.4868169999999998</v>
      </c>
      <c r="B211" s="15">
        <v>-0.19776279999999999</v>
      </c>
      <c r="C211" s="1">
        <v>-8.1975610000000004E-2</v>
      </c>
      <c r="D211" s="1">
        <v>8.3012080000000002E-2</v>
      </c>
      <c r="E211" s="1">
        <v>0.31445849999999997</v>
      </c>
      <c r="F211" s="6">
        <v>0.54436039999999997</v>
      </c>
      <c r="H211" s="1">
        <v>6.9736330000000004</v>
      </c>
      <c r="I211" s="1">
        <v>-0.45805390000000001</v>
      </c>
      <c r="J211" s="1">
        <v>-6.8717799999999996E-2</v>
      </c>
      <c r="K211" s="1">
        <v>6.8798700000000004E-2</v>
      </c>
      <c r="L211" s="1">
        <v>-1.9873310000000002E-3</v>
      </c>
      <c r="M211" s="1">
        <v>5.2093500000000001E-2</v>
      </c>
      <c r="O211" s="1">
        <v>10.46045</v>
      </c>
      <c r="P211" s="1">
        <v>-0.64343729999999999</v>
      </c>
    </row>
    <row r="212" spans="1:20" s="1" customFormat="1" x14ac:dyDescent="0.3">
      <c r="A212" s="15">
        <v>3.5034999999999998</v>
      </c>
      <c r="B212" s="15">
        <v>-0.1991541</v>
      </c>
      <c r="C212" s="1">
        <v>-8.4993150000000003E-2</v>
      </c>
      <c r="D212" s="1">
        <v>8.5391999999999996E-2</v>
      </c>
      <c r="E212" s="1">
        <v>-0.32652829999999999</v>
      </c>
      <c r="F212" s="6">
        <v>0.3448524</v>
      </c>
      <c r="H212" s="1">
        <v>7.0069999999999997</v>
      </c>
      <c r="I212" s="1">
        <v>-0.46032070000000003</v>
      </c>
      <c r="J212" s="1">
        <v>-6.7038669999999995E-2</v>
      </c>
      <c r="K212" s="1">
        <v>6.7094840000000003E-2</v>
      </c>
      <c r="L212" s="1">
        <v>-1.4404699999999999E-2</v>
      </c>
      <c r="M212" s="1">
        <v>7.3519539999999994E-2</v>
      </c>
      <c r="O212" s="1">
        <v>10.5105</v>
      </c>
      <c r="P212" s="1">
        <v>-0.64564719999999998</v>
      </c>
      <c r="Q212" s="1">
        <v>-3.050278E-2</v>
      </c>
      <c r="R212" s="1">
        <v>3.1059860000000002E-2</v>
      </c>
      <c r="S212" s="1">
        <v>7.4995080000000002E-3</v>
      </c>
      <c r="T212" s="1">
        <v>9.2679399999999995E-2</v>
      </c>
    </row>
    <row r="213" spans="1:20" s="1" customFormat="1" x14ac:dyDescent="0.3">
      <c r="A213" s="15">
        <v>3.5201829999999998</v>
      </c>
      <c r="B213" s="15">
        <v>-0.20059869999999999</v>
      </c>
      <c r="C213" s="1">
        <v>-9.2307050000000002E-2</v>
      </c>
      <c r="D213" s="1">
        <v>9.3479989999999999E-2</v>
      </c>
      <c r="E213" s="1">
        <v>-0.25660939999999999</v>
      </c>
      <c r="F213" s="6">
        <v>0.34133930000000001</v>
      </c>
      <c r="H213" s="1">
        <v>7.0403669999999998</v>
      </c>
      <c r="I213" s="1">
        <v>-0.46252759999999998</v>
      </c>
      <c r="J213" s="1">
        <v>-6.9110270000000001E-2</v>
      </c>
      <c r="K213" s="1">
        <v>6.9645819999999997E-2</v>
      </c>
      <c r="L213" s="1">
        <v>-4.3247470000000003E-2</v>
      </c>
      <c r="M213" s="1">
        <v>9.9571789999999993E-2</v>
      </c>
      <c r="O213" s="1">
        <v>10.560549999999999</v>
      </c>
      <c r="P213" s="1">
        <v>-0.64789640000000004</v>
      </c>
    </row>
    <row r="214" spans="1:20" s="1" customFormat="1" x14ac:dyDescent="0.3">
      <c r="A214" s="15">
        <v>3.536867</v>
      </c>
      <c r="B214" s="15">
        <v>-0.2022341</v>
      </c>
      <c r="C214" s="1">
        <v>-9.5343849999999994E-2</v>
      </c>
      <c r="D214" s="1">
        <v>9.5564109999999994E-2</v>
      </c>
      <c r="E214" s="1">
        <v>7.1300790000000003E-2</v>
      </c>
      <c r="F214" s="6">
        <v>0.28192080000000003</v>
      </c>
      <c r="H214" s="1">
        <v>7.0737329999999998</v>
      </c>
      <c r="I214" s="1">
        <v>-0.46493269999999998</v>
      </c>
      <c r="J214" s="1">
        <v>-7.1048410000000006E-2</v>
      </c>
      <c r="K214" s="1">
        <v>7.140225E-2</v>
      </c>
      <c r="L214" s="1">
        <v>3.512233E-2</v>
      </c>
      <c r="M214" s="1">
        <v>8.7647619999999996E-2</v>
      </c>
      <c r="O214" s="1">
        <v>10.6106</v>
      </c>
      <c r="P214" s="1">
        <v>-0.64968000000000004</v>
      </c>
      <c r="Q214" s="1">
        <v>-2.4080420000000002E-2</v>
      </c>
      <c r="R214" s="1">
        <v>2.408393E-2</v>
      </c>
      <c r="S214" s="1">
        <v>1.5847590000000002E-2</v>
      </c>
      <c r="T214" s="1">
        <v>5.2891390000000003E-2</v>
      </c>
    </row>
    <row r="215" spans="1:20" s="1" customFormat="1" x14ac:dyDescent="0.3">
      <c r="A215" s="15">
        <v>3.55355</v>
      </c>
      <c r="B215" s="15">
        <v>-0.20378009999999999</v>
      </c>
      <c r="C215" s="1">
        <v>-8.8884989999999997E-2</v>
      </c>
      <c r="D215" s="1">
        <v>8.8911050000000005E-2</v>
      </c>
      <c r="E215" s="1">
        <v>0.85073969999999999</v>
      </c>
      <c r="F215" s="6">
        <v>1.3091029999999999</v>
      </c>
      <c r="H215" s="1">
        <v>7.1071</v>
      </c>
      <c r="I215" s="1">
        <v>-0.46726889999999999</v>
      </c>
      <c r="J215" s="1">
        <v>-6.6544049999999993E-2</v>
      </c>
      <c r="K215" s="1">
        <v>6.6559549999999995E-2</v>
      </c>
      <c r="L215" s="1">
        <v>0.1070364</v>
      </c>
      <c r="M215" s="1">
        <v>0.21620549999999999</v>
      </c>
      <c r="O215" s="1">
        <v>10.66065</v>
      </c>
      <c r="P215" s="1">
        <v>-0.65162540000000002</v>
      </c>
    </row>
    <row r="216" spans="1:20" s="1" customFormat="1" x14ac:dyDescent="0.3">
      <c r="A216" s="15">
        <v>3.570233</v>
      </c>
      <c r="B216" s="15">
        <v>-0.20519989999999999</v>
      </c>
      <c r="C216" s="1">
        <v>-6.8616739999999996E-2</v>
      </c>
      <c r="D216" s="1">
        <v>7.0921250000000005E-2</v>
      </c>
      <c r="E216" s="1">
        <v>0.28041660000000002</v>
      </c>
      <c r="F216" s="6">
        <v>0.4830006</v>
      </c>
      <c r="H216" s="1">
        <v>7.1404670000000001</v>
      </c>
      <c r="I216" s="1">
        <v>-0.4693734</v>
      </c>
      <c r="J216" s="1">
        <v>-6.3061569999999997E-2</v>
      </c>
      <c r="K216" s="1">
        <v>6.3122360000000002E-2</v>
      </c>
      <c r="L216" s="1">
        <v>-0.13997299999999999</v>
      </c>
      <c r="M216" s="1">
        <v>0.33476260000000002</v>
      </c>
      <c r="O216" s="1">
        <v>10.710699999999999</v>
      </c>
      <c r="P216" s="1">
        <v>-0.65337529999999999</v>
      </c>
      <c r="Q216" s="1">
        <v>-2.4119330000000001E-2</v>
      </c>
      <c r="R216" s="1">
        <v>2.4120249999999999E-2</v>
      </c>
      <c r="S216" s="1">
        <v>2.7176499999999999E-2</v>
      </c>
      <c r="T216" s="1">
        <v>3.0033299999999999E-2</v>
      </c>
    </row>
    <row r="217" spans="1:20" s="1" customFormat="1" x14ac:dyDescent="0.3">
      <c r="A217" s="15">
        <v>3.5869170000000001</v>
      </c>
      <c r="B217" s="15">
        <v>-0.20606959999999999</v>
      </c>
      <c r="C217" s="1">
        <v>-7.2452929999999999E-2</v>
      </c>
      <c r="D217" s="1">
        <v>7.7029860000000006E-2</v>
      </c>
      <c r="E217" s="1">
        <v>-0.34538170000000001</v>
      </c>
      <c r="F217" s="6">
        <v>0.54745809999999995</v>
      </c>
      <c r="H217" s="1">
        <v>7.1738330000000001</v>
      </c>
      <c r="I217" s="1">
        <v>-0.47147719999999999</v>
      </c>
      <c r="J217" s="1">
        <v>-7.4712870000000001E-2</v>
      </c>
      <c r="K217" s="1">
        <v>7.7597040000000006E-2</v>
      </c>
      <c r="L217" s="1">
        <v>-0.12618799999999999</v>
      </c>
      <c r="M217" s="1">
        <v>0.139568</v>
      </c>
      <c r="O217" s="1">
        <v>10.76075</v>
      </c>
      <c r="P217" s="1">
        <v>-0.65524919999999998</v>
      </c>
    </row>
    <row r="218" spans="1:20" s="1" customFormat="1" x14ac:dyDescent="0.3">
      <c r="A218" s="15">
        <v>3.6036000000000001</v>
      </c>
      <c r="B218" s="15">
        <v>-0.20761740000000001</v>
      </c>
      <c r="C218" s="1">
        <v>-8.8863609999999996E-2</v>
      </c>
      <c r="D218" s="1">
        <v>8.8910249999999996E-2</v>
      </c>
      <c r="E218" s="1">
        <v>-0.5854646</v>
      </c>
      <c r="F218" s="6">
        <v>1.512891</v>
      </c>
      <c r="H218" s="1">
        <v>7.2072000000000003</v>
      </c>
      <c r="I218" s="1">
        <v>-0.47435919999999998</v>
      </c>
      <c r="J218" s="1">
        <v>-7.6259980000000005E-2</v>
      </c>
      <c r="K218" s="1">
        <v>7.7459680000000003E-2</v>
      </c>
      <c r="L218" s="1">
        <v>0.13778290000000001</v>
      </c>
      <c r="M218" s="1">
        <v>0.56450409999999995</v>
      </c>
      <c r="O218" s="1">
        <v>10.8108</v>
      </c>
      <c r="P218" s="1">
        <v>-0.65677799999999997</v>
      </c>
      <c r="Q218" s="1">
        <v>-2.6610600000000002E-2</v>
      </c>
      <c r="R218" s="1">
        <v>2.8089059999999999E-2</v>
      </c>
      <c r="S218" s="1">
        <v>3.0984390000000001E-3</v>
      </c>
      <c r="T218" s="1">
        <v>9.4621670000000005E-2</v>
      </c>
    </row>
    <row r="219" spans="1:20" s="1" customFormat="1" x14ac:dyDescent="0.3">
      <c r="A219" s="15">
        <v>3.6202830000000001</v>
      </c>
      <c r="B219" s="15">
        <v>-0.20903459999999999</v>
      </c>
      <c r="C219" s="1">
        <v>-8.7588230000000003E-2</v>
      </c>
      <c r="D219" s="1">
        <v>8.9996359999999997E-2</v>
      </c>
      <c r="E219" s="1">
        <v>0.34047860000000002</v>
      </c>
      <c r="F219" s="6">
        <v>0.89707320000000002</v>
      </c>
      <c r="H219" s="1">
        <v>7.2405670000000004</v>
      </c>
      <c r="I219" s="1">
        <v>-0.4765663</v>
      </c>
      <c r="J219" s="1">
        <v>-6.1610970000000001E-2</v>
      </c>
      <c r="K219" s="1">
        <v>6.5429210000000002E-2</v>
      </c>
      <c r="L219" s="1">
        <v>0.27780480000000002</v>
      </c>
      <c r="M219" s="1">
        <v>0.450631</v>
      </c>
      <c r="O219" s="1">
        <v>10.860849999999999</v>
      </c>
      <c r="P219" s="1">
        <v>-0.65862639999999995</v>
      </c>
    </row>
    <row r="220" spans="1:20" s="1" customFormat="1" x14ac:dyDescent="0.3">
      <c r="A220" s="15">
        <v>3.6369669999999998</v>
      </c>
      <c r="B220" s="15">
        <v>-0.21054</v>
      </c>
      <c r="C220" s="1">
        <v>-8.0243179999999997E-2</v>
      </c>
      <c r="D220" s="1">
        <v>8.5633810000000005E-2</v>
      </c>
      <c r="E220" s="1">
        <v>0.33980379999999999</v>
      </c>
      <c r="F220" s="6">
        <v>0.82345290000000004</v>
      </c>
      <c r="H220" s="1">
        <v>7.2739330000000004</v>
      </c>
      <c r="I220" s="1">
        <v>-0.47847070000000003</v>
      </c>
      <c r="J220" s="1">
        <v>-5.7770519999999999E-2</v>
      </c>
      <c r="K220" s="1">
        <v>5.9424409999999997E-2</v>
      </c>
      <c r="L220" s="1">
        <v>-7.9642519999999994E-2</v>
      </c>
      <c r="M220" s="1">
        <v>0.4412951</v>
      </c>
      <c r="O220" s="1">
        <v>10.9109</v>
      </c>
      <c r="P220" s="1">
        <v>-0.66043149999999995</v>
      </c>
      <c r="Q220" s="1">
        <v>-2.8340730000000001E-2</v>
      </c>
      <c r="R220" s="1">
        <v>2.8598510000000001E-2</v>
      </c>
      <c r="S220" s="1">
        <v>-2.320467E-2</v>
      </c>
      <c r="T220" s="1">
        <v>3.848816E-2</v>
      </c>
    </row>
    <row r="221" spans="1:20" s="1" customFormat="1" x14ac:dyDescent="0.3">
      <c r="A221" s="15">
        <v>3.6536499999999998</v>
      </c>
      <c r="B221" s="15">
        <v>-0.21171209999999999</v>
      </c>
      <c r="C221" s="1">
        <v>-7.2674719999999998E-2</v>
      </c>
      <c r="D221" s="1">
        <v>7.2677199999999997E-2</v>
      </c>
      <c r="E221" s="1">
        <v>0.32099139999999998</v>
      </c>
      <c r="F221" s="6">
        <v>0.34294069999999999</v>
      </c>
      <c r="H221" s="1">
        <v>7.3072999999999997</v>
      </c>
      <c r="I221" s="1">
        <v>-0.4804215</v>
      </c>
      <c r="J221" s="1">
        <v>-6.6609180000000004E-2</v>
      </c>
      <c r="K221" s="1">
        <v>6.8096740000000003E-2</v>
      </c>
      <c r="L221" s="1">
        <v>-0.1070926</v>
      </c>
      <c r="M221" s="1">
        <v>0.3713226</v>
      </c>
      <c r="O221" s="1">
        <v>10.96095</v>
      </c>
      <c r="P221" s="1">
        <v>-0.66259129999999999</v>
      </c>
    </row>
    <row r="222" spans="1:20" s="1" customFormat="1" x14ac:dyDescent="0.3">
      <c r="A222" s="15">
        <v>3.6703329999999998</v>
      </c>
      <c r="B222" s="15">
        <v>-0.21296490000000001</v>
      </c>
      <c r="C222" s="1">
        <v>-7.2080000000000005E-2</v>
      </c>
      <c r="D222" s="1">
        <v>7.4047639999999998E-2</v>
      </c>
      <c r="E222" s="1">
        <v>0.29014830000000003</v>
      </c>
      <c r="F222" s="6">
        <v>0.40554309999999999</v>
      </c>
      <c r="H222" s="1">
        <v>7.3406669999999998</v>
      </c>
      <c r="I222" s="1">
        <v>-0.48291580000000001</v>
      </c>
      <c r="J222" s="1">
        <v>-6.8095409999999995E-2</v>
      </c>
      <c r="K222" s="1">
        <v>6.883193E-2</v>
      </c>
      <c r="L222" s="1">
        <v>-1.1437559999999999E-2</v>
      </c>
      <c r="M222" s="1">
        <v>0.1532731</v>
      </c>
      <c r="O222" s="1">
        <v>11.010999999999999</v>
      </c>
      <c r="P222" s="1">
        <v>-0.66416529999999996</v>
      </c>
      <c r="Q222" s="1">
        <v>-2.3602089999999999E-2</v>
      </c>
      <c r="R222" s="1">
        <v>2.3606200000000001E-2</v>
      </c>
      <c r="S222" s="1">
        <v>-1.076391E-2</v>
      </c>
      <c r="T222" s="1">
        <v>1.709724E-2</v>
      </c>
    </row>
    <row r="223" spans="1:20" s="1" customFormat="1" x14ac:dyDescent="0.3">
      <c r="A223" s="15">
        <v>3.687017</v>
      </c>
      <c r="B223" s="15">
        <v>-0.21411720000000001</v>
      </c>
      <c r="C223" s="1">
        <v>-6.2697810000000007E-2</v>
      </c>
      <c r="D223" s="1">
        <v>6.4955540000000006E-2</v>
      </c>
      <c r="E223" s="1">
        <v>-8.3848359999999997E-2</v>
      </c>
      <c r="F223" s="6">
        <v>0.13894629999999999</v>
      </c>
      <c r="H223" s="1">
        <v>7.3740329999999998</v>
      </c>
      <c r="I223" s="1">
        <v>-0.4849658</v>
      </c>
      <c r="J223" s="1">
        <v>-6.3948569999999996E-2</v>
      </c>
      <c r="K223" s="1">
        <v>6.3948580000000005E-2</v>
      </c>
      <c r="L223" s="1">
        <v>2.5364790000000002E-2</v>
      </c>
      <c r="M223" s="1">
        <v>0.15998999999999999</v>
      </c>
      <c r="O223" s="1">
        <v>11.06105</v>
      </c>
      <c r="P223" s="1">
        <v>-0.6659311</v>
      </c>
    </row>
    <row r="224" spans="1:20" s="1" customFormat="1" x14ac:dyDescent="0.3">
      <c r="A224" s="15">
        <v>3.7037</v>
      </c>
      <c r="B224" s="15">
        <v>-0.2150569</v>
      </c>
      <c r="C224" s="1">
        <v>-7.1342719999999998E-2</v>
      </c>
      <c r="D224" s="1">
        <v>7.2173180000000003E-2</v>
      </c>
      <c r="E224" s="1">
        <v>-0.60988620000000004</v>
      </c>
      <c r="F224" s="6">
        <v>0.95832459999999997</v>
      </c>
      <c r="H224" s="1">
        <v>7.4074</v>
      </c>
      <c r="I224" s="1">
        <v>-0.48718329999999999</v>
      </c>
      <c r="J224" s="1">
        <v>-6.7869360000000004E-2</v>
      </c>
      <c r="K224" s="1">
        <v>6.7877370000000006E-2</v>
      </c>
      <c r="L224" s="1">
        <v>-7.4837849999999997E-3</v>
      </c>
      <c r="M224" s="1">
        <v>0.26123020000000002</v>
      </c>
      <c r="O224" s="1">
        <v>11.1111</v>
      </c>
      <c r="P224" s="1">
        <v>-0.66759570000000001</v>
      </c>
      <c r="Q224" s="1">
        <v>-2.3029350000000001E-2</v>
      </c>
      <c r="R224" s="1">
        <v>2.3571390000000001E-2</v>
      </c>
      <c r="S224" s="1">
        <v>4.284251E-2</v>
      </c>
      <c r="T224" s="1">
        <v>5.1682619999999999E-2</v>
      </c>
    </row>
    <row r="225" spans="1:20" s="1" customFormat="1" x14ac:dyDescent="0.3">
      <c r="A225" s="15">
        <v>3.720383</v>
      </c>
      <c r="B225" s="15">
        <v>-0.21649760000000001</v>
      </c>
      <c r="C225" s="1">
        <v>-8.8011699999999998E-2</v>
      </c>
      <c r="D225" s="1">
        <v>8.8221949999999993E-2</v>
      </c>
      <c r="E225" s="1">
        <v>-0.56255659999999996</v>
      </c>
      <c r="F225" s="6">
        <v>0.79886179999999996</v>
      </c>
      <c r="H225" s="1">
        <v>7.4407670000000001</v>
      </c>
      <c r="I225" s="1">
        <v>-0.48949490000000001</v>
      </c>
      <c r="J225" s="1">
        <v>-6.5090910000000002E-2</v>
      </c>
      <c r="K225" s="1">
        <v>6.6917829999999998E-2</v>
      </c>
      <c r="L225" s="1">
        <v>2.779773E-2</v>
      </c>
      <c r="M225" s="1">
        <v>9.237368E-2</v>
      </c>
      <c r="O225" s="1">
        <v>11.161149999999999</v>
      </c>
      <c r="P225" s="1">
        <v>-0.66919819999999997</v>
      </c>
    </row>
    <row r="226" spans="1:20" s="1" customFormat="1" x14ac:dyDescent="0.3">
      <c r="A226" s="15">
        <v>3.7370670000000001</v>
      </c>
      <c r="B226" s="15">
        <v>-0.21799350000000001</v>
      </c>
      <c r="C226" s="1">
        <v>-8.8593759999999994E-2</v>
      </c>
      <c r="D226" s="1">
        <v>8.8661009999999998E-2</v>
      </c>
      <c r="E226" s="1">
        <v>0.2089558</v>
      </c>
      <c r="F226" s="6">
        <v>0.38368020000000003</v>
      </c>
      <c r="H226" s="1">
        <v>7.4741330000000001</v>
      </c>
      <c r="I226" s="1">
        <v>-0.49152699999999999</v>
      </c>
      <c r="J226" s="1">
        <v>-6.4151630000000001E-2</v>
      </c>
      <c r="K226" s="1">
        <v>6.547915E-2</v>
      </c>
      <c r="L226" s="1">
        <v>8.1684129999999994E-2</v>
      </c>
      <c r="M226" s="1">
        <v>0.44665149999999998</v>
      </c>
      <c r="O226" s="1">
        <v>11.2112</v>
      </c>
      <c r="P226" s="1">
        <v>-0.67102399999999995</v>
      </c>
      <c r="Q226" s="1">
        <v>-2.429131E-2</v>
      </c>
      <c r="R226" s="1">
        <v>2.4336130000000001E-2</v>
      </c>
      <c r="S226" s="1">
        <v>-2.709572E-2</v>
      </c>
      <c r="T226" s="1">
        <v>4.4041379999999998E-2</v>
      </c>
    </row>
    <row r="227" spans="1:20" s="1" customFormat="1" x14ac:dyDescent="0.3">
      <c r="A227" s="15">
        <v>3.7537500000000001</v>
      </c>
      <c r="B227" s="15">
        <v>-0.2194537</v>
      </c>
      <c r="C227" s="1">
        <v>-8.1375349999999999E-2</v>
      </c>
      <c r="D227" s="1">
        <v>8.3002560000000003E-2</v>
      </c>
      <c r="E227" s="1">
        <v>-0.25724900000000001</v>
      </c>
      <c r="F227" s="6">
        <v>0.35142499999999999</v>
      </c>
      <c r="H227" s="1">
        <v>7.5075000000000003</v>
      </c>
      <c r="I227" s="1">
        <v>-0.49377599999999999</v>
      </c>
      <c r="J227" s="1">
        <v>-6.1946170000000002E-2</v>
      </c>
      <c r="K227" s="1">
        <v>6.4578129999999997E-2</v>
      </c>
      <c r="L227" s="1">
        <v>5.5194010000000002E-2</v>
      </c>
      <c r="M227" s="1">
        <v>0.34647549999999999</v>
      </c>
      <c r="O227" s="1">
        <v>11.26125</v>
      </c>
      <c r="P227" s="1">
        <v>-0.67256550000000004</v>
      </c>
    </row>
    <row r="228" spans="1:20" s="1" customFormat="1" x14ac:dyDescent="0.3">
      <c r="A228" s="15">
        <v>3.7704330000000001</v>
      </c>
      <c r="B228" s="15">
        <v>-0.22070880000000001</v>
      </c>
      <c r="C228" s="1">
        <v>-9.3030870000000002E-2</v>
      </c>
      <c r="D228" s="1">
        <v>9.4400289999999998E-2</v>
      </c>
      <c r="E228" s="1">
        <v>0.31988889999999998</v>
      </c>
      <c r="F228" s="6">
        <v>0.88914420000000005</v>
      </c>
      <c r="H228" s="1">
        <v>7.5408670000000004</v>
      </c>
      <c r="I228" s="1">
        <v>-0.49566090000000002</v>
      </c>
      <c r="J228" s="1">
        <v>-5.8201099999999999E-2</v>
      </c>
      <c r="K228" s="1">
        <v>5.9956259999999997E-2</v>
      </c>
      <c r="L228" s="1">
        <v>-4.8623810000000003E-2</v>
      </c>
      <c r="M228" s="1">
        <v>0.17179910000000001</v>
      </c>
      <c r="O228" s="1">
        <v>11.311299999999999</v>
      </c>
      <c r="P228" s="1">
        <v>-0.67462880000000003</v>
      </c>
      <c r="Q228" s="1">
        <v>-2.724857E-2</v>
      </c>
      <c r="R228" s="1">
        <v>2.7554829999999999E-2</v>
      </c>
      <c r="S228" s="1">
        <v>2.230847E-2</v>
      </c>
      <c r="T228" s="1">
        <v>2.6564440000000002E-2</v>
      </c>
    </row>
    <row r="229" spans="1:20" s="1" customFormat="1" x14ac:dyDescent="0.3">
      <c r="A229" s="15">
        <v>3.7871169999999998</v>
      </c>
      <c r="B229" s="15">
        <v>-0.2225578</v>
      </c>
      <c r="C229" s="1">
        <v>-8.0937179999999997E-2</v>
      </c>
      <c r="D229" s="1">
        <v>8.2073770000000004E-2</v>
      </c>
      <c r="E229" s="1">
        <v>0.69665319999999997</v>
      </c>
      <c r="F229" s="6">
        <v>0.76336130000000002</v>
      </c>
      <c r="H229" s="1">
        <v>7.5742330000000004</v>
      </c>
      <c r="I229" s="1">
        <v>-0.49765989999999999</v>
      </c>
      <c r="J229" s="1">
        <v>-6.5640519999999994E-2</v>
      </c>
      <c r="K229" s="1">
        <v>6.564594E-2</v>
      </c>
      <c r="L229" s="1">
        <v>-8.1663860000000005E-2</v>
      </c>
      <c r="M229" s="1">
        <v>0.49927579999999999</v>
      </c>
      <c r="O229" s="1">
        <v>11.36135</v>
      </c>
      <c r="P229" s="1">
        <v>-0.67658119999999999</v>
      </c>
    </row>
    <row r="230" spans="1:20" s="1" customFormat="1" x14ac:dyDescent="0.3">
      <c r="A230" s="15">
        <v>3.8037999999999998</v>
      </c>
      <c r="B230" s="15">
        <v>-0.22340940000000001</v>
      </c>
      <c r="C230" s="1">
        <v>-5.77434E-2</v>
      </c>
      <c r="D230" s="1">
        <v>5.7783849999999998E-2</v>
      </c>
      <c r="E230" s="1">
        <v>0.74364200000000003</v>
      </c>
      <c r="F230" s="6">
        <v>0.74873160000000005</v>
      </c>
      <c r="H230" s="1">
        <v>7.6075999999999997</v>
      </c>
      <c r="I230" s="1">
        <v>-0.50004130000000002</v>
      </c>
      <c r="J230" s="1">
        <v>-6.5834180000000006E-2</v>
      </c>
      <c r="K230" s="1">
        <v>6.701261E-2</v>
      </c>
      <c r="L230" s="1">
        <v>0.1076773</v>
      </c>
      <c r="M230" s="1">
        <v>0.17063200000000001</v>
      </c>
      <c r="O230" s="1">
        <v>11.4114</v>
      </c>
      <c r="P230" s="1">
        <v>-0.67786500000000005</v>
      </c>
      <c r="Q230" s="1">
        <v>-2.2314009999999999E-2</v>
      </c>
      <c r="R230" s="1">
        <v>2.234249E-2</v>
      </c>
      <c r="S230" s="1">
        <v>-4.6447809999999999E-2</v>
      </c>
      <c r="T230" s="1">
        <v>5.1101180000000003E-2</v>
      </c>
    </row>
    <row r="231" spans="1:20" s="1" customFormat="1" x14ac:dyDescent="0.3">
      <c r="A231" s="15">
        <v>3.8204829999999999</v>
      </c>
      <c r="B231" s="15">
        <v>-0.2244845</v>
      </c>
      <c r="C231" s="1">
        <v>-6.2577140000000003E-2</v>
      </c>
      <c r="D231" s="1">
        <v>6.2688149999999998E-2</v>
      </c>
      <c r="E231" s="1">
        <v>-0.70161850000000003</v>
      </c>
      <c r="F231" s="6">
        <v>0.8741565</v>
      </c>
      <c r="H231" s="1">
        <v>7.6409669999999998</v>
      </c>
      <c r="I231" s="1">
        <v>-0.50205319999999998</v>
      </c>
      <c r="J231" s="1">
        <v>-5.658531E-2</v>
      </c>
      <c r="K231" s="1">
        <v>5.6590910000000001E-2</v>
      </c>
      <c r="L231" s="1">
        <v>5.409336E-2</v>
      </c>
      <c r="M231" s="1">
        <v>0.2448081</v>
      </c>
      <c r="O231" s="1">
        <v>11.461449999999999</v>
      </c>
      <c r="P231" s="1">
        <v>-0.68003599999999997</v>
      </c>
    </row>
    <row r="232" spans="1:20" s="1" customFormat="1" x14ac:dyDescent="0.3">
      <c r="A232" s="15">
        <v>3.837167</v>
      </c>
      <c r="B232" s="15">
        <v>-0.22549739999999999</v>
      </c>
      <c r="C232" s="1">
        <v>-7.7293399999999998E-2</v>
      </c>
      <c r="D232" s="1">
        <v>7.7302889999999999E-2</v>
      </c>
      <c r="E232" s="1">
        <v>-0.58162659999999999</v>
      </c>
      <c r="F232" s="6">
        <v>0.6325267</v>
      </c>
      <c r="H232" s="1">
        <v>7.6743329999999998</v>
      </c>
      <c r="I232" s="1">
        <v>-0.50381739999999997</v>
      </c>
      <c r="J232" s="1">
        <v>-6.0818900000000002E-2</v>
      </c>
      <c r="K232" s="1">
        <v>6.2634120000000001E-2</v>
      </c>
      <c r="L232" s="1">
        <v>9.09581E-2</v>
      </c>
      <c r="M232" s="1">
        <v>0.36664920000000001</v>
      </c>
      <c r="O232" s="1">
        <v>11.5115</v>
      </c>
      <c r="P232" s="1">
        <v>-0.68133869999999996</v>
      </c>
    </row>
    <row r="233" spans="1:20" s="1" customFormat="1" x14ac:dyDescent="0.3">
      <c r="A233" s="15">
        <v>3.85385</v>
      </c>
      <c r="B233" s="15">
        <v>-0.2270636</v>
      </c>
      <c r="C233" s="1">
        <v>-8.785068E-2</v>
      </c>
      <c r="D233" s="1">
        <v>9.046208E-2</v>
      </c>
      <c r="E233" s="1">
        <v>-0.31471260000000001</v>
      </c>
      <c r="F233" s="6">
        <v>1.2133430000000001</v>
      </c>
      <c r="H233" s="1">
        <v>7.7077</v>
      </c>
      <c r="I233" s="1">
        <v>-0.50611189999999995</v>
      </c>
      <c r="J233" s="1">
        <v>-5.5247579999999998E-2</v>
      </c>
      <c r="K233" s="1">
        <v>5.7064810000000001E-2</v>
      </c>
      <c r="L233" s="1">
        <v>-1.676482E-2</v>
      </c>
      <c r="M233" s="1">
        <v>0.53591549999999999</v>
      </c>
      <c r="O233" s="1">
        <v>11.56155</v>
      </c>
      <c r="P233" s="1">
        <v>-0.68314140000000001</v>
      </c>
    </row>
    <row r="234" spans="1:20" s="1" customFormat="1" x14ac:dyDescent="0.3">
      <c r="A234" s="15">
        <v>3.870533</v>
      </c>
      <c r="B234" s="15">
        <v>-0.22842870000000001</v>
      </c>
      <c r="C234" s="1">
        <v>-8.346787E-2</v>
      </c>
      <c r="D234" s="1">
        <v>9.0514940000000002E-2</v>
      </c>
      <c r="E234" s="1">
        <v>0.80140730000000004</v>
      </c>
      <c r="F234" s="6">
        <v>1.065469</v>
      </c>
      <c r="H234" s="1">
        <v>7.7410670000000001</v>
      </c>
      <c r="I234" s="1">
        <v>-0.50750430000000002</v>
      </c>
      <c r="J234" s="1">
        <v>-5.5038700000000003E-2</v>
      </c>
      <c r="K234" s="1">
        <v>5.6125660000000001E-2</v>
      </c>
      <c r="L234" s="1">
        <v>-8.6097510000000002E-2</v>
      </c>
      <c r="M234" s="1">
        <v>0.38676480000000002</v>
      </c>
      <c r="O234" s="1">
        <v>11.611599999999999</v>
      </c>
      <c r="P234" s="1">
        <v>-0.68481080000000005</v>
      </c>
      <c r="Q234" s="1">
        <v>-2.1269059999999999E-2</v>
      </c>
      <c r="R234" s="1">
        <v>2.1269550000000002E-2</v>
      </c>
    </row>
    <row r="235" spans="1:20" s="1" customFormat="1" x14ac:dyDescent="0.3">
      <c r="A235" s="15">
        <v>3.8872170000000001</v>
      </c>
      <c r="B235" s="15">
        <v>-0.22984859999999999</v>
      </c>
      <c r="C235" s="1">
        <v>-6.5275349999999996E-2</v>
      </c>
      <c r="D235" s="1">
        <v>6.5789139999999996E-2</v>
      </c>
      <c r="E235" s="1">
        <v>0.16645869999999999</v>
      </c>
      <c r="F235" s="6">
        <v>0.58593340000000005</v>
      </c>
      <c r="H235" s="1">
        <v>7.7744330000000001</v>
      </c>
      <c r="I235" s="1">
        <v>-0.50978480000000004</v>
      </c>
      <c r="J235" s="1">
        <v>-6.6929649999999993E-2</v>
      </c>
      <c r="K235" s="1">
        <v>7.1689160000000002E-2</v>
      </c>
      <c r="L235" s="1">
        <v>-3.367554E-3</v>
      </c>
      <c r="M235" s="1">
        <v>4.702841E-2</v>
      </c>
      <c r="O235" s="1">
        <v>11.66165</v>
      </c>
      <c r="P235" s="1">
        <v>-0.68640489999999998</v>
      </c>
    </row>
    <row r="236" spans="1:20" s="1" customFormat="1" x14ac:dyDescent="0.3">
      <c r="A236" s="15">
        <v>3.9039000000000001</v>
      </c>
      <c r="B236" s="15">
        <v>-0.2306067</v>
      </c>
      <c r="C236" s="1">
        <v>-6.868929E-2</v>
      </c>
      <c r="D236" s="1">
        <v>6.8716050000000001E-2</v>
      </c>
      <c r="E236" s="1">
        <v>0.14138390000000001</v>
      </c>
      <c r="F236" s="6">
        <v>1.0352440000000001</v>
      </c>
      <c r="H236" s="1">
        <v>7.8078000000000003</v>
      </c>
      <c r="I236" s="1">
        <v>-0.5119707</v>
      </c>
      <c r="J236" s="1">
        <v>-5.4526119999999997E-2</v>
      </c>
      <c r="K236" s="1">
        <v>5.4576949999999999E-2</v>
      </c>
      <c r="L236" s="1">
        <v>0.14373340000000001</v>
      </c>
      <c r="M236" s="1">
        <v>0.37556850000000003</v>
      </c>
      <c r="O236" s="1">
        <v>11.7117</v>
      </c>
      <c r="P236" s="1">
        <v>-0.68827839999999996</v>
      </c>
      <c r="Q236" s="1">
        <v>-2.4968520000000001E-2</v>
      </c>
      <c r="R236" s="1">
        <v>2.4968529999999999E-2</v>
      </c>
      <c r="S236" s="1">
        <v>1.0127209999999999E-2</v>
      </c>
      <c r="T236" s="1">
        <v>4.6211149999999999E-2</v>
      </c>
    </row>
    <row r="237" spans="1:20" s="1" customFormat="1" x14ac:dyDescent="0.3">
      <c r="A237" s="15">
        <v>3.9205830000000002</v>
      </c>
      <c r="B237" s="15">
        <v>-0.2321405</v>
      </c>
      <c r="C237" s="1">
        <v>-7.2773180000000007E-2</v>
      </c>
      <c r="D237" s="1">
        <v>7.3042490000000002E-2</v>
      </c>
      <c r="E237" s="1">
        <v>-0.20910709999999999</v>
      </c>
      <c r="F237" s="6">
        <v>0.91020449999999997</v>
      </c>
      <c r="H237" s="1">
        <v>7.8411670000000004</v>
      </c>
      <c r="I237" s="1">
        <v>-0.51342350000000003</v>
      </c>
      <c r="J237" s="1">
        <v>-5.3044269999999998E-2</v>
      </c>
      <c r="K237" s="1">
        <v>5.3082450000000003E-2</v>
      </c>
      <c r="L237" s="1">
        <v>-7.7514949999999999E-2</v>
      </c>
      <c r="M237" s="1">
        <v>0.1696821</v>
      </c>
      <c r="O237" s="1">
        <v>11.761749999999999</v>
      </c>
      <c r="P237" s="1">
        <v>-0.68965140000000003</v>
      </c>
    </row>
    <row r="238" spans="1:20" s="1" customFormat="1" x14ac:dyDescent="0.3">
      <c r="A238" s="15">
        <v>3.9372669999999999</v>
      </c>
      <c r="B238" s="15">
        <v>-0.23303489999999999</v>
      </c>
      <c r="C238" s="1">
        <v>-6.521064E-2</v>
      </c>
      <c r="D238" s="1">
        <v>6.551448E-2</v>
      </c>
      <c r="E238" s="1">
        <v>-0.27401249999999999</v>
      </c>
      <c r="F238" s="6">
        <v>0.27465349999999999</v>
      </c>
      <c r="H238" s="1">
        <v>7.8745329999999996</v>
      </c>
      <c r="I238" s="1">
        <v>-0.51551049999999998</v>
      </c>
      <c r="J238" s="1">
        <v>-6.3803970000000002E-2</v>
      </c>
      <c r="K238" s="1">
        <v>6.4932809999999994E-2</v>
      </c>
      <c r="L238" s="1">
        <v>-9.1310799999999998E-2</v>
      </c>
      <c r="M238" s="1">
        <v>0.1289498</v>
      </c>
      <c r="O238" s="1">
        <v>11.8118</v>
      </c>
      <c r="P238" s="1">
        <v>-0.69128829999999997</v>
      </c>
      <c r="Q238" s="1">
        <v>-1.9015170000000001E-2</v>
      </c>
      <c r="R238" s="1">
        <v>1.9033560000000001E-2</v>
      </c>
      <c r="S238" s="1">
        <v>-9.8018659999999994E-3</v>
      </c>
      <c r="T238" s="1">
        <v>0.1451462</v>
      </c>
    </row>
    <row r="239" spans="1:20" s="1" customFormat="1" x14ac:dyDescent="0.3">
      <c r="A239" s="15">
        <v>3.9539499999999999</v>
      </c>
      <c r="B239" s="15">
        <v>-0.23431640000000001</v>
      </c>
      <c r="C239" s="1">
        <v>-8.6575639999999995E-2</v>
      </c>
      <c r="D239" s="1">
        <v>8.8469820000000005E-2</v>
      </c>
      <c r="E239" s="1">
        <v>-0.69793930000000004</v>
      </c>
      <c r="F239" s="6">
        <v>1.2003410000000001</v>
      </c>
      <c r="H239" s="1">
        <v>7.9078999999999997</v>
      </c>
      <c r="I239" s="1">
        <v>-0.51768139999999996</v>
      </c>
      <c r="J239" s="1">
        <v>-5.9004290000000001E-2</v>
      </c>
      <c r="K239" s="1">
        <v>5.9389650000000002E-2</v>
      </c>
      <c r="L239" s="1">
        <v>8.4228170000000005E-2</v>
      </c>
      <c r="M239" s="1">
        <v>0.20580789999999999</v>
      </c>
      <c r="O239" s="1">
        <v>11.86185</v>
      </c>
      <c r="P239" s="1">
        <v>-0.69285490000000005</v>
      </c>
    </row>
    <row r="240" spans="1:20" s="1" customFormat="1" x14ac:dyDescent="0.3">
      <c r="A240" s="15">
        <v>3.9706329999999999</v>
      </c>
      <c r="B240" s="15">
        <v>-0.23592360000000001</v>
      </c>
      <c r="C240" s="1">
        <v>-9.0467619999999999E-2</v>
      </c>
      <c r="D240" s="1">
        <v>9.2021530000000004E-2</v>
      </c>
      <c r="E240" s="1">
        <v>0.69445979999999996</v>
      </c>
      <c r="F240" s="6">
        <v>1.155715</v>
      </c>
      <c r="H240" s="1">
        <v>7.9412669999999999</v>
      </c>
      <c r="I240" s="1">
        <v>-0.51944809999999997</v>
      </c>
      <c r="J240" s="1">
        <v>-5.585768E-2</v>
      </c>
      <c r="K240" s="1">
        <v>5.5866359999999997E-2</v>
      </c>
      <c r="L240" s="1">
        <v>0.1108362</v>
      </c>
      <c r="M240" s="1">
        <v>0.34436470000000002</v>
      </c>
      <c r="O240" s="1">
        <v>11.911899999999999</v>
      </c>
      <c r="P240" s="1">
        <v>-0.69432579999999999</v>
      </c>
      <c r="Q240" s="1">
        <v>-1.9482920000000001E-2</v>
      </c>
      <c r="R240" s="1">
        <v>1.9664569999999999E-2</v>
      </c>
      <c r="S240" s="1">
        <v>4.3295729999999998E-2</v>
      </c>
      <c r="T240" s="1">
        <v>8.1055420000000003E-2</v>
      </c>
    </row>
    <row r="241" spans="1:20" s="1" customFormat="1" x14ac:dyDescent="0.3">
      <c r="A241" s="15">
        <v>3.987317</v>
      </c>
      <c r="B241" s="15">
        <v>-0.23733499999999999</v>
      </c>
      <c r="C241" s="1">
        <v>-6.3366240000000004E-2</v>
      </c>
      <c r="D241" s="1">
        <v>6.3937510000000003E-2</v>
      </c>
      <c r="E241" s="1">
        <v>0.43225669999999999</v>
      </c>
      <c r="F241" s="6">
        <v>0.51605120000000004</v>
      </c>
      <c r="H241" s="1">
        <v>7.9746329999999999</v>
      </c>
      <c r="I241" s="1">
        <v>-0.52140889999999995</v>
      </c>
      <c r="J241" s="1">
        <v>-5.3987140000000003E-2</v>
      </c>
      <c r="K241" s="1">
        <v>5.5792540000000002E-2</v>
      </c>
      <c r="L241" s="1">
        <v>3.2343370000000003E-2</v>
      </c>
      <c r="M241" s="1">
        <v>0.22561780000000001</v>
      </c>
      <c r="O241" s="1">
        <v>11.96195</v>
      </c>
      <c r="P241" s="1">
        <v>-0.69560060000000001</v>
      </c>
    </row>
    <row r="242" spans="1:20" s="1" customFormat="1" x14ac:dyDescent="0.3">
      <c r="A242" s="15">
        <v>4.0039999999999996</v>
      </c>
      <c r="B242" s="15">
        <v>-0.2380379</v>
      </c>
      <c r="C242" s="1">
        <v>-6.7230910000000005E-2</v>
      </c>
      <c r="D242" s="1">
        <v>6.7328499999999999E-2</v>
      </c>
      <c r="E242" s="1">
        <v>0.20066980000000001</v>
      </c>
      <c r="F242" s="6">
        <v>0.98682590000000003</v>
      </c>
      <c r="H242" s="1">
        <v>8.0079999999999991</v>
      </c>
      <c r="I242" s="1">
        <v>-0.52305080000000004</v>
      </c>
      <c r="J242" s="1">
        <v>-5.1579060000000003E-2</v>
      </c>
      <c r="K242" s="1">
        <v>5.4889880000000002E-2</v>
      </c>
      <c r="L242" s="1">
        <v>-4.8523629999999998E-2</v>
      </c>
      <c r="M242" s="1">
        <v>0.22873969999999999</v>
      </c>
      <c r="O242" s="1">
        <v>12.012</v>
      </c>
      <c r="P242" s="1">
        <v>-0.69704999999999995</v>
      </c>
      <c r="Q242" s="1">
        <v>-1.9337259999999998E-2</v>
      </c>
      <c r="R242" s="1">
        <v>1.96507E-2</v>
      </c>
      <c r="S242" s="1">
        <v>8.3146379999999992E-3</v>
      </c>
      <c r="T242" s="1">
        <v>4.0474259999999998E-2</v>
      </c>
    </row>
    <row r="243" spans="1:20" s="1" customFormat="1" x14ac:dyDescent="0.3">
      <c r="A243" s="15">
        <v>4.020683</v>
      </c>
      <c r="B243" s="15">
        <v>-0.23957829999999999</v>
      </c>
      <c r="C243" s="1">
        <v>-7.0056469999999996E-2</v>
      </c>
      <c r="D243" s="1">
        <v>7.0059839999999998E-2</v>
      </c>
      <c r="E243" s="1">
        <v>-0.52382329999999999</v>
      </c>
      <c r="F243" s="6">
        <v>0.56745509999999999</v>
      </c>
      <c r="H243" s="1">
        <v>8.0413669999999993</v>
      </c>
      <c r="I243" s="1">
        <v>-0.52485099999999996</v>
      </c>
      <c r="J243" s="1">
        <v>-5.8006509999999997E-2</v>
      </c>
      <c r="K243" s="1">
        <v>5.8022869999999997E-2</v>
      </c>
      <c r="L243" s="1">
        <v>2.0058490000000001E-3</v>
      </c>
      <c r="M243" s="1">
        <v>0.1493669</v>
      </c>
      <c r="O243" s="1">
        <v>12.062049999999999</v>
      </c>
      <c r="P243" s="1">
        <v>-0.69841120000000001</v>
      </c>
    </row>
    <row r="244" spans="1:20" s="1" customFormat="1" x14ac:dyDescent="0.3">
      <c r="A244" s="15">
        <v>4.0373669999999997</v>
      </c>
      <c r="B244" s="15">
        <v>-0.24037549999999999</v>
      </c>
      <c r="C244" s="1">
        <v>-7.1388190000000004E-2</v>
      </c>
      <c r="D244" s="1">
        <v>7.2254440000000003E-2</v>
      </c>
      <c r="E244" s="1">
        <v>0.41015659999999998</v>
      </c>
      <c r="F244" s="6">
        <v>0.73291870000000003</v>
      </c>
      <c r="H244" s="1">
        <v>8.0747330000000002</v>
      </c>
      <c r="I244" s="1">
        <v>-0.5269218</v>
      </c>
      <c r="J244" s="1">
        <v>-5.3489670000000003E-2</v>
      </c>
      <c r="K244" s="1">
        <v>5.3542640000000002E-2</v>
      </c>
      <c r="L244" s="1">
        <v>-2.9273859999999999E-2</v>
      </c>
      <c r="M244" s="1">
        <v>6.895068E-2</v>
      </c>
      <c r="O244" s="1">
        <v>12.1121</v>
      </c>
      <c r="P244" s="1">
        <v>-0.69981210000000005</v>
      </c>
      <c r="Q244" s="1">
        <v>-1.6752570000000001E-2</v>
      </c>
      <c r="R244" s="1">
        <v>1.8908540000000001E-2</v>
      </c>
      <c r="S244" s="1">
        <v>2.4504430000000001E-2</v>
      </c>
      <c r="T244" s="1">
        <v>3.4173950000000002E-2</v>
      </c>
    </row>
    <row r="245" spans="1:20" s="1" customFormat="1" x14ac:dyDescent="0.3">
      <c r="A245" s="15">
        <v>4.0540500000000002</v>
      </c>
      <c r="B245" s="15">
        <v>-0.24196029999999999</v>
      </c>
      <c r="C245" s="1">
        <v>-6.9883639999999997E-2</v>
      </c>
      <c r="D245" s="1">
        <v>6.9928539999999997E-2</v>
      </c>
      <c r="E245" s="1">
        <v>-0.2556139</v>
      </c>
      <c r="F245" s="6">
        <v>0.99826479999999995</v>
      </c>
      <c r="H245" s="1">
        <v>8.1081000000000003</v>
      </c>
      <c r="I245" s="1">
        <v>-0.52842049999999996</v>
      </c>
      <c r="J245" s="1">
        <v>-5.5429699999999998E-2</v>
      </c>
      <c r="K245" s="1">
        <v>5.5614450000000003E-2</v>
      </c>
      <c r="L245" s="1">
        <v>-9.3700510000000001E-2</v>
      </c>
      <c r="M245" s="1">
        <v>0.22743930000000001</v>
      </c>
      <c r="O245" s="1">
        <v>12.16215</v>
      </c>
      <c r="P245" s="1">
        <v>-0.70069079999999995</v>
      </c>
    </row>
    <row r="246" spans="1:20" s="1" customFormat="1" x14ac:dyDescent="0.3">
      <c r="A246" s="15">
        <v>4.0707329999999997</v>
      </c>
      <c r="B246" s="15">
        <v>-0.24270729999999999</v>
      </c>
      <c r="C246" s="1">
        <v>-6.6296740000000007E-2</v>
      </c>
      <c r="D246" s="1">
        <v>6.6518540000000001E-2</v>
      </c>
      <c r="E246" s="1">
        <v>-0.1665326</v>
      </c>
      <c r="F246" s="6">
        <v>0.39173639999999998</v>
      </c>
      <c r="H246" s="1">
        <v>8.1414670000000005</v>
      </c>
      <c r="I246" s="1">
        <v>-0.5306208</v>
      </c>
      <c r="J246" s="1">
        <v>-6.4217170000000004E-2</v>
      </c>
      <c r="K246" s="1">
        <v>6.6745949999999998E-2</v>
      </c>
      <c r="L246" s="1">
        <v>-2.519035E-2</v>
      </c>
      <c r="M246" s="1">
        <v>0.34086470000000002</v>
      </c>
      <c r="O246" s="1">
        <v>12.212199999999999</v>
      </c>
      <c r="P246" s="1">
        <v>-0.70243339999999999</v>
      </c>
      <c r="Q246" s="1">
        <v>-1.7156169999999998E-2</v>
      </c>
      <c r="R246" s="1">
        <v>1.7234039999999999E-2</v>
      </c>
      <c r="S246" s="1">
        <v>2.0751749999999998E-3</v>
      </c>
      <c r="T246" s="1">
        <v>5.2019900000000001E-2</v>
      </c>
    </row>
    <row r="247" spans="1:20" s="1" customFormat="1" x14ac:dyDescent="0.3">
      <c r="A247" s="15">
        <v>4.0874170000000003</v>
      </c>
      <c r="B247" s="15">
        <v>-0.24417240000000001</v>
      </c>
      <c r="C247" s="1">
        <v>-8.5506559999999995E-2</v>
      </c>
      <c r="D247" s="1">
        <v>8.8651740000000007E-2</v>
      </c>
      <c r="E247" s="1">
        <v>1.310587E-2</v>
      </c>
      <c r="F247" s="6">
        <v>0.53457140000000003</v>
      </c>
      <c r="H247" s="1">
        <v>8.1748329999999996</v>
      </c>
      <c r="I247" s="1">
        <v>-0.53270600000000001</v>
      </c>
      <c r="J247" s="1">
        <v>-5.6038169999999998E-2</v>
      </c>
      <c r="K247" s="1">
        <v>5.8921279999999999E-2</v>
      </c>
      <c r="L247" s="1">
        <v>0.20495949999999999</v>
      </c>
      <c r="M247" s="1">
        <v>0.52266820000000003</v>
      </c>
      <c r="O247" s="1">
        <v>12.26225</v>
      </c>
      <c r="P247" s="1">
        <v>-0.7033604</v>
      </c>
    </row>
    <row r="248" spans="1:20" s="1" customFormat="1" x14ac:dyDescent="0.3">
      <c r="A248" s="15">
        <v>4.1040999999999999</v>
      </c>
      <c r="B248" s="15">
        <v>-0.24556030000000001</v>
      </c>
      <c r="C248" s="1">
        <v>-6.475815E-2</v>
      </c>
      <c r="D248" s="1">
        <v>6.6887879999999997E-2</v>
      </c>
      <c r="E248" s="1">
        <v>0.25963940000000002</v>
      </c>
      <c r="F248" s="6">
        <v>1.196207</v>
      </c>
      <c r="H248" s="1">
        <v>8.2081999999999997</v>
      </c>
      <c r="I248" s="1">
        <v>-0.53436039999999996</v>
      </c>
      <c r="J248" s="1">
        <v>-4.9022179999999999E-2</v>
      </c>
      <c r="K248" s="1">
        <v>5.06553E-2</v>
      </c>
      <c r="L248" s="1">
        <v>-1.743395E-3</v>
      </c>
      <c r="M248" s="1">
        <v>0.25145149999999999</v>
      </c>
      <c r="O248" s="1">
        <v>12.3123</v>
      </c>
      <c r="P248" s="1">
        <v>-0.70486749999999998</v>
      </c>
      <c r="Q248" s="1">
        <v>-1.327645E-2</v>
      </c>
      <c r="R248" s="1">
        <v>1.328301E-2</v>
      </c>
      <c r="S248" s="1">
        <v>6.3106599999999999E-2</v>
      </c>
      <c r="T248" s="1">
        <v>6.9162550000000003E-2</v>
      </c>
    </row>
    <row r="249" spans="1:20" s="1" customFormat="1" x14ac:dyDescent="0.3">
      <c r="A249" s="15">
        <v>4.1207830000000003</v>
      </c>
      <c r="B249" s="15">
        <v>-0.2463331</v>
      </c>
      <c r="C249" s="1">
        <v>-6.8707920000000006E-2</v>
      </c>
      <c r="D249" s="1">
        <v>7.284264E-2</v>
      </c>
      <c r="E249" s="1">
        <v>-0.63142799999999999</v>
      </c>
      <c r="F249" s="6">
        <v>0.91021770000000002</v>
      </c>
      <c r="H249" s="1">
        <v>8.2415669999999999</v>
      </c>
      <c r="I249" s="1">
        <v>-0.53597740000000005</v>
      </c>
      <c r="J249" s="1">
        <v>-5.5859029999999997E-2</v>
      </c>
      <c r="K249" s="1">
        <v>5.6591719999999998E-2</v>
      </c>
      <c r="L249" s="1">
        <v>-5.0725039999999999E-2</v>
      </c>
      <c r="M249" s="1">
        <v>0.1023066</v>
      </c>
      <c r="O249" s="1">
        <v>12.362349999999999</v>
      </c>
      <c r="P249" s="1">
        <v>-0.70570710000000003</v>
      </c>
    </row>
    <row r="250" spans="1:20" s="1" customFormat="1" x14ac:dyDescent="0.3">
      <c r="A250" s="15">
        <v>4.137467</v>
      </c>
      <c r="B250" s="15">
        <v>-0.24785289999999999</v>
      </c>
      <c r="C250" s="1">
        <v>-9.4386349999999994E-2</v>
      </c>
      <c r="D250" s="1">
        <v>9.5168619999999995E-2</v>
      </c>
      <c r="E250" s="1">
        <v>-0.53793559999999996</v>
      </c>
      <c r="F250" s="6">
        <v>1.4695199999999999</v>
      </c>
      <c r="H250" s="1">
        <v>8.2749330000000008</v>
      </c>
      <c r="I250" s="1">
        <v>-0.53808809999999996</v>
      </c>
      <c r="J250" s="1">
        <v>-5.5683459999999997E-2</v>
      </c>
      <c r="K250" s="1">
        <v>5.6105679999999998E-2</v>
      </c>
      <c r="L250" s="1">
        <v>8.0328700000000003E-2</v>
      </c>
      <c r="M250" s="1">
        <v>0.1047266</v>
      </c>
      <c r="O250" s="1">
        <v>12.4124</v>
      </c>
      <c r="P250" s="1">
        <v>-0.70740049999999999</v>
      </c>
      <c r="Q250" s="1">
        <v>-1.7981569999999999E-2</v>
      </c>
      <c r="R250" s="1">
        <v>1.799736E-2</v>
      </c>
      <c r="S250" s="1">
        <v>3.8272710000000001E-2</v>
      </c>
      <c r="T250" s="1">
        <v>3.9440290000000003E-2</v>
      </c>
    </row>
    <row r="251" spans="1:20" s="1" customFormat="1" x14ac:dyDescent="0.3">
      <c r="A251" s="15">
        <v>4.1541499999999996</v>
      </c>
      <c r="B251" s="15">
        <v>-0.2494825</v>
      </c>
      <c r="C251" s="1">
        <v>-8.6059479999999994E-2</v>
      </c>
      <c r="D251" s="1">
        <v>8.9380349999999997E-2</v>
      </c>
      <c r="E251" s="1">
        <v>0.68684100000000003</v>
      </c>
      <c r="F251" s="6">
        <v>0.77464540000000004</v>
      </c>
      <c r="H251" s="1">
        <v>8.3082999999999991</v>
      </c>
      <c r="I251" s="1">
        <v>-0.53969330000000004</v>
      </c>
      <c r="J251" s="1">
        <v>-4.7381359999999997E-2</v>
      </c>
      <c r="K251" s="1">
        <v>4.8785630000000003E-2</v>
      </c>
      <c r="L251" s="1">
        <v>6.7592869999999999E-2</v>
      </c>
      <c r="M251" s="1">
        <v>6.7741140000000005E-2</v>
      </c>
      <c r="O251" s="1">
        <v>12.46245</v>
      </c>
      <c r="P251" s="1">
        <v>-0.70839759999999996</v>
      </c>
    </row>
    <row r="252" spans="1:20" s="1" customFormat="1" x14ac:dyDescent="0.3">
      <c r="A252" s="15">
        <v>4.170833</v>
      </c>
      <c r="B252" s="15">
        <v>-0.25072440000000001</v>
      </c>
      <c r="C252" s="1">
        <v>-6.8523940000000005E-2</v>
      </c>
      <c r="D252" s="1">
        <v>6.8527569999999996E-2</v>
      </c>
      <c r="E252" s="1">
        <v>1.2118169999999999</v>
      </c>
      <c r="F252" s="6">
        <v>1.5879909999999999</v>
      </c>
      <c r="H252" s="1">
        <v>8.3416669999999993</v>
      </c>
      <c r="I252" s="1">
        <v>-0.54125000000000001</v>
      </c>
      <c r="J252" s="1">
        <v>-5.13727E-2</v>
      </c>
      <c r="K252" s="1">
        <v>5.1556850000000001E-2</v>
      </c>
      <c r="L252" s="1">
        <v>-6.7044419999999993E-2</v>
      </c>
      <c r="M252" s="1">
        <v>0.17639550000000001</v>
      </c>
      <c r="O252" s="1">
        <v>12.512499999999999</v>
      </c>
      <c r="P252" s="1">
        <v>-0.70955199999999996</v>
      </c>
      <c r="Q252" s="1">
        <v>-1.4895220000000001E-2</v>
      </c>
      <c r="R252" s="1">
        <v>1.53759E-2</v>
      </c>
      <c r="S252" s="1">
        <v>-5.3983779999999997E-3</v>
      </c>
      <c r="T252" s="1">
        <v>3.0948380000000001E-2</v>
      </c>
    </row>
    <row r="253" spans="1:20" s="1" customFormat="1" x14ac:dyDescent="0.3">
      <c r="A253" s="15">
        <v>4.1875169999999997</v>
      </c>
      <c r="B253" s="15">
        <v>-0.25176890000000002</v>
      </c>
      <c r="C253" s="1">
        <v>-4.7721230000000003E-2</v>
      </c>
      <c r="D253" s="1">
        <v>5.0276029999999999E-2</v>
      </c>
      <c r="E253" s="1">
        <v>-0.2460417</v>
      </c>
      <c r="F253" s="6">
        <v>0.68400970000000005</v>
      </c>
      <c r="H253" s="1">
        <v>8.3750330000000002</v>
      </c>
      <c r="I253" s="1">
        <v>-0.54312159999999998</v>
      </c>
      <c r="J253" s="1">
        <v>-5.3655769999999998E-2</v>
      </c>
      <c r="K253" s="1">
        <v>5.4351969999999999E-2</v>
      </c>
      <c r="L253" s="1">
        <v>8.0606280000000002E-3</v>
      </c>
      <c r="M253" s="1">
        <v>0.23438220000000001</v>
      </c>
      <c r="O253" s="1">
        <v>12.56255</v>
      </c>
      <c r="P253" s="1">
        <v>-0.71072069999999998</v>
      </c>
    </row>
    <row r="254" spans="1:20" s="1" customFormat="1" x14ac:dyDescent="0.3">
      <c r="A254" s="15">
        <v>4.2042000000000002</v>
      </c>
      <c r="B254" s="15">
        <v>-0.2523167</v>
      </c>
      <c r="C254" s="1">
        <v>-6.8264229999999995E-2</v>
      </c>
      <c r="D254" s="1">
        <v>7.1237789999999995E-2</v>
      </c>
      <c r="E254" s="1">
        <v>-0.2215965</v>
      </c>
      <c r="F254" s="6">
        <v>0.38113989999999998</v>
      </c>
      <c r="H254" s="1">
        <v>8.4084000000000003</v>
      </c>
      <c r="I254" s="1">
        <v>-0.54483060000000005</v>
      </c>
      <c r="J254" s="1">
        <v>-4.9683989999999997E-2</v>
      </c>
      <c r="K254" s="1">
        <v>5.2820499999999999E-2</v>
      </c>
      <c r="L254" s="1">
        <v>-8.7237259999999994E-3</v>
      </c>
      <c r="M254" s="1">
        <v>0.28091640000000001</v>
      </c>
      <c r="O254" s="1">
        <v>12.6126</v>
      </c>
      <c r="P254" s="1">
        <v>-0.71153670000000002</v>
      </c>
      <c r="Q254" s="1">
        <v>-1.182296E-2</v>
      </c>
      <c r="R254" s="1">
        <v>1.252355E-2</v>
      </c>
      <c r="S254" s="1">
        <v>-2.3492450000000002E-2</v>
      </c>
      <c r="T254" s="1">
        <v>6.1458640000000002E-2</v>
      </c>
    </row>
    <row r="255" spans="1:20" s="1" customFormat="1" x14ac:dyDescent="0.3">
      <c r="A255" s="15">
        <v>4.2208829999999997</v>
      </c>
      <c r="B255" s="15">
        <v>-0.25404670000000001</v>
      </c>
      <c r="C255" s="1">
        <v>-7.1905529999999995E-2</v>
      </c>
      <c r="D255" s="1">
        <v>7.249427E-2</v>
      </c>
      <c r="E255" s="1">
        <v>-0.228936</v>
      </c>
      <c r="F255" s="6">
        <v>0.268009</v>
      </c>
      <c r="H255" s="1">
        <v>8.4417670000000005</v>
      </c>
      <c r="I255" s="1">
        <v>-0.54643719999999996</v>
      </c>
      <c r="J255" s="1">
        <v>-5.3397310000000003E-2</v>
      </c>
      <c r="K255" s="1">
        <v>5.4822339999999997E-2</v>
      </c>
      <c r="L255" s="1">
        <v>-4.6072189999999999E-2</v>
      </c>
      <c r="M255" s="1">
        <v>0.1015754</v>
      </c>
      <c r="O255" s="1">
        <v>12.662649999999999</v>
      </c>
      <c r="P255" s="1">
        <v>-0.712866</v>
      </c>
    </row>
    <row r="256" spans="1:20" s="1" customFormat="1" x14ac:dyDescent="0.3">
      <c r="A256" s="15">
        <v>4.2375670000000003</v>
      </c>
      <c r="B256" s="15">
        <v>-0.254716</v>
      </c>
      <c r="C256" s="1">
        <v>-5.9054250000000003E-2</v>
      </c>
      <c r="D256" s="1">
        <v>5.9359740000000001E-2</v>
      </c>
      <c r="E256" s="1">
        <v>0.37426090000000001</v>
      </c>
      <c r="F256" s="6">
        <v>0.55024379999999995</v>
      </c>
      <c r="H256" s="1">
        <v>8.4751329999999996</v>
      </c>
      <c r="I256" s="1">
        <v>-0.54839400000000005</v>
      </c>
      <c r="J256" s="1">
        <v>-5.4998730000000003E-2</v>
      </c>
      <c r="K256" s="1">
        <v>5.5243439999999998E-2</v>
      </c>
      <c r="L256" s="1">
        <v>-8.0144300000000002E-2</v>
      </c>
      <c r="M256" s="1">
        <v>0.6680507</v>
      </c>
      <c r="O256" s="1">
        <v>12.7127</v>
      </c>
      <c r="P256" s="1">
        <v>-0.71368520000000002</v>
      </c>
      <c r="Q256" s="1">
        <v>-1.3706009999999999E-2</v>
      </c>
      <c r="R256" s="1">
        <v>1.3795480000000001E-2</v>
      </c>
      <c r="S256" s="1">
        <v>-2.2157659999999999E-2</v>
      </c>
      <c r="T256" s="1">
        <v>3.242946E-2</v>
      </c>
    </row>
    <row r="257" spans="1:20" s="1" customFormat="1" x14ac:dyDescent="0.3">
      <c r="A257" s="15">
        <v>4.2542499999999999</v>
      </c>
      <c r="B257" s="15">
        <v>-0.2560171</v>
      </c>
      <c r="C257" s="1">
        <v>-7.0446980000000006E-2</v>
      </c>
      <c r="D257" s="1">
        <v>7.1309289999999997E-2</v>
      </c>
      <c r="E257" s="1">
        <v>-0.49121589999999998</v>
      </c>
      <c r="F257" s="6">
        <v>1.522786</v>
      </c>
      <c r="H257" s="1">
        <v>8.5084999999999997</v>
      </c>
      <c r="I257" s="1">
        <v>-0.55010740000000002</v>
      </c>
      <c r="J257" s="1">
        <v>-5.6253259999999999E-2</v>
      </c>
      <c r="K257" s="1">
        <v>6.0574990000000002E-2</v>
      </c>
      <c r="L257" s="1">
        <v>7.8609810000000002E-2</v>
      </c>
      <c r="M257" s="1">
        <v>0.1793362</v>
      </c>
      <c r="O257" s="1">
        <v>12.76275</v>
      </c>
      <c r="P257" s="1">
        <v>-0.71496539999999997</v>
      </c>
    </row>
    <row r="258" spans="1:20" s="1" customFormat="1" x14ac:dyDescent="0.3">
      <c r="A258" s="15">
        <v>4.2709330000000003</v>
      </c>
      <c r="B258" s="15">
        <v>-0.25706649999999998</v>
      </c>
      <c r="C258" s="1">
        <v>-6.9623760000000007E-2</v>
      </c>
      <c r="D258" s="1">
        <v>7.0745879999999997E-2</v>
      </c>
      <c r="E258" s="1">
        <v>0.48948540000000001</v>
      </c>
      <c r="F258" s="6">
        <v>0.86397860000000004</v>
      </c>
      <c r="H258" s="1">
        <v>8.5418669999999999</v>
      </c>
      <c r="I258" s="1">
        <v>-0.55214799999999997</v>
      </c>
      <c r="J258" s="1">
        <v>-5.2859639999999999E-2</v>
      </c>
      <c r="K258" s="1">
        <v>5.7212369999999999E-2</v>
      </c>
      <c r="L258" s="1">
        <v>0.12702330000000001</v>
      </c>
      <c r="M258" s="1">
        <v>0.28769169999999999</v>
      </c>
      <c r="O258" s="1">
        <v>12.812799999999999</v>
      </c>
      <c r="P258" s="1">
        <v>-0.71587230000000002</v>
      </c>
      <c r="Q258" s="1">
        <v>-1.3177390000000001E-2</v>
      </c>
      <c r="R258" s="1">
        <v>1.3281670000000001E-2</v>
      </c>
      <c r="S258" s="1">
        <v>7.9117100000000006E-3</v>
      </c>
      <c r="T258" s="1">
        <v>2.0028899999999999E-2</v>
      </c>
    </row>
    <row r="259" spans="1:20" s="1" customFormat="1" x14ac:dyDescent="0.3">
      <c r="A259" s="15">
        <v>4.287617</v>
      </c>
      <c r="B259" s="15">
        <v>-0.25834020000000002</v>
      </c>
      <c r="C259" s="1">
        <v>-5.9516390000000002E-2</v>
      </c>
      <c r="D259" s="1">
        <v>6.126554E-2</v>
      </c>
      <c r="E259" s="1">
        <v>0.37904670000000001</v>
      </c>
      <c r="F259" s="6">
        <v>0.58756699999999995</v>
      </c>
      <c r="H259" s="1">
        <v>8.5752330000000008</v>
      </c>
      <c r="I259" s="1">
        <v>-0.55363490000000004</v>
      </c>
      <c r="J259" s="1">
        <v>-4.4688279999999997E-2</v>
      </c>
      <c r="K259" s="1">
        <v>4.59199E-2</v>
      </c>
      <c r="L259" s="1">
        <v>7.4820129999999999E-2</v>
      </c>
      <c r="M259" s="1">
        <v>0.37328660000000002</v>
      </c>
      <c r="O259" s="1">
        <v>12.86285</v>
      </c>
      <c r="P259" s="1">
        <v>-0.71694310000000006</v>
      </c>
    </row>
    <row r="260" spans="1:20" s="1" customFormat="1" x14ac:dyDescent="0.3">
      <c r="A260" s="15">
        <v>4.3042999999999996</v>
      </c>
      <c r="B260" s="15">
        <v>-0.25905240000000002</v>
      </c>
      <c r="C260" s="1">
        <v>-5.0143149999999997E-2</v>
      </c>
      <c r="D260" s="1">
        <v>5.5517400000000001E-2</v>
      </c>
      <c r="E260" s="1">
        <v>-0.1419636</v>
      </c>
      <c r="F260" s="6">
        <v>0.14450569999999999</v>
      </c>
      <c r="H260" s="1">
        <v>8.6085999999999991</v>
      </c>
      <c r="I260" s="1">
        <v>-0.55513020000000002</v>
      </c>
      <c r="J260" s="1">
        <v>-4.8552970000000001E-2</v>
      </c>
      <c r="K260" s="1">
        <v>4.8605959999999997E-2</v>
      </c>
      <c r="L260" s="1">
        <v>-0.1844624</v>
      </c>
      <c r="M260" s="1">
        <v>0.3754305</v>
      </c>
      <c r="O260" s="1">
        <v>12.9129</v>
      </c>
      <c r="P260" s="1">
        <v>-0.71767130000000001</v>
      </c>
      <c r="Q260" s="1">
        <v>-1.2483940000000001E-2</v>
      </c>
      <c r="R260" s="1">
        <v>1.2817459999999999E-2</v>
      </c>
      <c r="S260" s="1">
        <v>-5.5012320000000003E-2</v>
      </c>
      <c r="T260" s="1">
        <v>5.9146619999999997E-2</v>
      </c>
    </row>
    <row r="261" spans="1:20" s="1" customFormat="1" x14ac:dyDescent="0.3">
      <c r="A261" s="15">
        <v>4.320983</v>
      </c>
      <c r="B261" s="15">
        <v>-0.2600133</v>
      </c>
      <c r="C261" s="1">
        <v>-6.7388539999999997E-2</v>
      </c>
      <c r="D261" s="1">
        <v>6.970925E-2</v>
      </c>
      <c r="E261" s="1">
        <v>-0.27423570000000003</v>
      </c>
      <c r="F261" s="6">
        <v>0.58414100000000002</v>
      </c>
      <c r="H261" s="1">
        <v>8.6419669999999993</v>
      </c>
      <c r="I261" s="1">
        <v>-0.55687500000000001</v>
      </c>
      <c r="J261" s="1">
        <v>-5.7329489999999997E-2</v>
      </c>
      <c r="K261" s="1">
        <v>5.8832009999999997E-2</v>
      </c>
      <c r="L261" s="1">
        <v>-1.6645030000000002E-2</v>
      </c>
      <c r="M261" s="1">
        <v>0.1142918</v>
      </c>
      <c r="O261" s="1">
        <v>12.962949999999999</v>
      </c>
      <c r="P261" s="1">
        <v>-0.71894950000000002</v>
      </c>
    </row>
    <row r="262" spans="1:20" s="1" customFormat="1" x14ac:dyDescent="0.3">
      <c r="A262" s="15">
        <v>4.3376669999999997</v>
      </c>
      <c r="B262" s="15">
        <v>-0.2613009</v>
      </c>
      <c r="C262" s="1">
        <v>-6.304498E-2</v>
      </c>
      <c r="D262" s="1">
        <v>6.3547010000000001E-2</v>
      </c>
      <c r="E262" s="1">
        <v>-0.2439762</v>
      </c>
      <c r="F262" s="6">
        <v>0.35960019999999998</v>
      </c>
      <c r="H262" s="1">
        <v>8.6753330000000002</v>
      </c>
      <c r="I262" s="1">
        <v>-0.55895589999999995</v>
      </c>
      <c r="J262" s="1">
        <v>-5.2043020000000002E-2</v>
      </c>
      <c r="K262" s="1">
        <v>5.2932149999999997E-2</v>
      </c>
      <c r="L262" s="1">
        <v>0.23255819999999999</v>
      </c>
      <c r="M262" s="1">
        <v>0.44740469999999999</v>
      </c>
      <c r="O262" s="1">
        <v>13.013</v>
      </c>
      <c r="P262" s="1">
        <v>-0.71977530000000001</v>
      </c>
      <c r="Q262" s="1">
        <v>-1.362123E-2</v>
      </c>
      <c r="R262" s="1">
        <v>1.463444E-2</v>
      </c>
      <c r="S262" s="1">
        <v>-5.5735740000000004E-3</v>
      </c>
      <c r="T262" s="1">
        <v>8.0044160000000003E-2</v>
      </c>
    </row>
    <row r="263" spans="1:20" s="1" customFormat="1" x14ac:dyDescent="0.3">
      <c r="A263" s="15">
        <v>4.3543500000000002</v>
      </c>
      <c r="B263" s="15">
        <v>-0.26211689999999999</v>
      </c>
      <c r="C263" s="1">
        <v>-6.7444560000000001E-2</v>
      </c>
      <c r="D263" s="1">
        <v>6.7555740000000003E-2</v>
      </c>
      <c r="E263" s="1">
        <v>0.15760289999999999</v>
      </c>
      <c r="F263" s="6">
        <v>1.0481199999999999</v>
      </c>
      <c r="H263" s="1">
        <v>8.7087000000000003</v>
      </c>
      <c r="I263" s="1">
        <v>-0.56034799999999996</v>
      </c>
      <c r="J263" s="1">
        <v>-3.858868E-2</v>
      </c>
      <c r="K263" s="1">
        <v>4.0315139999999999E-2</v>
      </c>
      <c r="L263" s="1">
        <v>7.4529600000000001E-2</v>
      </c>
      <c r="M263" s="1">
        <v>0.24377869999999999</v>
      </c>
      <c r="O263" s="1">
        <v>13.06305</v>
      </c>
      <c r="P263" s="1">
        <v>-0.72109239999999997</v>
      </c>
    </row>
    <row r="264" spans="1:20" s="1" customFormat="1" x14ac:dyDescent="0.3">
      <c r="A264" s="15">
        <v>4.3710329999999997</v>
      </c>
      <c r="B264" s="15">
        <v>-0.26355129999999999</v>
      </c>
      <c r="C264" s="1">
        <v>-6.7710489999999998E-2</v>
      </c>
      <c r="D264" s="1">
        <v>6.776248E-2</v>
      </c>
      <c r="E264" s="1">
        <v>-0.35688310000000001</v>
      </c>
      <c r="F264" s="6">
        <v>0.46598070000000003</v>
      </c>
      <c r="H264" s="1">
        <v>8.7420670000000005</v>
      </c>
      <c r="I264" s="1">
        <v>-0.56153109999999995</v>
      </c>
      <c r="J264" s="1">
        <v>-4.6125300000000001E-2</v>
      </c>
      <c r="K264" s="1">
        <v>4.8537900000000002E-2</v>
      </c>
      <c r="L264" s="1">
        <v>-0.1606593</v>
      </c>
      <c r="M264" s="1">
        <v>0.32167849999999998</v>
      </c>
      <c r="O264" s="1">
        <v>13.113099999999999</v>
      </c>
      <c r="P264" s="1">
        <v>-0.72204769999999996</v>
      </c>
      <c r="Q264" s="1">
        <v>-9.8726690000000006E-3</v>
      </c>
      <c r="R264" s="1">
        <v>9.883691E-3</v>
      </c>
      <c r="S264" s="1">
        <v>1.8037359999999999E-2</v>
      </c>
      <c r="T264" s="1">
        <v>2.8585639999999999E-2</v>
      </c>
    </row>
    <row r="265" spans="1:20" s="1" customFormat="1" x14ac:dyDescent="0.3">
      <c r="A265" s="15">
        <v>4.3877170000000003</v>
      </c>
      <c r="B265" s="15">
        <v>-0.26437620000000001</v>
      </c>
      <c r="C265" s="1">
        <v>-6.8730169999999993E-2</v>
      </c>
      <c r="D265" s="1">
        <v>6.9493100000000002E-2</v>
      </c>
      <c r="E265" s="1">
        <v>0.30930279999999999</v>
      </c>
      <c r="F265" s="6">
        <v>0.72062280000000001</v>
      </c>
      <c r="H265" s="1">
        <v>8.7754329999999996</v>
      </c>
      <c r="I265" s="1">
        <v>-0.56342610000000004</v>
      </c>
      <c r="J265" s="1">
        <v>-5.3303969999999999E-2</v>
      </c>
      <c r="K265" s="1">
        <v>5.9348690000000003E-2</v>
      </c>
      <c r="L265" s="1">
        <v>-0.15576490000000001</v>
      </c>
      <c r="M265" s="1">
        <v>0.21942200000000001</v>
      </c>
      <c r="O265" s="1">
        <v>13.16315</v>
      </c>
      <c r="P265" s="1">
        <v>-0.72256600000000004</v>
      </c>
    </row>
    <row r="266" spans="1:20" s="1" customFormat="1" x14ac:dyDescent="0.3">
      <c r="A266" s="15">
        <v>4.4043999999999999</v>
      </c>
      <c r="B266" s="15">
        <v>-0.26584459999999999</v>
      </c>
      <c r="C266" s="1">
        <v>-6.8323869999999995E-2</v>
      </c>
      <c r="D266" s="1">
        <v>6.8372310000000006E-2</v>
      </c>
      <c r="E266" s="1">
        <v>0.25156899999999999</v>
      </c>
      <c r="F266" s="6">
        <v>0.4081921</v>
      </c>
      <c r="H266" s="1">
        <v>8.8087999999999997</v>
      </c>
      <c r="I266" s="1">
        <v>-0.56508820000000004</v>
      </c>
      <c r="J266" s="1">
        <v>-5.3475880000000003E-2</v>
      </c>
      <c r="K266" s="1">
        <v>5.409096E-2</v>
      </c>
      <c r="L266" s="1">
        <v>6.2141130000000003E-2</v>
      </c>
      <c r="M266" s="1">
        <v>0.21945100000000001</v>
      </c>
    </row>
    <row r="267" spans="1:20" s="1" customFormat="1" x14ac:dyDescent="0.3">
      <c r="A267" s="15">
        <v>4.4210830000000003</v>
      </c>
      <c r="B267" s="15">
        <v>-0.2666559</v>
      </c>
      <c r="C267" s="1">
        <v>-5.1538519999999997E-2</v>
      </c>
      <c r="D267" s="1">
        <v>6.2237519999999998E-2</v>
      </c>
      <c r="E267" s="1">
        <v>3.0483240000000002E-2</v>
      </c>
      <c r="F267" s="6">
        <v>0.11244220000000001</v>
      </c>
      <c r="H267" s="1">
        <v>8.8421669999999999</v>
      </c>
      <c r="I267" s="1">
        <v>-0.56699469999999996</v>
      </c>
      <c r="J267" s="1">
        <v>-5.150619E-2</v>
      </c>
      <c r="K267" s="1">
        <v>5.5557740000000001E-2</v>
      </c>
      <c r="L267" s="1">
        <v>9.2293989999999999E-4</v>
      </c>
      <c r="M267" s="1">
        <v>5.666595E-3</v>
      </c>
    </row>
    <row r="268" spans="1:20" s="1" customFormat="1" x14ac:dyDescent="0.3">
      <c r="A268" s="15">
        <v>4.437767</v>
      </c>
      <c r="B268" s="15">
        <v>-0.26756429999999998</v>
      </c>
      <c r="C268" s="1">
        <v>-6.8888089999999999E-2</v>
      </c>
      <c r="D268" s="1">
        <v>6.9208900000000004E-2</v>
      </c>
      <c r="E268" s="1">
        <v>-1.480655E-2</v>
      </c>
      <c r="F268" s="6">
        <v>0.79213089999999997</v>
      </c>
      <c r="H268" s="1">
        <v>8.8755330000000008</v>
      </c>
      <c r="I268" s="1">
        <v>-0.56852539999999996</v>
      </c>
      <c r="J268" s="1">
        <v>-5.0606400000000003E-2</v>
      </c>
      <c r="K268" s="1">
        <v>5.1201740000000003E-2</v>
      </c>
      <c r="L268" s="1">
        <v>5.904301E-2</v>
      </c>
      <c r="M268" s="1">
        <v>0.2013847</v>
      </c>
    </row>
    <row r="269" spans="1:20" s="1" customFormat="1" x14ac:dyDescent="0.3">
      <c r="A269" s="15">
        <v>4.4544499999999996</v>
      </c>
      <c r="B269" s="15">
        <v>-0.26895449999999999</v>
      </c>
      <c r="C269" s="1">
        <v>-5.9191390000000003E-2</v>
      </c>
      <c r="D269" s="1">
        <v>5.9281809999999997E-2</v>
      </c>
      <c r="E269" s="1">
        <v>-0.28048580000000001</v>
      </c>
      <c r="F269" s="6">
        <v>0.60110620000000003</v>
      </c>
      <c r="H269" s="1">
        <v>8.9088999999999992</v>
      </c>
      <c r="I269" s="1">
        <v>-0.57037190000000004</v>
      </c>
      <c r="J269" s="1">
        <v>-5.0424259999999999E-2</v>
      </c>
      <c r="K269" s="1">
        <v>5.0562700000000002E-2</v>
      </c>
      <c r="L269" s="1">
        <v>4.1185489999999998E-2</v>
      </c>
      <c r="M269" s="1">
        <v>0.1904428</v>
      </c>
    </row>
    <row r="270" spans="1:20" s="1" customFormat="1" x14ac:dyDescent="0.3">
      <c r="A270" s="15">
        <v>4.471133</v>
      </c>
      <c r="B270" s="15">
        <v>-0.26953929999999998</v>
      </c>
      <c r="C270" s="1">
        <v>-6.5008179999999999E-2</v>
      </c>
      <c r="D270" s="1">
        <v>6.5019419999999994E-2</v>
      </c>
      <c r="E270" s="1">
        <v>5.0357609999999997E-3</v>
      </c>
      <c r="F270" s="6">
        <v>0.56888649999999996</v>
      </c>
      <c r="H270" s="1">
        <v>8.9422669999999993</v>
      </c>
      <c r="I270" s="1">
        <v>-0.57189040000000002</v>
      </c>
      <c r="J270" s="1">
        <v>-4.5744750000000001E-2</v>
      </c>
      <c r="K270" s="1">
        <v>4.5750909999999999E-2</v>
      </c>
      <c r="L270" s="1">
        <v>-1.9477350000000001E-2</v>
      </c>
      <c r="M270" s="1">
        <v>0.13395940000000001</v>
      </c>
    </row>
    <row r="271" spans="1:20" s="1" customFormat="1" x14ac:dyDescent="0.3">
      <c r="A271" s="15">
        <v>4.4878169999999997</v>
      </c>
      <c r="B271" s="15">
        <v>-0.27112360000000002</v>
      </c>
      <c r="C271" s="1">
        <v>-7.4021690000000001E-2</v>
      </c>
      <c r="D271" s="1">
        <v>7.4225840000000001E-2</v>
      </c>
      <c r="E271" s="1">
        <v>-0.50892369999999998</v>
      </c>
      <c r="F271" s="6">
        <v>0.61696249999999997</v>
      </c>
      <c r="H271" s="1">
        <v>8.9756330000000002</v>
      </c>
      <c r="I271" s="1">
        <v>-0.57342459999999995</v>
      </c>
      <c r="J271" s="1">
        <v>-5.1678580000000002E-2</v>
      </c>
      <c r="K271" s="1">
        <v>5.2044569999999998E-2</v>
      </c>
      <c r="L271" s="1">
        <v>-2.6748950000000001E-2</v>
      </c>
      <c r="M271" s="1">
        <v>0.17451800000000001</v>
      </c>
    </row>
    <row r="272" spans="1:20" s="1" customFormat="1" x14ac:dyDescent="0.3">
      <c r="A272" s="15">
        <v>4.5045000000000002</v>
      </c>
      <c r="B272" s="15">
        <v>-0.27200920000000001</v>
      </c>
      <c r="C272" s="1">
        <v>-6.9396059999999996E-2</v>
      </c>
      <c r="D272" s="1">
        <v>6.9403370000000006E-2</v>
      </c>
      <c r="E272" s="1">
        <v>5.8731600000000002E-2</v>
      </c>
      <c r="F272" s="6">
        <v>0.6473565</v>
      </c>
      <c r="H272" s="1">
        <v>9.0090000000000003</v>
      </c>
      <c r="I272" s="1">
        <v>-0.57533909999999999</v>
      </c>
      <c r="J272" s="1">
        <v>-5.0156579999999999E-2</v>
      </c>
      <c r="K272" s="1">
        <v>5.3579219999999997E-2</v>
      </c>
      <c r="L272" s="1">
        <v>3.0289010000000002E-2</v>
      </c>
      <c r="M272" s="1">
        <v>3.4507940000000001E-2</v>
      </c>
    </row>
    <row r="273" spans="1:13" s="1" customFormat="1" x14ac:dyDescent="0.3">
      <c r="A273" s="15">
        <v>4.5211829999999997</v>
      </c>
      <c r="B273" s="15">
        <v>-0.27343909999999999</v>
      </c>
      <c r="C273" s="1">
        <v>-8.0464720000000003E-2</v>
      </c>
      <c r="D273" s="1">
        <v>8.4423280000000003E-2</v>
      </c>
      <c r="E273" s="1">
        <v>9.984034E-2</v>
      </c>
      <c r="F273" s="6">
        <v>0.32431070000000001</v>
      </c>
      <c r="H273" s="1">
        <v>9.0423670000000005</v>
      </c>
      <c r="I273" s="1">
        <v>-0.5767717</v>
      </c>
      <c r="J273" s="1">
        <v>-4.629904E-2</v>
      </c>
      <c r="K273" s="1">
        <v>4.6432250000000001E-2</v>
      </c>
      <c r="L273" s="1">
        <v>-6.2322210000000003E-2</v>
      </c>
      <c r="M273" s="1">
        <v>0.2188486</v>
      </c>
    </row>
    <row r="274" spans="1:13" s="1" customFormat="1" x14ac:dyDescent="0.3">
      <c r="A274" s="15">
        <v>4.5378670000000003</v>
      </c>
      <c r="B274" s="15">
        <v>-0.27469399999999999</v>
      </c>
      <c r="C274" s="1">
        <v>-6.3857720000000007E-2</v>
      </c>
      <c r="D274" s="1">
        <v>6.4484020000000003E-2</v>
      </c>
      <c r="E274" s="1">
        <v>0.30670340000000001</v>
      </c>
      <c r="F274" s="6">
        <v>0.92177310000000001</v>
      </c>
      <c r="H274" s="1">
        <v>9.0757329999999996</v>
      </c>
      <c r="I274" s="1">
        <v>-0.57842879999999997</v>
      </c>
      <c r="J274" s="1">
        <v>-5.5477819999999997E-2</v>
      </c>
      <c r="K274" s="1">
        <v>6.0895709999999999E-2</v>
      </c>
      <c r="L274" s="1">
        <v>-6.5541409999999994E-2</v>
      </c>
      <c r="M274" s="1">
        <v>9.1150250000000002E-2</v>
      </c>
    </row>
    <row r="275" spans="1:13" s="1" customFormat="1" x14ac:dyDescent="0.3">
      <c r="A275" s="15">
        <v>4.5545499999999999</v>
      </c>
      <c r="B275" s="15">
        <v>-0.27556979999999998</v>
      </c>
      <c r="C275" s="1">
        <v>-6.5830180000000002E-2</v>
      </c>
      <c r="D275" s="1">
        <v>6.8283010000000005E-2</v>
      </c>
      <c r="E275" s="1">
        <v>-6.3364660000000003E-2</v>
      </c>
      <c r="F275" s="6">
        <v>0.58177849999999998</v>
      </c>
      <c r="H275" s="1">
        <v>9.1090999999999998</v>
      </c>
      <c r="I275" s="1">
        <v>-0.58047389999999999</v>
      </c>
      <c r="J275" s="1">
        <v>-5.303335E-2</v>
      </c>
      <c r="K275" s="1">
        <v>5.8208639999999999E-2</v>
      </c>
      <c r="L275" s="1">
        <v>4.8852439999999997E-2</v>
      </c>
      <c r="M275" s="1">
        <v>0.26878190000000002</v>
      </c>
    </row>
    <row r="276" spans="1:13" s="1" customFormat="1" x14ac:dyDescent="0.3">
      <c r="A276" s="15">
        <v>4.5712330000000003</v>
      </c>
      <c r="B276" s="15">
        <v>-0.27689049999999998</v>
      </c>
      <c r="C276" s="1">
        <v>-7.2374019999999997E-2</v>
      </c>
      <c r="D276" s="1">
        <v>7.3383279999999995E-2</v>
      </c>
      <c r="E276" s="1">
        <v>-0.1439396</v>
      </c>
      <c r="F276" s="6">
        <v>0.85399639999999999</v>
      </c>
      <c r="H276" s="1">
        <v>9.1424669999999999</v>
      </c>
      <c r="I276" s="1">
        <v>-0.58196789999999998</v>
      </c>
      <c r="J276" s="1">
        <v>-4.8495770000000001E-2</v>
      </c>
      <c r="K276" s="1">
        <v>4.909728E-2</v>
      </c>
      <c r="L276" s="1">
        <v>-3.0808350000000001E-3</v>
      </c>
      <c r="M276" s="1">
        <v>0.40472550000000002</v>
      </c>
    </row>
    <row r="277" spans="1:13" s="1" customFormat="1" x14ac:dyDescent="0.3">
      <c r="A277" s="15">
        <v>4.587917</v>
      </c>
      <c r="B277" s="15">
        <v>-0.27798469999999997</v>
      </c>
      <c r="C277" s="1">
        <v>-6.6638219999999998E-2</v>
      </c>
      <c r="D277" s="1">
        <v>6.6775379999999995E-2</v>
      </c>
      <c r="E277" s="1">
        <v>-0.2314399</v>
      </c>
      <c r="F277" s="6">
        <v>1.1646970000000001</v>
      </c>
      <c r="H277" s="1">
        <v>9.1758330000000008</v>
      </c>
      <c r="I277" s="1">
        <v>-0.58371019999999996</v>
      </c>
      <c r="J277" s="1">
        <v>-5.507393E-2</v>
      </c>
      <c r="K277" s="1">
        <v>5.5105759999999997E-2</v>
      </c>
      <c r="L277" s="1">
        <v>-7.1891999999999998E-2</v>
      </c>
      <c r="M277" s="1">
        <v>0.20335829999999999</v>
      </c>
    </row>
    <row r="278" spans="1:13" s="1" customFormat="1" x14ac:dyDescent="0.3">
      <c r="A278" s="15">
        <v>4.6045999999999996</v>
      </c>
      <c r="B278" s="15">
        <v>-0.27911399999999997</v>
      </c>
      <c r="C278" s="1">
        <v>-7.965759E-2</v>
      </c>
      <c r="D278" s="1">
        <v>8.7348910000000002E-2</v>
      </c>
      <c r="E278" s="1">
        <v>-6.9728079999999998E-2</v>
      </c>
      <c r="F278" s="6">
        <v>0.31448219999999999</v>
      </c>
      <c r="H278" s="1">
        <v>9.2091999999999992</v>
      </c>
      <c r="I278" s="1">
        <v>-0.58564309999999997</v>
      </c>
      <c r="J278" s="1">
        <v>-5.412206E-2</v>
      </c>
      <c r="K278" s="1">
        <v>5.4535500000000001E-2</v>
      </c>
      <c r="L278" s="1">
        <v>7.9169909999999996E-2</v>
      </c>
      <c r="M278" s="1">
        <v>9.2364329999999994E-2</v>
      </c>
    </row>
    <row r="279" spans="1:13" s="1" customFormat="1" x14ac:dyDescent="0.3">
      <c r="A279" s="15">
        <v>4.621283</v>
      </c>
      <c r="B279" s="15">
        <v>-0.28064260000000002</v>
      </c>
      <c r="C279" s="1">
        <v>-7.4657180000000004E-2</v>
      </c>
      <c r="D279" s="1">
        <v>7.5336150000000005E-2</v>
      </c>
      <c r="E279" s="1">
        <v>0.90803699999999998</v>
      </c>
      <c r="F279" s="6">
        <v>2.2539180000000001</v>
      </c>
      <c r="H279" s="1">
        <v>9.2425669999999993</v>
      </c>
      <c r="I279" s="1">
        <v>-0.58732189999999995</v>
      </c>
      <c r="J279" s="1">
        <v>-4.8546739999999998E-2</v>
      </c>
      <c r="K279" s="1">
        <v>4.8695910000000002E-2</v>
      </c>
      <c r="L279" s="1">
        <v>6.6078419999999999E-2</v>
      </c>
      <c r="M279" s="1">
        <v>0.14104539999999999</v>
      </c>
    </row>
    <row r="280" spans="1:13" s="1" customFormat="1" x14ac:dyDescent="0.3">
      <c r="A280" s="15">
        <v>4.6379669999999997</v>
      </c>
      <c r="B280" s="15">
        <v>-0.2816051</v>
      </c>
      <c r="C280" s="1">
        <v>-4.4663300000000003E-2</v>
      </c>
      <c r="D280" s="1">
        <v>6.1776299999999999E-2</v>
      </c>
      <c r="E280" s="1">
        <v>0.71276419999999996</v>
      </c>
      <c r="F280" s="6">
        <v>1.7251730000000001</v>
      </c>
      <c r="H280" s="1">
        <v>9.2759330000000002</v>
      </c>
      <c r="I280" s="1">
        <v>-0.58888280000000004</v>
      </c>
      <c r="J280" s="1">
        <v>-4.9380300000000002E-2</v>
      </c>
      <c r="K280" s="1">
        <v>4.939437E-2</v>
      </c>
      <c r="L280" s="1">
        <v>-5.1161100000000001E-2</v>
      </c>
      <c r="M280" s="1">
        <v>0.1123734</v>
      </c>
    </row>
    <row r="281" spans="1:13" s="1" customFormat="1" x14ac:dyDescent="0.3">
      <c r="A281" s="15">
        <v>4.6546500000000002</v>
      </c>
      <c r="B281" s="15">
        <v>-0.28213290000000002</v>
      </c>
      <c r="C281" s="1">
        <v>-4.7333890000000003E-2</v>
      </c>
      <c r="D281" s="1">
        <v>6.453826E-2</v>
      </c>
      <c r="E281" s="1">
        <v>-4.3175210000000004E-3</v>
      </c>
      <c r="F281" s="6">
        <v>0.1833128</v>
      </c>
      <c r="H281" s="1">
        <v>9.3093000000000004</v>
      </c>
      <c r="I281" s="1">
        <v>-0.59061719999999995</v>
      </c>
      <c r="J281" s="1">
        <v>-5.2834230000000003E-2</v>
      </c>
      <c r="K281" s="1">
        <v>5.3401400000000002E-2</v>
      </c>
      <c r="L281" s="1">
        <v>-2.326435E-2</v>
      </c>
      <c r="M281" s="1">
        <v>2.3852390000000001E-2</v>
      </c>
    </row>
    <row r="282" spans="1:13" s="1" customFormat="1" x14ac:dyDescent="0.3">
      <c r="A282" s="15">
        <v>4.6713329999999997</v>
      </c>
      <c r="B282" s="15">
        <v>-0.28318450000000001</v>
      </c>
      <c r="C282" s="1">
        <v>-5.2638190000000001E-2</v>
      </c>
      <c r="D282" s="1">
        <v>6.0502859999999999E-2</v>
      </c>
      <c r="E282" s="1">
        <v>-0.68663399999999997</v>
      </c>
      <c r="F282" s="6">
        <v>1.857437</v>
      </c>
      <c r="H282" s="1">
        <v>9.3426670000000005</v>
      </c>
      <c r="I282" s="1">
        <v>-0.59240859999999995</v>
      </c>
      <c r="J282" s="1">
        <v>-5.1165599999999999E-2</v>
      </c>
      <c r="K282" s="1">
        <v>5.1397129999999999E-2</v>
      </c>
      <c r="L282" s="1">
        <v>3.3181780000000001E-2</v>
      </c>
      <c r="M282" s="1">
        <v>0.18438270000000001</v>
      </c>
    </row>
    <row r="283" spans="1:13" s="1" customFormat="1" x14ac:dyDescent="0.3">
      <c r="A283" s="15">
        <v>4.6880170000000003</v>
      </c>
      <c r="B283" s="15">
        <v>-0.28388930000000001</v>
      </c>
      <c r="C283" s="1">
        <v>-6.2184059999999999E-2</v>
      </c>
      <c r="D283" s="1">
        <v>6.2476579999999997E-2</v>
      </c>
      <c r="E283" s="1">
        <v>7.1380479999999996E-2</v>
      </c>
      <c r="F283" s="6">
        <v>8.193251E-2</v>
      </c>
      <c r="H283" s="1">
        <v>9.3760329999999996</v>
      </c>
      <c r="I283" s="1">
        <v>-0.59403170000000005</v>
      </c>
      <c r="J283" s="1">
        <v>-4.9635520000000002E-2</v>
      </c>
      <c r="K283" s="1">
        <v>5.0761479999999998E-2</v>
      </c>
      <c r="L283" s="1">
        <v>7.2815569999999996E-2</v>
      </c>
      <c r="M283" s="1">
        <v>0.1169359</v>
      </c>
    </row>
    <row r="284" spans="1:13" s="1" customFormat="1" x14ac:dyDescent="0.3">
      <c r="A284" s="15">
        <v>4.7046999999999999</v>
      </c>
      <c r="B284" s="15">
        <v>-0.2852594</v>
      </c>
      <c r="C284" s="1">
        <v>-6.0523800000000003E-2</v>
      </c>
      <c r="D284" s="1">
        <v>6.1819770000000003E-2</v>
      </c>
      <c r="E284" s="1">
        <v>-0.60262479999999996</v>
      </c>
      <c r="F284" s="6">
        <v>0.60312639999999995</v>
      </c>
      <c r="H284" s="1">
        <v>9.4093999999999998</v>
      </c>
      <c r="I284" s="1">
        <v>-0.59572099999999995</v>
      </c>
      <c r="J284" s="1">
        <v>-4.7409899999999998E-2</v>
      </c>
      <c r="K284" s="1">
        <v>4.7411750000000003E-2</v>
      </c>
      <c r="L284" s="1">
        <v>1.8825740000000001E-2</v>
      </c>
      <c r="M284" s="1">
        <v>4.7716069999999999E-2</v>
      </c>
    </row>
    <row r="285" spans="1:13" s="1" customFormat="1" x14ac:dyDescent="0.3">
      <c r="A285" s="15">
        <v>4.7213830000000003</v>
      </c>
      <c r="B285" s="15">
        <v>-0.28590870000000002</v>
      </c>
      <c r="C285" s="1">
        <v>-6.8978449999999997E-2</v>
      </c>
      <c r="D285" s="1">
        <v>7.2526480000000004E-2</v>
      </c>
      <c r="E285" s="1">
        <v>0.2126701</v>
      </c>
      <c r="F285" s="6">
        <v>0.55776369999999997</v>
      </c>
      <c r="H285" s="1">
        <v>9.4427669999999999</v>
      </c>
      <c r="I285" s="1">
        <v>-0.59719549999999999</v>
      </c>
      <c r="J285" s="1">
        <v>-4.6927320000000002E-2</v>
      </c>
      <c r="K285" s="1">
        <v>4.7024160000000002E-2</v>
      </c>
      <c r="L285" s="1">
        <v>5.483756E-2</v>
      </c>
      <c r="M285" s="1">
        <v>0.2122463</v>
      </c>
    </row>
    <row r="286" spans="1:13" s="1" customFormat="1" x14ac:dyDescent="0.3">
      <c r="A286" s="15">
        <v>4.738067</v>
      </c>
      <c r="B286" s="15">
        <v>-0.28756090000000001</v>
      </c>
      <c r="C286" s="1">
        <v>-6.934179E-2</v>
      </c>
      <c r="D286" s="1">
        <v>6.9509520000000005E-2</v>
      </c>
      <c r="E286" s="1">
        <v>-0.38459710000000003</v>
      </c>
      <c r="F286" s="6">
        <v>1.2325250000000001</v>
      </c>
      <c r="H286" s="1">
        <v>9.4761330000000008</v>
      </c>
      <c r="I286" s="1">
        <v>-0.59885259999999996</v>
      </c>
      <c r="J286" s="1">
        <v>-4.5575490000000003E-2</v>
      </c>
      <c r="K286" s="1">
        <v>4.9280049999999999E-2</v>
      </c>
      <c r="L286" s="1">
        <v>2.8557909999999999E-2</v>
      </c>
      <c r="M286" s="1">
        <v>4.918384E-2</v>
      </c>
    </row>
    <row r="287" spans="1:13" s="1" customFormat="1" x14ac:dyDescent="0.3">
      <c r="A287" s="15">
        <v>4.7547499999999996</v>
      </c>
      <c r="B287" s="15">
        <v>-0.28822239999999999</v>
      </c>
      <c r="C287" s="1">
        <v>-6.5361680000000005E-2</v>
      </c>
      <c r="D287" s="1">
        <v>6.5400349999999996E-2</v>
      </c>
      <c r="E287" s="1">
        <v>0.46459040000000001</v>
      </c>
      <c r="F287" s="6">
        <v>0.6635141</v>
      </c>
      <c r="H287" s="1">
        <v>9.5094999999999992</v>
      </c>
      <c r="I287" s="1">
        <v>-0.60023689999999996</v>
      </c>
      <c r="J287" s="1">
        <v>-4.321622E-2</v>
      </c>
      <c r="K287" s="1">
        <v>4.3758030000000003E-2</v>
      </c>
      <c r="L287" s="1">
        <v>-6.4230469999999998E-2</v>
      </c>
      <c r="M287" s="1">
        <v>0.4035552</v>
      </c>
    </row>
    <row r="288" spans="1:13" s="1" customFormat="1" x14ac:dyDescent="0.3">
      <c r="A288" s="16">
        <v>4.771433</v>
      </c>
      <c r="B288" s="16">
        <v>-0.28974179999999999</v>
      </c>
      <c r="C288" s="1">
        <v>-6.8633029999999998E-2</v>
      </c>
      <c r="D288" s="1">
        <v>6.8714159999999996E-2</v>
      </c>
      <c r="E288" s="1">
        <v>-0.55506279999999997</v>
      </c>
      <c r="F288" s="6">
        <v>0.70428219999999997</v>
      </c>
      <c r="H288" s="1">
        <v>9.5428669999999993</v>
      </c>
      <c r="I288" s="1">
        <v>-0.60173650000000001</v>
      </c>
      <c r="J288" s="1">
        <v>-5.0189940000000002E-2</v>
      </c>
      <c r="K288" s="1">
        <v>5.159731E-2</v>
      </c>
      <c r="L288" s="1">
        <v>-0.1470977</v>
      </c>
      <c r="M288" s="1">
        <v>0.3465203</v>
      </c>
    </row>
    <row r="289" spans="1:13" s="1" customFormat="1" x14ac:dyDescent="0.3">
      <c r="A289" s="16">
        <v>4.7881169999999997</v>
      </c>
      <c r="B289" s="16">
        <v>-0.29051250000000001</v>
      </c>
      <c r="C289" s="1">
        <v>-7.0347530000000005E-2</v>
      </c>
      <c r="D289" s="1">
        <v>7.0558750000000003E-2</v>
      </c>
      <c r="E289" s="1">
        <v>-0.1451702</v>
      </c>
      <c r="F289" s="6">
        <v>0.55073530000000004</v>
      </c>
      <c r="H289" s="1">
        <v>9.5762330000000002</v>
      </c>
      <c r="I289" s="1">
        <v>-0.60358630000000002</v>
      </c>
      <c r="J289" s="1">
        <v>-5.4428440000000002E-2</v>
      </c>
      <c r="K289" s="1">
        <v>5.6058910000000003E-2</v>
      </c>
      <c r="L289" s="1">
        <v>2.2473110000000001E-2</v>
      </c>
      <c r="M289" s="1">
        <v>0.1012687</v>
      </c>
    </row>
    <row r="290" spans="1:13" s="1" customFormat="1" x14ac:dyDescent="0.3">
      <c r="A290" s="16">
        <v>4.8048000000000002</v>
      </c>
      <c r="B290" s="16">
        <v>-0.29208909999999999</v>
      </c>
      <c r="C290" s="1">
        <v>-8.4948309999999999E-2</v>
      </c>
      <c r="D290" s="1">
        <v>8.9128929999999995E-2</v>
      </c>
      <c r="E290" s="1">
        <v>-0.60230660000000003</v>
      </c>
      <c r="F290" s="6">
        <v>0.85200830000000005</v>
      </c>
      <c r="H290" s="1">
        <v>9.6096000000000004</v>
      </c>
      <c r="I290" s="1">
        <v>-0.60536869999999998</v>
      </c>
      <c r="J290" s="1">
        <v>-4.8374010000000002E-2</v>
      </c>
      <c r="K290" s="1">
        <v>4.862797E-2</v>
      </c>
      <c r="L290" s="1">
        <v>5.5545619999999997E-2</v>
      </c>
      <c r="M290" s="1">
        <v>0.38812930000000001</v>
      </c>
    </row>
    <row r="291" spans="1:13" s="1" customFormat="1" x14ac:dyDescent="0.3">
      <c r="A291" s="16">
        <v>4.8214829999999997</v>
      </c>
      <c r="B291" s="16">
        <v>-0.29334690000000002</v>
      </c>
      <c r="C291" s="1">
        <v>-8.3155839999999995E-2</v>
      </c>
      <c r="D291" s="1">
        <v>8.4252590000000002E-2</v>
      </c>
      <c r="E291" s="1">
        <v>-2.24274E-2</v>
      </c>
      <c r="F291" s="6">
        <v>0.6644717</v>
      </c>
      <c r="H291" s="1">
        <v>9.6429670000000005</v>
      </c>
      <c r="I291" s="1">
        <v>-0.60681439999999998</v>
      </c>
      <c r="J291" s="1">
        <v>-4.8661509999999998E-2</v>
      </c>
      <c r="K291" s="1">
        <v>5.0118790000000003E-2</v>
      </c>
      <c r="L291" s="1">
        <v>9.9774939999999999E-3</v>
      </c>
      <c r="M291" s="1">
        <v>0.1853455</v>
      </c>
    </row>
    <row r="292" spans="1:13" s="1" customFormat="1" x14ac:dyDescent="0.3">
      <c r="A292" s="16">
        <v>4.8381670000000003</v>
      </c>
      <c r="B292" s="16">
        <v>-0.29486370000000001</v>
      </c>
      <c r="C292" s="1">
        <v>-8.9483400000000005E-2</v>
      </c>
      <c r="D292" s="1">
        <v>8.9485010000000004E-2</v>
      </c>
      <c r="E292" s="1">
        <v>0.35590139999999998</v>
      </c>
      <c r="F292" s="6">
        <v>1.4221729999999999</v>
      </c>
      <c r="H292" s="1">
        <v>9.6763329999999996</v>
      </c>
      <c r="I292" s="1">
        <v>-0.60861609999999999</v>
      </c>
      <c r="J292" s="1">
        <v>-5.0458679999999999E-2</v>
      </c>
      <c r="K292" s="1">
        <v>5.1716089999999999E-2</v>
      </c>
      <c r="L292" s="1">
        <v>-5.7807949999999997E-2</v>
      </c>
      <c r="M292" s="1">
        <v>0.1956117</v>
      </c>
    </row>
    <row r="293" spans="1:13" s="1" customFormat="1" x14ac:dyDescent="0.3">
      <c r="A293" s="16">
        <v>4.8548499999999999</v>
      </c>
      <c r="B293" s="16">
        <v>-0.2963327</v>
      </c>
      <c r="C293" s="1">
        <v>-7.2048490000000007E-2</v>
      </c>
      <c r="D293" s="1">
        <v>7.6450939999999995E-2</v>
      </c>
      <c r="E293" s="1">
        <v>0.14657229999999999</v>
      </c>
      <c r="F293" s="6">
        <v>0.1683315</v>
      </c>
      <c r="H293" s="1">
        <v>9.7096999999999998</v>
      </c>
      <c r="I293" s="1">
        <v>-0.61018170000000005</v>
      </c>
      <c r="J293" s="1">
        <v>-5.0268319999999998E-2</v>
      </c>
      <c r="K293" s="1">
        <v>5.0490989999999999E-2</v>
      </c>
      <c r="L293" s="1">
        <v>6.8118100000000001E-2</v>
      </c>
      <c r="M293" s="1">
        <v>0.3081024</v>
      </c>
    </row>
    <row r="294" spans="1:13" s="1" customFormat="1" x14ac:dyDescent="0.3">
      <c r="A294" s="16">
        <v>4.8715330000000003</v>
      </c>
      <c r="B294" s="16">
        <v>-0.29726770000000002</v>
      </c>
      <c r="C294" s="1">
        <v>-7.7203160000000007E-2</v>
      </c>
      <c r="D294" s="1">
        <v>7.8957379999999994E-2</v>
      </c>
      <c r="E294" s="1">
        <v>-5.2097110000000002E-2</v>
      </c>
      <c r="F294" s="6">
        <v>1.18032</v>
      </c>
      <c r="H294" s="1">
        <v>9.7430669999999999</v>
      </c>
      <c r="I294" s="1">
        <v>-0.61197069999999998</v>
      </c>
      <c r="J294" s="1">
        <v>-4.8154660000000002E-2</v>
      </c>
      <c r="K294" s="1">
        <v>4.8885900000000003E-2</v>
      </c>
      <c r="L294" s="1">
        <v>-4.1901939999999999E-2</v>
      </c>
      <c r="M294" s="1">
        <v>0.1349648</v>
      </c>
    </row>
    <row r="295" spans="1:13" s="1" customFormat="1" x14ac:dyDescent="0.3">
      <c r="A295" s="16">
        <v>4.888217</v>
      </c>
      <c r="B295" s="16">
        <v>-0.29890870000000003</v>
      </c>
      <c r="C295" s="1">
        <v>-8.4147780000000005E-2</v>
      </c>
      <c r="D295" s="1">
        <v>8.8362460000000004E-2</v>
      </c>
      <c r="E295" s="1">
        <v>9.9812189999999995E-2</v>
      </c>
      <c r="F295" s="6">
        <v>0.20035249999999999</v>
      </c>
      <c r="H295" s="1">
        <v>9.7764330000000008</v>
      </c>
      <c r="I295" s="1">
        <v>-0.61339520000000003</v>
      </c>
      <c r="J295" s="1">
        <v>-4.9984710000000002E-2</v>
      </c>
      <c r="K295" s="1">
        <v>5.0082250000000002E-2</v>
      </c>
      <c r="L295" s="1">
        <v>9.0258980000000003E-2</v>
      </c>
      <c r="M295" s="1">
        <v>0.3269185</v>
      </c>
    </row>
    <row r="296" spans="1:13" s="1" customFormat="1" x14ac:dyDescent="0.3">
      <c r="A296" s="16">
        <v>4.9048999999999996</v>
      </c>
      <c r="B296" s="16">
        <v>-0.3000755</v>
      </c>
      <c r="C296" s="1">
        <v>-6.7183099999999996E-2</v>
      </c>
      <c r="D296" s="1">
        <v>6.9545270000000006E-2</v>
      </c>
      <c r="E296" s="1">
        <v>0.3865828</v>
      </c>
      <c r="F296" s="6">
        <v>1.077269</v>
      </c>
      <c r="H296" s="1">
        <v>9.8097999999999992</v>
      </c>
      <c r="I296" s="1">
        <v>-0.61530629999999997</v>
      </c>
      <c r="J296" s="1">
        <v>-4.6529649999999999E-2</v>
      </c>
      <c r="K296" s="1">
        <v>4.8989379999999999E-2</v>
      </c>
      <c r="L296" s="1">
        <v>6.9092059999999997E-2</v>
      </c>
      <c r="M296" s="1">
        <v>9.2759330000000001E-2</v>
      </c>
    </row>
    <row r="297" spans="1:13" s="1" customFormat="1" x14ac:dyDescent="0.3">
      <c r="A297" s="16">
        <v>4.921583</v>
      </c>
      <c r="B297" s="16">
        <v>-0.30115039999999998</v>
      </c>
      <c r="C297" s="1">
        <v>-7.1484790000000006E-2</v>
      </c>
      <c r="D297" s="1">
        <v>7.6961070000000006E-2</v>
      </c>
      <c r="E297" s="1">
        <v>0.25458999999999998</v>
      </c>
      <c r="F297" s="6">
        <v>0.60930079999999998</v>
      </c>
      <c r="H297" s="1">
        <v>9.8431669999999993</v>
      </c>
      <c r="I297" s="1">
        <v>-0.6165003</v>
      </c>
      <c r="J297" s="1">
        <v>-4.0577420000000003E-2</v>
      </c>
      <c r="K297" s="1">
        <v>4.1253060000000001E-2</v>
      </c>
      <c r="L297" s="1">
        <v>6.1249480000000002E-2</v>
      </c>
      <c r="M297" s="1">
        <v>0.2219516</v>
      </c>
    </row>
    <row r="298" spans="1:13" s="1" customFormat="1" x14ac:dyDescent="0.3">
      <c r="A298" s="16">
        <v>4.9382669999999997</v>
      </c>
      <c r="B298" s="16">
        <v>-0.30246070000000003</v>
      </c>
      <c r="C298" s="1">
        <v>-6.3277349999999996E-2</v>
      </c>
      <c r="D298" s="1">
        <v>6.4656699999999998E-2</v>
      </c>
      <c r="E298" s="1">
        <v>-0.1496876</v>
      </c>
      <c r="F298" s="6">
        <v>1.2241120000000001</v>
      </c>
      <c r="H298" s="1">
        <v>9.8765330000000002</v>
      </c>
      <c r="I298" s="1">
        <v>-0.61801419999999996</v>
      </c>
      <c r="J298" s="1">
        <v>-4.5349960000000002E-2</v>
      </c>
      <c r="K298" s="1">
        <v>4.5384590000000002E-2</v>
      </c>
      <c r="L298" s="1">
        <v>-0.1027218</v>
      </c>
      <c r="M298" s="1">
        <v>0.14116310000000001</v>
      </c>
    </row>
    <row r="299" spans="1:13" s="1" customFormat="1" x14ac:dyDescent="0.3">
      <c r="A299" s="16">
        <v>4.9549500000000002</v>
      </c>
      <c r="B299" s="16">
        <v>-0.30326170000000002</v>
      </c>
      <c r="C299" s="1">
        <v>-6.8224099999999996E-2</v>
      </c>
      <c r="D299" s="1">
        <v>6.8512199999999995E-2</v>
      </c>
      <c r="E299" s="1">
        <v>-0.38620979999999999</v>
      </c>
      <c r="F299" s="6">
        <v>0.81145109999999998</v>
      </c>
      <c r="H299" s="1">
        <v>9.9099000000000004</v>
      </c>
      <c r="I299" s="1">
        <v>-0.61952660000000004</v>
      </c>
      <c r="J299" s="1">
        <v>-4.6565019999999999E-2</v>
      </c>
      <c r="K299" s="1">
        <v>4.6600629999999997E-2</v>
      </c>
      <c r="L299" s="1">
        <v>2.3241640000000001E-2</v>
      </c>
      <c r="M299" s="1">
        <v>0.1198839</v>
      </c>
    </row>
    <row r="300" spans="1:13" s="1" customFormat="1" x14ac:dyDescent="0.3">
      <c r="A300" s="16">
        <v>4.9716329999999997</v>
      </c>
      <c r="B300" s="16">
        <v>-0.30473709999999998</v>
      </c>
      <c r="C300" s="1">
        <v>-8.4657389999999999E-2</v>
      </c>
      <c r="D300" s="1">
        <v>8.8073299999999993E-2</v>
      </c>
      <c r="E300" s="1">
        <v>-0.69841350000000002</v>
      </c>
      <c r="F300" s="6">
        <v>1.5458540000000001</v>
      </c>
      <c r="H300" s="1">
        <v>9.9432670000000005</v>
      </c>
      <c r="I300" s="1">
        <v>-0.62112160000000005</v>
      </c>
      <c r="J300" s="1">
        <v>-4.4610869999999997E-2</v>
      </c>
      <c r="K300" s="1">
        <v>4.5138669999999999E-2</v>
      </c>
      <c r="L300" s="1">
        <v>3.7777829999999998E-2</v>
      </c>
      <c r="M300" s="1">
        <v>4.7231740000000001E-2</v>
      </c>
    </row>
    <row r="301" spans="1:13" s="1" customFormat="1" x14ac:dyDescent="0.3">
      <c r="A301" s="16">
        <v>4.9883170000000003</v>
      </c>
      <c r="B301" s="16">
        <v>-0.30608649999999998</v>
      </c>
      <c r="C301" s="1">
        <v>-8.6727189999999996E-2</v>
      </c>
      <c r="D301" s="1">
        <v>9.2627810000000005E-2</v>
      </c>
      <c r="E301" s="1">
        <v>-1.4041949999999999E-2</v>
      </c>
      <c r="F301" s="6">
        <v>0.1438277</v>
      </c>
      <c r="H301" s="1">
        <v>9.9766329999999996</v>
      </c>
      <c r="I301" s="1">
        <v>-0.62250369999999999</v>
      </c>
      <c r="J301" s="1">
        <v>-4.2764009999999998E-2</v>
      </c>
      <c r="K301" s="1">
        <v>4.2844960000000001E-2</v>
      </c>
      <c r="L301" s="1">
        <v>1.947169E-2</v>
      </c>
      <c r="M301" s="1">
        <v>0.12019779999999999</v>
      </c>
    </row>
    <row r="302" spans="1:13" s="1" customFormat="1" x14ac:dyDescent="0.3">
      <c r="A302" s="16">
        <v>5.0049999999999999</v>
      </c>
      <c r="B302" s="16">
        <v>-0.30763089999999998</v>
      </c>
      <c r="C302" s="1">
        <v>-8.7989929999999994E-2</v>
      </c>
      <c r="D302" s="1">
        <v>9.1662850000000004E-2</v>
      </c>
      <c r="E302" s="1">
        <v>0.37279129999999999</v>
      </c>
      <c r="F302" s="6">
        <v>1.9742470000000001</v>
      </c>
      <c r="H302" s="1">
        <v>10.01</v>
      </c>
      <c r="I302" s="1">
        <v>-0.62397539999999996</v>
      </c>
      <c r="J302" s="1">
        <v>-4.4145549999999999E-2</v>
      </c>
      <c r="K302" s="1">
        <v>4.4914910000000002E-2</v>
      </c>
      <c r="L302" s="1">
        <v>-2.6756039999999998E-2</v>
      </c>
      <c r="M302" s="1">
        <v>0.2048836</v>
      </c>
    </row>
    <row r="303" spans="1:13" s="1" customFormat="1" x14ac:dyDescent="0.3">
      <c r="A303" s="16">
        <v>5.0216830000000003</v>
      </c>
      <c r="B303" s="16">
        <v>-0.30902239999999997</v>
      </c>
      <c r="C303" s="1">
        <v>-7.3552030000000004E-2</v>
      </c>
      <c r="D303" s="1">
        <v>8.0644179999999996E-2</v>
      </c>
      <c r="E303" s="1">
        <v>1.08263</v>
      </c>
      <c r="F303" s="6">
        <v>2.8493889999999999</v>
      </c>
      <c r="H303" s="1">
        <v>10.043369999999999</v>
      </c>
      <c r="I303" s="1">
        <v>-0.6254497</v>
      </c>
      <c r="J303" s="1">
        <v>-4.434544E-2</v>
      </c>
      <c r="K303" s="1">
        <v>4.4811950000000003E-2</v>
      </c>
      <c r="L303" s="1">
        <v>-1.090519E-2</v>
      </c>
      <c r="M303" s="1">
        <v>0.17005290000000001</v>
      </c>
    </row>
    <row r="304" spans="1:13" s="1" customFormat="1" x14ac:dyDescent="0.3">
      <c r="A304" s="16">
        <v>5.038367</v>
      </c>
      <c r="B304" s="16">
        <v>-0.3100851</v>
      </c>
      <c r="C304" s="1">
        <v>-5.1453899999999997E-2</v>
      </c>
      <c r="D304" s="1">
        <v>8.8206690000000004E-2</v>
      </c>
      <c r="E304" s="1">
        <v>-0.62996419999999997</v>
      </c>
      <c r="F304" s="6">
        <v>1.4057809999999999</v>
      </c>
      <c r="H304" s="1">
        <v>10.07673</v>
      </c>
      <c r="I304" s="1">
        <v>-0.62693469999999996</v>
      </c>
      <c r="J304" s="1">
        <v>-4.4863170000000001E-2</v>
      </c>
      <c r="K304" s="1">
        <v>4.4863769999999997E-2</v>
      </c>
      <c r="L304" s="1">
        <v>1.7251269999999999E-2</v>
      </c>
      <c r="M304" s="1">
        <v>2.3207829999999999E-2</v>
      </c>
    </row>
    <row r="305" spans="1:13" s="1" customFormat="1" x14ac:dyDescent="0.3">
      <c r="A305" s="16">
        <v>5.0550499999999996</v>
      </c>
      <c r="B305" s="16">
        <v>-0.3107393</v>
      </c>
      <c r="C305" s="1">
        <v>-8.5823040000000003E-2</v>
      </c>
      <c r="D305" s="1">
        <v>8.595245E-2</v>
      </c>
      <c r="E305" s="1">
        <v>-0.4309133</v>
      </c>
      <c r="F305" s="6">
        <v>1.4016729999999999</v>
      </c>
      <c r="H305" s="1">
        <v>10.110099999999999</v>
      </c>
      <c r="I305" s="1">
        <v>-0.62844350000000004</v>
      </c>
      <c r="J305" s="1">
        <v>-4.351613E-2</v>
      </c>
      <c r="K305" s="1">
        <v>4.351986E-2</v>
      </c>
      <c r="L305" s="1">
        <v>1.559107E-2</v>
      </c>
      <c r="M305" s="1">
        <v>8.1956180000000003E-2</v>
      </c>
    </row>
    <row r="306" spans="1:13" s="1" customFormat="1" x14ac:dyDescent="0.3">
      <c r="A306" s="16">
        <v>5.071733</v>
      </c>
      <c r="B306" s="16">
        <v>-0.31294870000000002</v>
      </c>
      <c r="C306" s="1">
        <v>-8.7340669999999995E-2</v>
      </c>
      <c r="D306" s="1">
        <v>8.7450600000000003E-2</v>
      </c>
      <c r="E306" s="1">
        <v>-0.1768633</v>
      </c>
      <c r="F306" s="6">
        <v>0.38888640000000002</v>
      </c>
      <c r="H306" s="1">
        <v>10.143470000000001</v>
      </c>
      <c r="I306" s="1">
        <v>-0.62983869999999997</v>
      </c>
      <c r="J306" s="1">
        <v>-4.3101239999999999E-2</v>
      </c>
      <c r="K306" s="1">
        <v>4.310655E-2</v>
      </c>
      <c r="L306" s="1">
        <v>-1.9313239999999999E-2</v>
      </c>
      <c r="M306" s="1">
        <v>5.3076180000000001E-2</v>
      </c>
    </row>
    <row r="307" spans="1:13" s="1" customFormat="1" x14ac:dyDescent="0.3">
      <c r="A307" s="16">
        <v>5.0884169999999997</v>
      </c>
      <c r="B307" s="16">
        <v>-0.31365349999999997</v>
      </c>
      <c r="C307" s="1">
        <v>-6.8439639999999996E-2</v>
      </c>
      <c r="D307" s="1">
        <v>7.2020169999999994E-2</v>
      </c>
      <c r="E307" s="1">
        <v>0.28981390000000001</v>
      </c>
      <c r="F307" s="6">
        <v>0.61379819999999996</v>
      </c>
      <c r="H307" s="1">
        <v>10.176830000000001</v>
      </c>
      <c r="I307" s="1">
        <v>-0.63131979999999999</v>
      </c>
      <c r="J307" s="1">
        <v>-4.5287960000000002E-2</v>
      </c>
      <c r="K307" s="1">
        <v>4.5317330000000003E-2</v>
      </c>
      <c r="L307" s="1">
        <v>2.403139E-2</v>
      </c>
      <c r="M307" s="1">
        <v>0.14279520000000001</v>
      </c>
    </row>
    <row r="308" spans="1:13" s="1" customFormat="1" x14ac:dyDescent="0.3">
      <c r="A308" s="16">
        <v>5.1051000000000002</v>
      </c>
      <c r="B308" s="16">
        <v>-0.31523230000000002</v>
      </c>
      <c r="C308" s="1">
        <v>-9.1975870000000001E-2</v>
      </c>
      <c r="D308" s="1">
        <v>9.2812539999999999E-2</v>
      </c>
      <c r="E308" s="1">
        <v>-0.58176229999999995</v>
      </c>
      <c r="F308" s="6">
        <v>1.341307</v>
      </c>
      <c r="H308" s="1">
        <v>10.2102</v>
      </c>
      <c r="I308" s="1">
        <v>-0.63286089999999995</v>
      </c>
      <c r="J308" s="1">
        <v>-4.2147280000000002E-2</v>
      </c>
      <c r="K308" s="1">
        <v>4.4056650000000003E-2</v>
      </c>
      <c r="L308" s="1">
        <v>0.10561329999999999</v>
      </c>
      <c r="M308" s="1">
        <v>0.1514394</v>
      </c>
    </row>
    <row r="309" spans="1:13" s="1" customFormat="1" x14ac:dyDescent="0.3">
      <c r="A309" s="16">
        <v>5.1217829999999998</v>
      </c>
      <c r="B309" s="16">
        <v>-0.31672250000000002</v>
      </c>
      <c r="C309" s="1">
        <v>-8.4096229999999994E-2</v>
      </c>
      <c r="D309" s="1">
        <v>8.4342600000000004E-2</v>
      </c>
      <c r="E309" s="1">
        <v>0.16451070000000001</v>
      </c>
      <c r="F309" s="6">
        <v>0.191859</v>
      </c>
      <c r="H309" s="1">
        <v>10.24357</v>
      </c>
      <c r="I309" s="1">
        <v>-0.63413240000000004</v>
      </c>
      <c r="J309" s="1">
        <v>-3.7101410000000001E-2</v>
      </c>
      <c r="K309" s="1">
        <v>3.7954679999999998E-2</v>
      </c>
      <c r="L309" s="1">
        <v>-5.6271439999999997E-3</v>
      </c>
      <c r="M309" s="1">
        <v>9.2928159999999996E-2</v>
      </c>
    </row>
    <row r="310" spans="1:13" s="1" customFormat="1" x14ac:dyDescent="0.3">
      <c r="A310" s="16">
        <v>5.1384670000000003</v>
      </c>
      <c r="B310" s="16">
        <v>-0.3180383</v>
      </c>
      <c r="C310" s="1">
        <v>-8.456147E-2</v>
      </c>
      <c r="D310" s="1">
        <v>8.5550860000000006E-2</v>
      </c>
      <c r="E310" s="1">
        <v>0.5487976</v>
      </c>
      <c r="F310" s="6">
        <v>0.93736739999999996</v>
      </c>
      <c r="H310" s="1">
        <v>10.27693</v>
      </c>
      <c r="I310" s="1">
        <v>-0.63533680000000003</v>
      </c>
      <c r="J310" s="1">
        <v>-4.1972530000000001E-2</v>
      </c>
      <c r="K310" s="1">
        <v>4.2007080000000002E-2</v>
      </c>
      <c r="L310" s="1">
        <v>-6.0806369999999998E-2</v>
      </c>
      <c r="M310" s="1">
        <v>0.26916639999999997</v>
      </c>
    </row>
    <row r="311" spans="1:13" s="1" customFormat="1" x14ac:dyDescent="0.3">
      <c r="A311" s="16">
        <v>5.1551499999999999</v>
      </c>
      <c r="B311" s="16">
        <v>-0.31954399999999999</v>
      </c>
      <c r="C311" s="1">
        <v>-7.0917620000000001E-2</v>
      </c>
      <c r="D311" s="1">
        <v>7.2678270000000003E-2</v>
      </c>
      <c r="E311" s="1">
        <v>0.2140002</v>
      </c>
      <c r="F311" s="6">
        <v>0.27443899999999999</v>
      </c>
      <c r="H311" s="1">
        <v>10.3103</v>
      </c>
      <c r="I311" s="1">
        <v>-0.63693339999999998</v>
      </c>
      <c r="J311" s="1">
        <v>-4.3590879999999999E-2</v>
      </c>
      <c r="K311" s="1">
        <v>4.3848690000000003E-2</v>
      </c>
      <c r="L311" s="1">
        <v>-1.0454140000000001E-2</v>
      </c>
      <c r="M311" s="1">
        <v>3.5700460000000003E-2</v>
      </c>
    </row>
    <row r="312" spans="1:13" s="1" customFormat="1" x14ac:dyDescent="0.3">
      <c r="A312" s="16">
        <v>5.1718330000000003</v>
      </c>
      <c r="B312" s="16">
        <v>-0.32040459999999998</v>
      </c>
      <c r="C312" s="1">
        <v>-6.8647639999999996E-2</v>
      </c>
      <c r="D312" s="1">
        <v>6.8938310000000003E-2</v>
      </c>
      <c r="E312" s="1">
        <v>-0.25269750000000002</v>
      </c>
      <c r="F312" s="6">
        <v>0.61954169999999997</v>
      </c>
      <c r="H312" s="1">
        <v>10.343669999999999</v>
      </c>
      <c r="I312" s="1">
        <v>-0.63824579999999997</v>
      </c>
      <c r="J312" s="1">
        <v>-4.0453259999999998E-2</v>
      </c>
      <c r="K312" s="1">
        <v>4.0906959999999999E-2</v>
      </c>
      <c r="L312" s="1">
        <v>-2.8645090000000002E-2</v>
      </c>
      <c r="M312" s="1">
        <v>7.1761950000000005E-2</v>
      </c>
    </row>
    <row r="313" spans="1:13" s="1" customFormat="1" x14ac:dyDescent="0.3">
      <c r="A313" s="16">
        <v>5.188517</v>
      </c>
      <c r="B313" s="16">
        <v>-0.32183450000000002</v>
      </c>
      <c r="C313" s="1">
        <v>-8.6826260000000002E-2</v>
      </c>
      <c r="D313" s="1">
        <v>8.9029520000000001E-2</v>
      </c>
      <c r="E313" s="1">
        <v>-0.70254419999999995</v>
      </c>
      <c r="F313" s="6">
        <v>0.81678320000000004</v>
      </c>
      <c r="H313" s="1">
        <v>10.37703</v>
      </c>
      <c r="I313" s="1">
        <v>-0.63963300000000001</v>
      </c>
      <c r="J313" s="1">
        <v>-4.5824410000000003E-2</v>
      </c>
      <c r="K313" s="1">
        <v>4.6017950000000002E-2</v>
      </c>
      <c r="L313" s="1">
        <v>-6.2047400000000003E-2</v>
      </c>
      <c r="M313" s="1">
        <v>0.2380698</v>
      </c>
    </row>
    <row r="314" spans="1:13" s="1" customFormat="1" x14ac:dyDescent="0.3">
      <c r="A314" s="16">
        <v>5.2051999999999996</v>
      </c>
      <c r="B314" s="16">
        <v>-0.32330170000000003</v>
      </c>
      <c r="C314" s="1">
        <v>-8.9717389999999994E-2</v>
      </c>
      <c r="D314" s="1">
        <v>8.9717669999999999E-2</v>
      </c>
      <c r="E314" s="1">
        <v>-4.6914459999999998E-2</v>
      </c>
      <c r="F314" s="6">
        <v>0.54969429999999997</v>
      </c>
      <c r="H314" s="1">
        <v>10.410399999999999</v>
      </c>
      <c r="I314" s="1">
        <v>-0.64130379999999998</v>
      </c>
      <c r="J314" s="1">
        <v>-4.6200989999999997E-2</v>
      </c>
      <c r="K314" s="1">
        <v>4.6784989999999999E-2</v>
      </c>
      <c r="L314" s="1">
        <v>1.853341E-2</v>
      </c>
      <c r="M314" s="1">
        <v>5.5152270000000003E-2</v>
      </c>
    </row>
    <row r="315" spans="1:13" s="1" customFormat="1" x14ac:dyDescent="0.3">
      <c r="A315" s="16">
        <v>5.2218830000000001</v>
      </c>
      <c r="B315" s="16">
        <v>-0.32482810000000001</v>
      </c>
      <c r="C315" s="1">
        <v>-8.908315E-2</v>
      </c>
      <c r="D315" s="1">
        <v>8.908336E-2</v>
      </c>
      <c r="E315" s="1">
        <v>-4.1536150000000001E-2</v>
      </c>
      <c r="F315" s="6">
        <v>4.7081989999999997E-2</v>
      </c>
      <c r="H315" s="1">
        <v>10.443770000000001</v>
      </c>
      <c r="I315" s="1">
        <v>-0.64271610000000001</v>
      </c>
      <c r="J315" s="1">
        <v>-4.2805820000000001E-2</v>
      </c>
      <c r="K315" s="1">
        <v>4.3701379999999998E-2</v>
      </c>
      <c r="L315" s="1">
        <v>4.3110210000000003E-2</v>
      </c>
      <c r="M315" s="1">
        <v>0.13672400000000001</v>
      </c>
    </row>
    <row r="316" spans="1:13" s="1" customFormat="1" x14ac:dyDescent="0.3">
      <c r="A316" s="16">
        <v>5.2385669999999998</v>
      </c>
      <c r="B316" s="16">
        <v>-0.32627410000000001</v>
      </c>
      <c r="C316" s="1">
        <v>-8.9725769999999996E-2</v>
      </c>
      <c r="D316" s="1">
        <v>8.9776969999999998E-2</v>
      </c>
      <c r="E316" s="1">
        <v>-0.10739990000000001</v>
      </c>
      <c r="F316" s="6">
        <v>0.42844090000000001</v>
      </c>
      <c r="H316" s="1">
        <v>10.477130000000001</v>
      </c>
      <c r="I316" s="1">
        <v>-0.64416039999999997</v>
      </c>
      <c r="J316" s="1">
        <v>-4.392252E-2</v>
      </c>
      <c r="K316" s="1">
        <v>4.6133019999999997E-2</v>
      </c>
      <c r="L316" s="1">
        <v>-4.5020289999999998E-2</v>
      </c>
      <c r="M316" s="1">
        <v>7.5065750000000001E-2</v>
      </c>
    </row>
    <row r="317" spans="1:13" s="1" customFormat="1" x14ac:dyDescent="0.3">
      <c r="A317" s="16">
        <v>5.2552500000000002</v>
      </c>
      <c r="B317" s="16">
        <v>-0.3278219</v>
      </c>
      <c r="C317" s="1">
        <v>-9.3744389999999997E-2</v>
      </c>
      <c r="D317" s="1">
        <v>9.4236940000000005E-2</v>
      </c>
      <c r="E317" s="1">
        <v>0.13541349999999999</v>
      </c>
      <c r="F317" s="6">
        <v>0.40313359999999998</v>
      </c>
      <c r="H317" s="1">
        <v>10.5105</v>
      </c>
      <c r="I317" s="1">
        <v>-0.64564719999999998</v>
      </c>
      <c r="J317" s="1">
        <v>-4.5754169999999997E-2</v>
      </c>
      <c r="K317" s="1">
        <v>4.6589800000000001E-2</v>
      </c>
      <c r="L317" s="1">
        <v>1.6873889999999999E-2</v>
      </c>
      <c r="M317" s="1">
        <v>0.20852860000000001</v>
      </c>
    </row>
    <row r="318" spans="1:13" s="1" customFormat="1" x14ac:dyDescent="0.3">
      <c r="A318" s="16">
        <v>5.2719329999999998</v>
      </c>
      <c r="B318" s="16">
        <v>-0.32940209999999998</v>
      </c>
      <c r="C318" s="1">
        <v>-8.6255960000000007E-2</v>
      </c>
      <c r="D318" s="1">
        <v>8.8477849999999997E-2</v>
      </c>
      <c r="E318" s="1">
        <v>0.74556679999999997</v>
      </c>
      <c r="F318" s="6">
        <v>1.0759510000000001</v>
      </c>
      <c r="H318" s="1">
        <v>10.54387</v>
      </c>
      <c r="I318" s="1">
        <v>-0.6472137</v>
      </c>
      <c r="J318" s="1">
        <v>-4.3533509999999997E-2</v>
      </c>
      <c r="K318" s="1">
        <v>4.3733689999999999E-2</v>
      </c>
      <c r="L318" s="1">
        <v>0.1214272</v>
      </c>
      <c r="M318" s="1">
        <v>0.26522899999999999</v>
      </c>
    </row>
    <row r="319" spans="1:13" s="1" customFormat="1" x14ac:dyDescent="0.3">
      <c r="A319" s="16">
        <v>5.2886170000000003</v>
      </c>
      <c r="B319" s="16">
        <v>-0.33069999999999999</v>
      </c>
      <c r="C319" s="1">
        <v>-6.7749030000000002E-2</v>
      </c>
      <c r="D319" s="1">
        <v>6.9095119999999996E-2</v>
      </c>
      <c r="E319" s="1">
        <v>0.1165814</v>
      </c>
      <c r="F319" s="6">
        <v>0.61729900000000004</v>
      </c>
      <c r="H319" s="1">
        <v>10.57723</v>
      </c>
      <c r="I319" s="1">
        <v>-0.64855240000000003</v>
      </c>
      <c r="J319" s="1">
        <v>-3.6957219999999999E-2</v>
      </c>
      <c r="K319" s="1">
        <v>3.733732E-2</v>
      </c>
      <c r="L319" s="1">
        <v>9.9866179999999999E-2</v>
      </c>
      <c r="M319" s="1">
        <v>0.11920219999999999</v>
      </c>
    </row>
    <row r="320" spans="1:13" s="1" customFormat="1" x14ac:dyDescent="0.3">
      <c r="A320" s="16">
        <v>5.3052999999999999</v>
      </c>
      <c r="B320" s="16">
        <v>-0.33166259999999997</v>
      </c>
      <c r="C320" s="1">
        <v>-7.7826720000000002E-2</v>
      </c>
      <c r="D320" s="1">
        <v>7.9091300000000003E-2</v>
      </c>
      <c r="E320" s="1">
        <v>-0.39262920000000001</v>
      </c>
      <c r="F320" s="6">
        <v>0.63755919999999999</v>
      </c>
      <c r="H320" s="1">
        <v>10.6106</v>
      </c>
      <c r="I320" s="1">
        <v>-0.64968000000000004</v>
      </c>
      <c r="J320" s="1">
        <v>-3.6120630000000001E-2</v>
      </c>
      <c r="K320" s="1">
        <v>3.6125900000000002E-2</v>
      </c>
      <c r="L320" s="1">
        <v>3.5657069999999999E-2</v>
      </c>
      <c r="M320" s="1">
        <v>0.1190056</v>
      </c>
    </row>
    <row r="321" spans="1:13" s="1" customFormat="1" x14ac:dyDescent="0.3">
      <c r="A321" s="16">
        <v>5.3219830000000004</v>
      </c>
      <c r="B321" s="16">
        <v>-0.3332968</v>
      </c>
      <c r="C321" s="1">
        <v>-8.927657E-2</v>
      </c>
      <c r="D321" s="1">
        <v>9.0867359999999994E-2</v>
      </c>
      <c r="E321" s="1">
        <v>-0.30280649999999998</v>
      </c>
      <c r="F321" s="6">
        <v>1.066886</v>
      </c>
      <c r="H321" s="1">
        <v>10.643969999999999</v>
      </c>
      <c r="I321" s="1">
        <v>-0.65096279999999995</v>
      </c>
      <c r="J321" s="1">
        <v>-3.6038380000000002E-2</v>
      </c>
      <c r="K321" s="1">
        <v>3.624898E-2</v>
      </c>
      <c r="L321" s="1">
        <v>-2.1143539999999999E-2</v>
      </c>
      <c r="M321" s="1">
        <v>6.1458289999999999E-2</v>
      </c>
    </row>
    <row r="322" spans="1:13" s="1" customFormat="1" x14ac:dyDescent="0.3">
      <c r="A322" s="16">
        <v>5.3386670000000001</v>
      </c>
      <c r="B322" s="16">
        <v>-0.33464149999999998</v>
      </c>
      <c r="C322" s="1">
        <v>-8.2327929999999994E-2</v>
      </c>
      <c r="D322" s="1">
        <v>8.376575E-2</v>
      </c>
      <c r="E322" s="1">
        <v>0.7765879</v>
      </c>
      <c r="F322" s="6">
        <v>1.9396070000000001</v>
      </c>
      <c r="H322" s="1">
        <v>10.67733</v>
      </c>
      <c r="I322" s="1">
        <v>-0.65208489999999997</v>
      </c>
      <c r="J322" s="1">
        <v>-3.6150880000000003E-2</v>
      </c>
      <c r="K322" s="1">
        <v>3.6232180000000003E-2</v>
      </c>
      <c r="L322" s="1">
        <v>1.9180630000000001E-2</v>
      </c>
      <c r="M322" s="1">
        <v>5.7660169999999997E-2</v>
      </c>
    </row>
    <row r="323" spans="1:13" s="1" customFormat="1" x14ac:dyDescent="0.3">
      <c r="A323" s="16">
        <v>5.3553499999999996</v>
      </c>
      <c r="B323" s="16">
        <v>-0.3360438</v>
      </c>
      <c r="C323" s="1">
        <v>-6.7468589999999995E-2</v>
      </c>
      <c r="D323" s="1">
        <v>7.6179090000000005E-2</v>
      </c>
      <c r="E323" s="1">
        <v>0.1999447</v>
      </c>
      <c r="F323" s="6">
        <v>1.1667289999999999</v>
      </c>
      <c r="H323" s="1">
        <v>10.710699999999999</v>
      </c>
      <c r="I323" s="1">
        <v>-0.65337529999999999</v>
      </c>
      <c r="J323" s="1">
        <v>-3.6179000000000003E-2</v>
      </c>
      <c r="K323" s="1">
        <v>3.6180379999999998E-2</v>
      </c>
      <c r="L323" s="1">
        <v>6.1147119999999999E-2</v>
      </c>
      <c r="M323" s="1">
        <v>6.7574930000000005E-2</v>
      </c>
    </row>
    <row r="324" spans="1:13" s="1" customFormat="1" x14ac:dyDescent="0.3">
      <c r="A324" s="16">
        <v>5.3720330000000001</v>
      </c>
      <c r="B324" s="16">
        <v>-0.33689269999999999</v>
      </c>
      <c r="C324" s="1">
        <v>-6.8195549999999994E-2</v>
      </c>
      <c r="D324" s="1">
        <v>8.0678700000000006E-2</v>
      </c>
      <c r="E324" s="1">
        <v>-0.4231182</v>
      </c>
      <c r="F324" s="6">
        <v>0.57939180000000001</v>
      </c>
      <c r="H324" s="1">
        <v>10.744070000000001</v>
      </c>
      <c r="I324" s="1">
        <v>-0.65449930000000001</v>
      </c>
      <c r="J324" s="1">
        <v>-3.1333840000000002E-2</v>
      </c>
      <c r="K324" s="1">
        <v>3.1524459999999997E-2</v>
      </c>
      <c r="L324" s="1">
        <v>1.467423E-2</v>
      </c>
      <c r="M324" s="1">
        <v>0.25267729999999999</v>
      </c>
    </row>
    <row r="325" spans="1:13" s="1" customFormat="1" x14ac:dyDescent="0.3">
      <c r="A325" s="16">
        <v>5.3887169999999998</v>
      </c>
      <c r="B325" s="16">
        <v>-0.33831929999999999</v>
      </c>
      <c r="C325" s="1">
        <v>-8.8480180000000005E-2</v>
      </c>
      <c r="D325" s="1">
        <v>8.852082E-2</v>
      </c>
      <c r="E325" s="1">
        <v>-0.75079479999999998</v>
      </c>
      <c r="F325" s="6">
        <v>1.642344</v>
      </c>
      <c r="H325" s="1">
        <v>10.777430000000001</v>
      </c>
      <c r="I325" s="1">
        <v>-0.65546629999999995</v>
      </c>
      <c r="J325" s="1">
        <v>-3.4146120000000002E-2</v>
      </c>
      <c r="K325" s="1">
        <v>3.8261339999999998E-2</v>
      </c>
      <c r="L325" s="1">
        <v>-0.1027525</v>
      </c>
      <c r="M325" s="1">
        <v>0.13760710000000001</v>
      </c>
    </row>
    <row r="326" spans="1:13" s="1" customFormat="1" x14ac:dyDescent="0.3">
      <c r="A326" s="16">
        <v>5.4054000000000002</v>
      </c>
      <c r="B326" s="16">
        <v>-0.33984500000000001</v>
      </c>
      <c r="C326" s="1">
        <v>-9.1599639999999996E-2</v>
      </c>
      <c r="D326" s="1">
        <v>9.1610109999999995E-2</v>
      </c>
      <c r="E326" s="1">
        <v>-0.1008328</v>
      </c>
      <c r="F326" s="6">
        <v>0.16579440000000001</v>
      </c>
      <c r="H326" s="1">
        <v>10.8108</v>
      </c>
      <c r="I326" s="1">
        <v>-0.65677799999999997</v>
      </c>
      <c r="J326" s="1">
        <v>-3.9915899999999997E-2</v>
      </c>
      <c r="K326" s="1">
        <v>4.2133579999999997E-2</v>
      </c>
      <c r="L326" s="1">
        <v>6.9714870000000002E-3</v>
      </c>
      <c r="M326" s="1">
        <v>0.2128988</v>
      </c>
    </row>
    <row r="327" spans="1:13" s="1" customFormat="1" x14ac:dyDescent="0.3">
      <c r="A327" s="16">
        <v>5.4220829999999998</v>
      </c>
      <c r="B327" s="16">
        <v>-0.3413757</v>
      </c>
      <c r="C327" s="1">
        <v>-9.1499800000000006E-2</v>
      </c>
      <c r="D327" s="1">
        <v>9.1633839999999994E-2</v>
      </c>
      <c r="E327" s="1">
        <v>2.0862519999999999E-2</v>
      </c>
      <c r="F327" s="6">
        <v>0.15643090000000001</v>
      </c>
      <c r="H327" s="1">
        <v>10.84417</v>
      </c>
      <c r="I327" s="1">
        <v>-0.65812999999999999</v>
      </c>
      <c r="J327" s="1">
        <v>-3.4041769999999999E-2</v>
      </c>
      <c r="K327" s="1">
        <v>3.4085829999999998E-2</v>
      </c>
      <c r="L327" s="1">
        <v>3.7479989999999998E-2</v>
      </c>
      <c r="M327" s="1">
        <v>0.19579640000000001</v>
      </c>
    </row>
    <row r="328" spans="1:13" s="1" customFormat="1" x14ac:dyDescent="0.3">
      <c r="A328" s="16">
        <v>5.4387670000000004</v>
      </c>
      <c r="B328" s="16">
        <v>-0.34289799999999998</v>
      </c>
      <c r="C328" s="1">
        <v>-9.0864899999999998E-2</v>
      </c>
      <c r="D328" s="1">
        <v>9.0865150000000006E-2</v>
      </c>
      <c r="E328" s="1">
        <v>7.5838939999999994E-2</v>
      </c>
      <c r="F328" s="6">
        <v>8.4950979999999995E-2</v>
      </c>
      <c r="H328" s="1">
        <v>10.87753</v>
      </c>
      <c r="I328" s="1">
        <v>-0.65904969999999996</v>
      </c>
      <c r="J328" s="1">
        <v>-3.4487589999999999E-2</v>
      </c>
      <c r="K328" s="1">
        <v>3.4509390000000001E-2</v>
      </c>
      <c r="L328" s="1">
        <v>-8.5742209999999999E-2</v>
      </c>
      <c r="M328" s="1">
        <v>0.1206763</v>
      </c>
    </row>
    <row r="329" spans="1:13" s="1" customFormat="1" x14ac:dyDescent="0.3">
      <c r="A329" s="16">
        <v>5.4554499999999999</v>
      </c>
      <c r="B329" s="16">
        <v>-0.34440749999999998</v>
      </c>
      <c r="C329" s="1">
        <v>-8.9093809999999996E-2</v>
      </c>
      <c r="D329" s="1">
        <v>8.9113819999999996E-2</v>
      </c>
      <c r="E329" s="1">
        <v>7.8209600000000004E-2</v>
      </c>
      <c r="F329" s="6">
        <v>0.75917080000000003</v>
      </c>
      <c r="H329" s="1">
        <v>10.9109</v>
      </c>
      <c r="I329" s="1">
        <v>-0.66043149999999995</v>
      </c>
      <c r="J329" s="1">
        <v>-4.2511100000000003E-2</v>
      </c>
      <c r="K329" s="1">
        <v>4.2897770000000002E-2</v>
      </c>
      <c r="L329" s="1">
        <v>-5.2210510000000002E-2</v>
      </c>
      <c r="M329" s="1">
        <v>8.6598350000000004E-2</v>
      </c>
    </row>
    <row r="330" spans="1:13" s="1" customFormat="1" x14ac:dyDescent="0.3">
      <c r="A330" s="16">
        <v>5.4721330000000004</v>
      </c>
      <c r="B330" s="16">
        <v>-0.34587079999999998</v>
      </c>
      <c r="C330" s="1">
        <v>-8.7887770000000004E-2</v>
      </c>
      <c r="D330" s="1">
        <v>8.9547139999999997E-2</v>
      </c>
      <c r="E330" s="1">
        <v>0.58129509999999995</v>
      </c>
      <c r="F330" s="6">
        <v>0.96351310000000001</v>
      </c>
      <c r="H330" s="1">
        <v>10.944269999999999</v>
      </c>
      <c r="I330" s="1">
        <v>-0.66188659999999999</v>
      </c>
      <c r="J330" s="1">
        <v>-3.8085300000000002E-2</v>
      </c>
      <c r="K330" s="1">
        <v>3.8412109999999999E-2</v>
      </c>
      <c r="L330" s="1">
        <v>9.5945500000000003E-2</v>
      </c>
      <c r="M330" s="1">
        <v>0.1320559</v>
      </c>
    </row>
    <row r="331" spans="1:13" s="1" customFormat="1" x14ac:dyDescent="0.3">
      <c r="A331" s="16">
        <v>5.4888170000000001</v>
      </c>
      <c r="B331" s="16">
        <v>-0.34734009999999998</v>
      </c>
      <c r="C331" s="1">
        <v>-7.221313E-2</v>
      </c>
      <c r="D331" s="1">
        <v>7.2681280000000001E-2</v>
      </c>
      <c r="E331" s="1">
        <v>0.33217920000000001</v>
      </c>
      <c r="F331" s="6">
        <v>0.57258489999999995</v>
      </c>
      <c r="H331" s="1">
        <v>10.97763</v>
      </c>
      <c r="I331" s="1">
        <v>-0.66297309999999998</v>
      </c>
      <c r="J331" s="1">
        <v>-3.414673E-2</v>
      </c>
      <c r="K331" s="1">
        <v>3.4148379999999999E-2</v>
      </c>
      <c r="L331" s="1">
        <v>5.9508949999999998E-2</v>
      </c>
      <c r="M331" s="1">
        <v>8.3753590000000003E-2</v>
      </c>
    </row>
    <row r="332" spans="1:13" s="1" customFormat="1" x14ac:dyDescent="0.3">
      <c r="A332" s="16">
        <v>5.5054999999999996</v>
      </c>
      <c r="B332" s="16">
        <v>-0.34828029999999999</v>
      </c>
      <c r="C332" s="1">
        <v>-7.0261489999999996E-2</v>
      </c>
      <c r="D332" s="1">
        <v>7.3467080000000004E-2</v>
      </c>
      <c r="E332" s="1">
        <v>-0.1349834</v>
      </c>
      <c r="F332" s="6">
        <v>0.4499437</v>
      </c>
      <c r="H332" s="1">
        <v>11.010999999999999</v>
      </c>
      <c r="I332" s="1">
        <v>-0.66416529999999996</v>
      </c>
      <c r="J332" s="1">
        <v>-3.540314E-2</v>
      </c>
      <c r="K332" s="1">
        <v>3.5409299999999998E-2</v>
      </c>
      <c r="L332" s="1">
        <v>-2.421879E-2</v>
      </c>
      <c r="M332" s="1">
        <v>3.8468799999999997E-2</v>
      </c>
    </row>
    <row r="333" spans="1:13" s="1" customFormat="1" x14ac:dyDescent="0.3">
      <c r="A333" s="16">
        <v>5.5221830000000001</v>
      </c>
      <c r="B333" s="16">
        <v>-0.34968450000000001</v>
      </c>
      <c r="C333" s="1">
        <v>-8.3106299999999994E-2</v>
      </c>
      <c r="D333" s="1">
        <v>8.6147660000000001E-2</v>
      </c>
      <c r="E333" s="1">
        <v>-0.52306059999999999</v>
      </c>
      <c r="F333" s="6">
        <v>2.2203469999999998</v>
      </c>
      <c r="H333" s="1">
        <v>11.044370000000001</v>
      </c>
      <c r="I333" s="1">
        <v>-0.66533560000000003</v>
      </c>
      <c r="J333" s="1">
        <v>-3.5396440000000001E-2</v>
      </c>
      <c r="K333" s="1">
        <v>3.5397820000000003E-2</v>
      </c>
      <c r="L333" s="1">
        <v>2.905375E-2</v>
      </c>
      <c r="M333" s="1">
        <v>5.1162050000000001E-2</v>
      </c>
    </row>
    <row r="334" spans="1:13" s="1" customFormat="1" x14ac:dyDescent="0.3">
      <c r="A334" s="16">
        <v>5.5388669999999998</v>
      </c>
      <c r="B334" s="16">
        <v>-0.35105330000000001</v>
      </c>
      <c r="C334" s="1">
        <v>-8.5002869999999994E-2</v>
      </c>
      <c r="D334" s="1">
        <v>9.6282240000000005E-2</v>
      </c>
      <c r="E334" s="1">
        <v>-0.30634050000000002</v>
      </c>
      <c r="F334" s="6">
        <v>0.4950657</v>
      </c>
      <c r="H334" s="1">
        <v>11.077730000000001</v>
      </c>
      <c r="I334" s="1">
        <v>-0.66652739999999999</v>
      </c>
      <c r="J334" s="1">
        <v>-3.3867759999999997E-2</v>
      </c>
      <c r="K334" s="1">
        <v>3.3872439999999997E-2</v>
      </c>
      <c r="L334" s="1">
        <v>-1.2507340000000001E-3</v>
      </c>
      <c r="M334" s="1">
        <v>0.1004729</v>
      </c>
    </row>
    <row r="335" spans="1:13" s="1" customFormat="1" x14ac:dyDescent="0.3">
      <c r="A335" s="16">
        <v>5.5555500000000002</v>
      </c>
      <c r="B335" s="16">
        <v>-0.35252070000000002</v>
      </c>
      <c r="C335" s="1">
        <v>-9.3528260000000002E-2</v>
      </c>
      <c r="D335" s="1">
        <v>9.5421939999999997E-2</v>
      </c>
      <c r="E335" s="1">
        <v>-0.17266319999999999</v>
      </c>
      <c r="F335" s="6">
        <v>1.042443</v>
      </c>
      <c r="H335" s="1">
        <v>11.1111</v>
      </c>
      <c r="I335" s="1">
        <v>-0.66759570000000001</v>
      </c>
      <c r="J335" s="1">
        <v>-3.4544020000000002E-2</v>
      </c>
      <c r="K335" s="1">
        <v>3.5357079999999999E-2</v>
      </c>
      <c r="L335" s="1">
        <v>9.6395649999999999E-2</v>
      </c>
      <c r="M335" s="1">
        <v>0.1162859</v>
      </c>
    </row>
    <row r="336" spans="1:13" s="1" customFormat="1" x14ac:dyDescent="0.3">
      <c r="A336" s="16">
        <v>5.5722329999999998</v>
      </c>
      <c r="B336" s="16">
        <v>-0.35417399999999999</v>
      </c>
      <c r="C336" s="1">
        <v>-9.2828519999999998E-2</v>
      </c>
      <c r="D336" s="1">
        <v>9.2993019999999996E-2</v>
      </c>
      <c r="E336" s="1">
        <v>0.25310240000000001</v>
      </c>
      <c r="F336" s="6">
        <v>0.4987975</v>
      </c>
      <c r="H336" s="1">
        <v>11.14447</v>
      </c>
      <c r="I336" s="1">
        <v>-0.66883269999999995</v>
      </c>
      <c r="J336" s="1">
        <v>-2.950264E-2</v>
      </c>
      <c r="K336" s="1">
        <v>2.9523420000000002E-2</v>
      </c>
      <c r="L336" s="1">
        <v>-3.5582950000000002E-2</v>
      </c>
      <c r="M336" s="1">
        <v>0.1292769</v>
      </c>
    </row>
    <row r="337" spans="1:13" s="1" customFormat="1" x14ac:dyDescent="0.3">
      <c r="A337" s="16">
        <v>5.5889170000000004</v>
      </c>
      <c r="B337" s="16">
        <v>-0.35561809999999999</v>
      </c>
      <c r="C337" s="1">
        <v>-8.3004250000000002E-2</v>
      </c>
      <c r="D337" s="1">
        <v>8.4327170000000007E-2</v>
      </c>
      <c r="E337" s="1">
        <v>0.2095668</v>
      </c>
      <c r="F337" s="6">
        <v>0.55329919999999999</v>
      </c>
      <c r="H337" s="1">
        <v>11.17783</v>
      </c>
      <c r="I337" s="1">
        <v>-0.66956450000000001</v>
      </c>
      <c r="J337" s="1">
        <v>-3.2837489999999997E-2</v>
      </c>
      <c r="K337" s="1">
        <v>3.3411830000000003E-2</v>
      </c>
      <c r="L337" s="1">
        <v>-2.5391E-2</v>
      </c>
      <c r="M337" s="1">
        <v>8.9750389999999999E-2</v>
      </c>
    </row>
    <row r="338" spans="1:13" s="1" customFormat="1" x14ac:dyDescent="0.3">
      <c r="A338" s="16">
        <v>5.6055999999999999</v>
      </c>
      <c r="B338" s="16">
        <v>-0.35694360000000003</v>
      </c>
      <c r="C338" s="1">
        <v>-8.4932380000000002E-2</v>
      </c>
      <c r="D338" s="1">
        <v>8.5656469999999998E-2</v>
      </c>
      <c r="E338" s="1">
        <v>0.45579649999999999</v>
      </c>
      <c r="F338" s="6">
        <v>1.3814979999999999</v>
      </c>
      <c r="H338" s="1">
        <v>11.2112</v>
      </c>
      <c r="I338" s="1">
        <v>-0.67102399999999995</v>
      </c>
      <c r="J338" s="1">
        <v>-3.6436969999999999E-2</v>
      </c>
      <c r="K338" s="1">
        <v>3.6504189999999999E-2</v>
      </c>
      <c r="L338" s="1">
        <v>-6.0965360000000003E-2</v>
      </c>
      <c r="M338" s="1">
        <v>9.9093109999999998E-2</v>
      </c>
    </row>
    <row r="339" spans="1:13" s="1" customFormat="1" x14ac:dyDescent="0.3">
      <c r="A339" s="16">
        <v>5.6222830000000004</v>
      </c>
      <c r="B339" s="16">
        <v>-0.35845199999999999</v>
      </c>
      <c r="C339" s="1">
        <v>-7.2438619999999995E-2</v>
      </c>
      <c r="D339" s="1">
        <v>7.7227459999999998E-2</v>
      </c>
      <c r="E339" s="1">
        <v>0.33976859999999998</v>
      </c>
      <c r="F339" s="6">
        <v>0.6163381</v>
      </c>
      <c r="H339" s="1">
        <v>11.24457</v>
      </c>
      <c r="I339" s="1">
        <v>-0.67199609999999999</v>
      </c>
      <c r="J339" s="1">
        <v>-3.2745389999999999E-2</v>
      </c>
      <c r="K339" s="1">
        <v>3.2937220000000003E-2</v>
      </c>
      <c r="L339" s="1">
        <v>-2.0690449999999999E-2</v>
      </c>
      <c r="M339" s="1">
        <v>3.5230490000000003E-2</v>
      </c>
    </row>
    <row r="340" spans="1:13" s="1" customFormat="1" x14ac:dyDescent="0.3">
      <c r="A340" s="16">
        <v>5.6389670000000001</v>
      </c>
      <c r="B340" s="16">
        <v>-0.35936059999999997</v>
      </c>
      <c r="C340" s="1">
        <v>-6.6023949999999998E-2</v>
      </c>
      <c r="D340" s="1">
        <v>6.8777900000000003E-2</v>
      </c>
      <c r="E340" s="1">
        <v>-0.2083219</v>
      </c>
      <c r="F340" s="6">
        <v>1.23125</v>
      </c>
      <c r="H340" s="1">
        <v>11.27793</v>
      </c>
      <c r="I340" s="1">
        <v>-0.67320919999999995</v>
      </c>
      <c r="J340" s="1">
        <v>-3.945129E-2</v>
      </c>
      <c r="K340" s="1">
        <v>3.9537160000000002E-2</v>
      </c>
      <c r="L340" s="1">
        <v>-0.1126992</v>
      </c>
      <c r="M340" s="1">
        <v>0.1168083</v>
      </c>
    </row>
    <row r="341" spans="1:13" s="1" customFormat="1" x14ac:dyDescent="0.3">
      <c r="A341" s="16">
        <v>5.6556499999999996</v>
      </c>
      <c r="B341" s="16">
        <v>-0.360655</v>
      </c>
      <c r="C341" s="1">
        <v>-8.4302020000000005E-2</v>
      </c>
      <c r="D341" s="1">
        <v>8.8760539999999999E-2</v>
      </c>
      <c r="E341" s="1">
        <v>-0.88123850000000004</v>
      </c>
      <c r="F341" s="6">
        <v>1.569348</v>
      </c>
      <c r="H341" s="1">
        <v>11.311299999999999</v>
      </c>
      <c r="I341" s="1">
        <v>-0.67462880000000003</v>
      </c>
      <c r="J341" s="1">
        <v>-4.0872859999999997E-2</v>
      </c>
      <c r="K341" s="1">
        <v>4.1332239999999999E-2</v>
      </c>
      <c r="L341" s="1">
        <v>5.0194059999999999E-2</v>
      </c>
      <c r="M341" s="1">
        <v>5.9769990000000002E-2</v>
      </c>
    </row>
    <row r="342" spans="1:13" s="1" customFormat="1" x14ac:dyDescent="0.3">
      <c r="A342" s="16">
        <v>5.6723330000000001</v>
      </c>
      <c r="B342" s="16">
        <v>-0.36217349999999998</v>
      </c>
      <c r="C342" s="1">
        <v>-9.5110210000000001E-2</v>
      </c>
      <c r="D342" s="1">
        <v>9.7862829999999998E-2</v>
      </c>
      <c r="E342" s="1">
        <v>0.4303767</v>
      </c>
      <c r="F342" s="6">
        <v>1.1085039999999999</v>
      </c>
      <c r="H342" s="1">
        <v>11.344670000000001</v>
      </c>
      <c r="I342" s="1">
        <v>-0.6759368</v>
      </c>
      <c r="J342" s="1">
        <v>-3.5684390000000003E-2</v>
      </c>
      <c r="K342" s="1">
        <v>3.57238E-2</v>
      </c>
      <c r="L342" s="1">
        <v>0.17504929999999999</v>
      </c>
      <c r="M342" s="1">
        <v>0.20223250000000001</v>
      </c>
    </row>
    <row r="343" spans="1:13" s="1" customFormat="1" x14ac:dyDescent="0.3">
      <c r="A343" s="16">
        <v>5.6890169999999998</v>
      </c>
      <c r="B343" s="16">
        <v>-0.3638285</v>
      </c>
      <c r="C343" s="1">
        <v>-7.3783139999999997E-2</v>
      </c>
      <c r="D343" s="1">
        <v>7.4307789999999999E-2</v>
      </c>
      <c r="E343" s="1">
        <v>0.50909919999999997</v>
      </c>
      <c r="F343" s="6">
        <v>0.59012770000000003</v>
      </c>
      <c r="H343" s="1">
        <v>11.378030000000001</v>
      </c>
      <c r="I343" s="1">
        <v>-0.67701020000000001</v>
      </c>
      <c r="J343" s="1">
        <v>-2.8893189999999999E-2</v>
      </c>
      <c r="K343" s="1">
        <v>2.9045439999999999E-2</v>
      </c>
      <c r="L343" s="1">
        <v>9.8647969999999998E-3</v>
      </c>
      <c r="M343" s="1">
        <v>1.7781379999999999E-2</v>
      </c>
    </row>
    <row r="344" spans="1:13" s="1" customFormat="1" x14ac:dyDescent="0.3">
      <c r="A344" s="16">
        <v>5.7057000000000002</v>
      </c>
      <c r="B344" s="16">
        <v>-0.3646354</v>
      </c>
      <c r="C344" s="1">
        <v>-6.7536769999999996E-2</v>
      </c>
      <c r="D344" s="1">
        <v>6.77344E-2</v>
      </c>
      <c r="E344" s="1">
        <v>0.49414590000000003</v>
      </c>
      <c r="F344" s="6">
        <v>0.57216060000000002</v>
      </c>
      <c r="H344" s="1">
        <v>11.4114</v>
      </c>
      <c r="I344" s="1">
        <v>-0.67786500000000005</v>
      </c>
      <c r="J344" s="1">
        <v>-3.3471019999999997E-2</v>
      </c>
      <c r="K344" s="1">
        <v>3.351374E-2</v>
      </c>
      <c r="L344" s="1">
        <v>-0.10450760000000001</v>
      </c>
      <c r="M344" s="1">
        <v>0.1149777</v>
      </c>
    </row>
    <row r="345" spans="1:13" s="1" customFormat="1" x14ac:dyDescent="0.3">
      <c r="A345" s="16">
        <v>5.7223829999999998</v>
      </c>
      <c r="B345" s="16">
        <v>-0.36608200000000002</v>
      </c>
      <c r="C345" s="1">
        <v>-6.8942809999999993E-2</v>
      </c>
      <c r="D345" s="1">
        <v>6.895126E-2</v>
      </c>
      <c r="E345" s="1">
        <v>-0.1608414</v>
      </c>
      <c r="F345" s="6">
        <v>0.33267639999999998</v>
      </c>
      <c r="H345" s="1">
        <v>11.44477</v>
      </c>
      <c r="I345" s="1">
        <v>-0.67924379999999995</v>
      </c>
      <c r="J345" s="1">
        <v>-3.8921829999999998E-2</v>
      </c>
      <c r="K345" s="1">
        <v>3.9160439999999998E-2</v>
      </c>
      <c r="L345" s="1">
        <v>1.50443E-2</v>
      </c>
      <c r="M345" s="1">
        <v>1.7128399999999998E-2</v>
      </c>
    </row>
    <row r="346" spans="1:13" s="1" customFormat="1" x14ac:dyDescent="0.3">
      <c r="A346" s="16">
        <v>5.7390670000000004</v>
      </c>
      <c r="B346" s="16">
        <v>-0.36693579999999998</v>
      </c>
      <c r="C346" s="1">
        <v>-6.3349009999999997E-2</v>
      </c>
      <c r="D346" s="1">
        <v>6.3596780000000006E-2</v>
      </c>
      <c r="E346" s="1">
        <v>-0.32597330000000002</v>
      </c>
      <c r="F346" s="6">
        <v>0.39990389999999998</v>
      </c>
      <c r="H346" s="1">
        <v>11.47813</v>
      </c>
      <c r="I346" s="1">
        <v>-0.68046229999999996</v>
      </c>
      <c r="J346" s="1">
        <v>-3.1391700000000002E-2</v>
      </c>
      <c r="K346" s="1">
        <v>3.1558790000000003E-2</v>
      </c>
    </row>
    <row r="347" spans="1:13" s="1" customFormat="1" x14ac:dyDescent="0.3">
      <c r="A347" s="16">
        <v>5.7557499999999999</v>
      </c>
      <c r="B347" s="16">
        <v>-0.36819570000000001</v>
      </c>
      <c r="C347" s="1">
        <v>-8.4546629999999998E-2</v>
      </c>
      <c r="D347" s="1">
        <v>8.5042880000000001E-2</v>
      </c>
      <c r="E347" s="1">
        <v>-0.81022309999999997</v>
      </c>
      <c r="F347" s="6">
        <v>0.84934209999999999</v>
      </c>
      <c r="H347" s="1">
        <v>11.5115</v>
      </c>
      <c r="I347" s="1">
        <v>-0.68133869999999996</v>
      </c>
    </row>
    <row r="348" spans="1:13" s="1" customFormat="1" x14ac:dyDescent="0.3">
      <c r="A348" s="16">
        <v>5.7724330000000004</v>
      </c>
      <c r="B348" s="16">
        <v>-0.3697568</v>
      </c>
      <c r="C348" s="1">
        <v>-9.1516200000000006E-2</v>
      </c>
      <c r="D348" s="1">
        <v>9.184755E-2</v>
      </c>
      <c r="E348" s="1">
        <v>-0.1222524</v>
      </c>
      <c r="F348" s="6">
        <v>0.25067089999999997</v>
      </c>
      <c r="H348" s="1">
        <v>11.57823</v>
      </c>
      <c r="I348" s="1">
        <v>-0.68375859999999999</v>
      </c>
    </row>
    <row r="349" spans="1:13" s="1" customFormat="1" x14ac:dyDescent="0.3">
      <c r="A349" s="16">
        <v>5.7891170000000001</v>
      </c>
      <c r="B349" s="16">
        <v>-0.3712493</v>
      </c>
      <c r="C349" s="1">
        <v>-8.708863E-2</v>
      </c>
      <c r="D349" s="1">
        <v>8.8676130000000006E-2</v>
      </c>
      <c r="E349" s="1">
        <v>0.20871590000000001</v>
      </c>
      <c r="F349" s="6">
        <v>0.82299820000000001</v>
      </c>
      <c r="H349" s="1">
        <v>11.611599999999999</v>
      </c>
      <c r="I349" s="1">
        <v>-0.68481080000000005</v>
      </c>
      <c r="J349" s="1">
        <v>-3.1903590000000003E-2</v>
      </c>
      <c r="K349" s="1">
        <v>3.190432E-2</v>
      </c>
    </row>
    <row r="350" spans="1:13" s="1" customFormat="1" x14ac:dyDescent="0.3">
      <c r="A350" s="16">
        <v>5.8057999999999996</v>
      </c>
      <c r="B350" s="16">
        <v>-0.37266270000000001</v>
      </c>
      <c r="C350" s="1">
        <v>-8.4236050000000007E-2</v>
      </c>
      <c r="D350" s="1">
        <v>8.8322949999999997E-2</v>
      </c>
      <c r="E350" s="1">
        <v>0.51525259999999995</v>
      </c>
      <c r="F350" s="6">
        <v>1.2173940000000001</v>
      </c>
      <c r="H350" s="1">
        <v>11.644970000000001</v>
      </c>
      <c r="I350" s="1">
        <v>-0.68588769999999999</v>
      </c>
      <c r="J350" s="1">
        <v>-2.986724E-2</v>
      </c>
      <c r="K350" s="1">
        <v>2.988532E-2</v>
      </c>
      <c r="L350" s="1">
        <v>-8.776552E-2</v>
      </c>
      <c r="M350" s="1">
        <v>9.1234919999999997E-2</v>
      </c>
    </row>
    <row r="351" spans="1:13" s="1" customFormat="1" x14ac:dyDescent="0.3">
      <c r="A351" s="16">
        <v>5.8224830000000001</v>
      </c>
      <c r="B351" s="16">
        <v>-0.37406</v>
      </c>
      <c r="C351" s="1">
        <v>-7.1805629999999995E-2</v>
      </c>
      <c r="D351" s="1">
        <v>7.5007290000000004E-2</v>
      </c>
      <c r="E351" s="1">
        <v>3.7482439999999999E-2</v>
      </c>
      <c r="F351" s="6">
        <v>0.9082344</v>
      </c>
      <c r="H351" s="1">
        <v>11.678330000000001</v>
      </c>
      <c r="I351" s="1">
        <v>-0.68680390000000002</v>
      </c>
      <c r="J351" s="1">
        <v>-3.5824460000000002E-2</v>
      </c>
      <c r="K351" s="1">
        <v>3.5877970000000002E-2</v>
      </c>
      <c r="L351" s="1">
        <v>-5.8279409999999997E-2</v>
      </c>
      <c r="M351" s="1">
        <v>5.8326250000000003E-2</v>
      </c>
    </row>
    <row r="352" spans="1:13" s="1" customFormat="1" x14ac:dyDescent="0.3">
      <c r="A352" s="16">
        <v>5.8391669999999998</v>
      </c>
      <c r="B352" s="16">
        <v>-0.37505860000000002</v>
      </c>
      <c r="C352" s="1">
        <v>-7.7166280000000004E-2</v>
      </c>
      <c r="D352" s="1">
        <v>7.9209310000000005E-2</v>
      </c>
      <c r="E352" s="1">
        <v>-9.9452369999999998E-2</v>
      </c>
      <c r="F352" s="6">
        <v>1.1609700000000001</v>
      </c>
      <c r="H352" s="1">
        <v>11.7117</v>
      </c>
      <c r="I352" s="1">
        <v>-0.68827839999999996</v>
      </c>
      <c r="J352" s="1">
        <v>-3.7452779999999998E-2</v>
      </c>
      <c r="K352" s="1">
        <v>3.7452800000000001E-2</v>
      </c>
      <c r="L352" s="1">
        <v>2.2786230000000001E-2</v>
      </c>
      <c r="M352" s="1">
        <v>0.1039751</v>
      </c>
    </row>
    <row r="353" spans="1:13" s="1" customFormat="1" x14ac:dyDescent="0.3">
      <c r="A353" s="16">
        <v>5.8558500000000002</v>
      </c>
      <c r="B353" s="16">
        <v>-0.37663479999999999</v>
      </c>
      <c r="C353" s="1">
        <v>-8.336499E-2</v>
      </c>
      <c r="D353" s="1">
        <v>8.9270550000000004E-2</v>
      </c>
      <c r="E353" s="1">
        <v>2.555547E-2</v>
      </c>
      <c r="F353" s="6">
        <v>0.43386960000000002</v>
      </c>
      <c r="H353" s="1">
        <v>11.74507</v>
      </c>
      <c r="I353" s="1">
        <v>-0.68930329999999995</v>
      </c>
      <c r="J353" s="1">
        <v>-3.1125590000000002E-2</v>
      </c>
      <c r="K353" s="1">
        <v>3.1644899999999997E-2</v>
      </c>
      <c r="L353" s="1">
        <v>0.1354958</v>
      </c>
      <c r="M353" s="1">
        <v>0.19049170000000001</v>
      </c>
    </row>
    <row r="354" spans="1:13" s="1" customFormat="1" x14ac:dyDescent="0.3">
      <c r="A354" s="16">
        <v>5.8725329999999998</v>
      </c>
      <c r="B354" s="16">
        <v>-0.37784020000000001</v>
      </c>
      <c r="C354" s="1">
        <v>-7.0863750000000003E-2</v>
      </c>
      <c r="D354" s="1">
        <v>7.0863949999999995E-2</v>
      </c>
      <c r="E354" s="1">
        <v>0.44313340000000001</v>
      </c>
      <c r="F354" s="6">
        <v>0.45036670000000001</v>
      </c>
      <c r="H354" s="1">
        <v>11.77843</v>
      </c>
      <c r="I354" s="1">
        <v>-0.69035550000000001</v>
      </c>
      <c r="J354" s="1">
        <v>-2.9745710000000002E-2</v>
      </c>
      <c r="K354" s="1">
        <v>3.2408119999999999E-2</v>
      </c>
      <c r="L354" s="1">
        <v>2.9253230000000002E-2</v>
      </c>
      <c r="M354" s="1">
        <v>5.9449889999999998E-2</v>
      </c>
    </row>
    <row r="355" spans="1:13" s="1" customFormat="1" x14ac:dyDescent="0.3">
      <c r="A355" s="16">
        <v>5.8892170000000004</v>
      </c>
      <c r="B355" s="16">
        <v>-0.37899929999999998</v>
      </c>
      <c r="C355" s="1">
        <v>-6.9733130000000004E-2</v>
      </c>
      <c r="D355" s="1">
        <v>7.0965219999999996E-2</v>
      </c>
      <c r="E355" s="1">
        <v>0.29854629999999999</v>
      </c>
      <c r="F355" s="6">
        <v>0.7225142</v>
      </c>
      <c r="H355" s="1">
        <v>11.8118</v>
      </c>
      <c r="I355" s="1">
        <v>-0.69128829999999997</v>
      </c>
      <c r="J355" s="1">
        <v>-2.8522749999999999E-2</v>
      </c>
      <c r="K355" s="1">
        <v>2.855034E-2</v>
      </c>
      <c r="L355" s="1">
        <v>-2.2054199999999999E-2</v>
      </c>
      <c r="M355" s="1">
        <v>0.32657900000000001</v>
      </c>
    </row>
    <row r="356" spans="1:13" s="1" customFormat="1" x14ac:dyDescent="0.3">
      <c r="A356" s="16">
        <v>5.9058999999999999</v>
      </c>
      <c r="B356" s="16">
        <v>-0.38016699999999998</v>
      </c>
      <c r="C356" s="1">
        <v>-6.2276350000000001E-2</v>
      </c>
      <c r="D356" s="1">
        <v>6.2840460000000001E-2</v>
      </c>
      <c r="E356" s="1">
        <v>-0.16079389999999999</v>
      </c>
      <c r="F356" s="6">
        <v>0.16562669999999999</v>
      </c>
      <c r="H356" s="1">
        <v>11.84517</v>
      </c>
      <c r="I356" s="1">
        <v>-0.69225890000000001</v>
      </c>
      <c r="J356" s="1">
        <v>-3.1316700000000003E-2</v>
      </c>
      <c r="K356" s="1">
        <v>3.3040920000000001E-2</v>
      </c>
      <c r="L356" s="1">
        <v>-2.2874800000000001E-2</v>
      </c>
      <c r="M356" s="1">
        <v>0.12197379999999999</v>
      </c>
    </row>
    <row r="357" spans="1:13" s="1" customFormat="1" x14ac:dyDescent="0.3">
      <c r="A357" s="16">
        <v>5.9225830000000004</v>
      </c>
      <c r="B357" s="16">
        <v>-0.3810772</v>
      </c>
      <c r="C357" s="1">
        <v>-7.0570350000000004E-2</v>
      </c>
      <c r="D357" s="1">
        <v>7.2867660000000001E-2</v>
      </c>
      <c r="E357" s="1">
        <v>-0.63817809999999997</v>
      </c>
      <c r="F357" s="6">
        <v>1.0589599999999999</v>
      </c>
      <c r="H357" s="1">
        <v>11.87853</v>
      </c>
      <c r="I357" s="1">
        <v>-0.69337819999999994</v>
      </c>
      <c r="J357" s="1">
        <v>-3.097221E-2</v>
      </c>
      <c r="K357" s="1">
        <v>3.1812529999999999E-2</v>
      </c>
      <c r="L357" s="1">
        <v>1.380868E-2</v>
      </c>
      <c r="M357" s="1">
        <v>0.19531670000000001</v>
      </c>
    </row>
    <row r="358" spans="1:13" s="1" customFormat="1" x14ac:dyDescent="0.3">
      <c r="A358" s="16">
        <v>5.9392670000000001</v>
      </c>
      <c r="B358" s="16">
        <v>-0.38252170000000002</v>
      </c>
      <c r="C358" s="1">
        <v>-8.8912779999999997E-2</v>
      </c>
      <c r="D358" s="1">
        <v>8.8914880000000002E-2</v>
      </c>
      <c r="E358" s="1">
        <v>-0.64843830000000002</v>
      </c>
      <c r="F358" s="6">
        <v>1.0019499999999999</v>
      </c>
      <c r="H358" s="1">
        <v>11.911899999999999</v>
      </c>
      <c r="I358" s="1">
        <v>-0.69432579999999999</v>
      </c>
      <c r="J358" s="1">
        <v>-2.9224380000000001E-2</v>
      </c>
      <c r="K358" s="1">
        <v>2.9496850000000002E-2</v>
      </c>
      <c r="L358" s="1">
        <v>9.7415399999999999E-2</v>
      </c>
      <c r="M358" s="1">
        <v>0.1823747</v>
      </c>
    </row>
    <row r="359" spans="1:13" s="1" customFormat="1" x14ac:dyDescent="0.3">
      <c r="A359" s="16">
        <v>5.9559499999999996</v>
      </c>
      <c r="B359" s="16">
        <v>-0.384044</v>
      </c>
      <c r="C359" s="1">
        <v>-9.0668970000000002E-2</v>
      </c>
      <c r="D359" s="1">
        <v>9.0730930000000001E-2</v>
      </c>
      <c r="E359" s="1">
        <v>0.1036011</v>
      </c>
      <c r="F359" s="6">
        <v>0.64213690000000001</v>
      </c>
      <c r="H359" s="1">
        <v>11.945270000000001</v>
      </c>
      <c r="I359" s="1">
        <v>-0.69532839999999996</v>
      </c>
      <c r="J359" s="1">
        <v>-2.569606E-2</v>
      </c>
      <c r="K359" s="1">
        <v>2.603917E-2</v>
      </c>
      <c r="L359" s="1">
        <v>2.1403100000000001E-2</v>
      </c>
      <c r="M359" s="1">
        <v>2.3097599999999999E-2</v>
      </c>
    </row>
    <row r="360" spans="1:13" s="1" customFormat="1" x14ac:dyDescent="0.3">
      <c r="A360" s="16">
        <v>5.9726330000000001</v>
      </c>
      <c r="B360" s="16">
        <v>-0.38554699999999997</v>
      </c>
      <c r="C360" s="1">
        <v>-8.5599229999999998E-2</v>
      </c>
      <c r="D360" s="1">
        <v>8.9072799999999994E-2</v>
      </c>
      <c r="E360" s="1">
        <v>0.8185327</v>
      </c>
      <c r="F360" s="6">
        <v>1.044969</v>
      </c>
      <c r="H360" s="1">
        <v>11.978630000000001</v>
      </c>
      <c r="I360" s="1">
        <v>-0.69604060000000001</v>
      </c>
      <c r="J360" s="1">
        <v>-2.5798359999999999E-2</v>
      </c>
      <c r="K360" s="1">
        <v>2.5886940000000001E-2</v>
      </c>
      <c r="L360" s="1">
        <v>-1.8537209999999998E-2</v>
      </c>
      <c r="M360" s="1">
        <v>1.923689E-2</v>
      </c>
    </row>
    <row r="361" spans="1:13" s="1" customFormat="1" x14ac:dyDescent="0.3">
      <c r="A361" s="16">
        <v>5.9893169999999998</v>
      </c>
      <c r="B361" s="16">
        <v>-0.38690010000000002</v>
      </c>
      <c r="C361" s="1">
        <v>-6.4525180000000001E-2</v>
      </c>
      <c r="D361" s="1">
        <v>6.5993590000000005E-2</v>
      </c>
      <c r="E361" s="1">
        <v>0.14237939999999999</v>
      </c>
      <c r="F361" s="6">
        <v>0.30553590000000003</v>
      </c>
      <c r="H361" s="1">
        <v>12.012</v>
      </c>
      <c r="I361" s="1">
        <v>-0.69704999999999995</v>
      </c>
      <c r="J361" s="1">
        <v>-2.9005889999999999E-2</v>
      </c>
      <c r="K361" s="1">
        <v>2.947605E-2</v>
      </c>
      <c r="L361" s="1">
        <v>1.8707939999999999E-2</v>
      </c>
      <c r="M361" s="1">
        <v>9.1067090000000003E-2</v>
      </c>
    </row>
    <row r="362" spans="1:13" s="1" customFormat="1" x14ac:dyDescent="0.3">
      <c r="A362" s="16">
        <v>6.0060000000000002</v>
      </c>
      <c r="B362" s="16">
        <v>-0.38769999999999999</v>
      </c>
      <c r="C362" s="1">
        <v>-7.3151369999999993E-2</v>
      </c>
      <c r="D362" s="1">
        <v>7.3969709999999994E-2</v>
      </c>
      <c r="E362" s="1">
        <v>-0.31967469999999998</v>
      </c>
      <c r="F362" s="6">
        <v>1.0362020000000001</v>
      </c>
      <c r="H362" s="1">
        <v>12.04537</v>
      </c>
      <c r="I362" s="1">
        <v>-0.69797620000000005</v>
      </c>
      <c r="J362" s="1">
        <v>-2.4082329999999999E-2</v>
      </c>
      <c r="K362" s="1">
        <v>2.424958E-2</v>
      </c>
      <c r="L362" s="1">
        <v>-5.8613320000000003E-3</v>
      </c>
      <c r="M362" s="1">
        <v>1.5030389999999999E-2</v>
      </c>
    </row>
    <row r="363" spans="1:13" s="1" customFormat="1" x14ac:dyDescent="0.3">
      <c r="A363" s="16">
        <v>6.0226829999999998</v>
      </c>
      <c r="B363" s="16">
        <v>-0.38934089999999999</v>
      </c>
      <c r="C363" s="1">
        <v>-8.6462430000000007E-2</v>
      </c>
      <c r="D363" s="1">
        <v>9.7050839999999999E-2</v>
      </c>
      <c r="E363" s="1">
        <v>-4.0734010000000001E-2</v>
      </c>
      <c r="F363" s="6">
        <v>0.21168490000000001</v>
      </c>
      <c r="H363" s="1">
        <v>12.07873</v>
      </c>
      <c r="I363" s="1">
        <v>-0.69865710000000003</v>
      </c>
      <c r="J363" s="1">
        <v>-2.7510010000000001E-2</v>
      </c>
      <c r="K363" s="1">
        <v>2.751054E-2</v>
      </c>
      <c r="L363" s="1">
        <v>4.290749E-2</v>
      </c>
      <c r="M363" s="1">
        <v>0.18027399999999999</v>
      </c>
    </row>
    <row r="364" spans="1:13" s="1" customFormat="1" x14ac:dyDescent="0.3">
      <c r="A364" s="16">
        <v>6.0393670000000004</v>
      </c>
      <c r="B364" s="16">
        <v>-0.39058490000000001</v>
      </c>
      <c r="C364" s="1">
        <v>-6.8392090000000003E-2</v>
      </c>
      <c r="D364" s="1">
        <v>7.089152E-2</v>
      </c>
      <c r="E364" s="1">
        <v>0.4692849</v>
      </c>
      <c r="F364" s="6">
        <v>1.430364</v>
      </c>
      <c r="H364" s="1">
        <v>12.1121</v>
      </c>
      <c r="I364" s="1">
        <v>-0.69981210000000005</v>
      </c>
      <c r="J364" s="1">
        <v>-2.5128859999999999E-2</v>
      </c>
      <c r="K364" s="1">
        <v>2.8362809999999999E-2</v>
      </c>
      <c r="L364" s="1">
        <v>5.5134959999999997E-2</v>
      </c>
      <c r="M364" s="1">
        <v>7.6891399999999999E-2</v>
      </c>
    </row>
    <row r="365" spans="1:13" s="1" customFormat="1" x14ac:dyDescent="0.3">
      <c r="A365" s="16">
        <v>6.0560499999999999</v>
      </c>
      <c r="B365" s="16">
        <v>-0.3916229</v>
      </c>
      <c r="C365" s="1">
        <v>-6.9674639999999996E-2</v>
      </c>
      <c r="D365" s="1">
        <v>7.4063580000000004E-2</v>
      </c>
      <c r="E365" s="1">
        <v>-0.3306576</v>
      </c>
      <c r="F365" s="6">
        <v>0.33775820000000001</v>
      </c>
      <c r="H365" s="1">
        <v>12.14547</v>
      </c>
      <c r="I365" s="1">
        <v>-0.70033400000000001</v>
      </c>
      <c r="J365" s="1">
        <v>-1.9548039999999999E-2</v>
      </c>
      <c r="K365" s="1">
        <v>1.9956990000000001E-2</v>
      </c>
      <c r="L365" s="1">
        <v>-7.497653E-2</v>
      </c>
      <c r="M365" s="1">
        <v>0.22723950000000001</v>
      </c>
    </row>
    <row r="366" spans="1:13" s="1" customFormat="1" x14ac:dyDescent="0.3">
      <c r="A366" s="16">
        <v>6.0727330000000004</v>
      </c>
      <c r="B366" s="16">
        <v>-0.39290969999999997</v>
      </c>
      <c r="C366" s="1">
        <v>-8.1773810000000002E-2</v>
      </c>
      <c r="D366" s="1">
        <v>8.2367590000000004E-2</v>
      </c>
      <c r="E366" s="1">
        <v>-8.4192260000000005E-2</v>
      </c>
      <c r="F366" s="6">
        <v>0.4635513</v>
      </c>
      <c r="H366" s="1">
        <v>12.17883</v>
      </c>
      <c r="I366" s="1">
        <v>-0.70111659999999998</v>
      </c>
      <c r="J366" s="1">
        <v>-3.1459000000000001E-2</v>
      </c>
      <c r="K366" s="1">
        <v>3.1802129999999998E-2</v>
      </c>
      <c r="L366" s="1">
        <v>-3.7383239999999998E-2</v>
      </c>
      <c r="M366" s="1">
        <v>0.1324688</v>
      </c>
    </row>
    <row r="367" spans="1:13" s="1" customFormat="1" x14ac:dyDescent="0.3">
      <c r="A367" s="16">
        <v>6.0894170000000001</v>
      </c>
      <c r="B367" s="16">
        <v>-0.39435150000000002</v>
      </c>
      <c r="C367" s="1">
        <v>-7.4454380000000001E-2</v>
      </c>
      <c r="D367" s="1">
        <v>7.7314049999999995E-2</v>
      </c>
      <c r="E367" s="1">
        <v>0.208978</v>
      </c>
      <c r="F367" s="6">
        <v>0.67163430000000002</v>
      </c>
      <c r="H367" s="1">
        <v>12.212199999999999</v>
      </c>
      <c r="I367" s="1">
        <v>-0.70243339999999999</v>
      </c>
      <c r="J367" s="1">
        <v>-2.573425E-2</v>
      </c>
      <c r="K367" s="1">
        <v>2.585107E-2</v>
      </c>
      <c r="L367" s="1">
        <v>4.6691429999999997E-3</v>
      </c>
      <c r="M367" s="1">
        <v>0.1170448</v>
      </c>
    </row>
    <row r="368" spans="1:13" s="1" customFormat="1" x14ac:dyDescent="0.3">
      <c r="A368" s="16">
        <v>6.1060999999999996</v>
      </c>
      <c r="B368" s="16">
        <v>-0.39539400000000002</v>
      </c>
      <c r="C368" s="1">
        <v>-6.9691130000000004E-2</v>
      </c>
      <c r="D368" s="1">
        <v>7.1306359999999999E-2</v>
      </c>
      <c r="E368" s="1">
        <v>0.31018519999999999</v>
      </c>
      <c r="F368" s="6">
        <v>0.34004479999999998</v>
      </c>
      <c r="H368" s="1">
        <v>12.245570000000001</v>
      </c>
      <c r="I368" s="1">
        <v>-0.70283390000000001</v>
      </c>
      <c r="J368" s="1">
        <v>-2.4320640000000001E-2</v>
      </c>
      <c r="K368" s="1">
        <v>2.4431580000000001E-2</v>
      </c>
      <c r="L368" s="1">
        <v>2.4314189999999999E-2</v>
      </c>
      <c r="M368" s="1">
        <v>6.6370579999999998E-2</v>
      </c>
    </row>
    <row r="369" spans="1:13" s="1" customFormat="1" x14ac:dyDescent="0.3">
      <c r="A369" s="16">
        <v>6.1227830000000001</v>
      </c>
      <c r="B369" s="16">
        <v>-0.3966768</v>
      </c>
      <c r="C369" s="1">
        <v>-6.8998039999999997E-2</v>
      </c>
      <c r="D369" s="1">
        <v>6.9411609999999999E-2</v>
      </c>
      <c r="E369" s="1">
        <v>-9.7921240000000007E-2</v>
      </c>
      <c r="F369" s="6">
        <v>0.58971490000000004</v>
      </c>
      <c r="H369" s="1">
        <v>12.278930000000001</v>
      </c>
      <c r="I369" s="1">
        <v>-0.70405640000000003</v>
      </c>
      <c r="J369" s="1">
        <v>-3.0473420000000001E-2</v>
      </c>
      <c r="K369" s="1">
        <v>3.0660940000000001E-2</v>
      </c>
      <c r="L369" s="1">
        <v>2.2665049999999999E-2</v>
      </c>
      <c r="M369" s="1">
        <v>3.1146219999999999E-2</v>
      </c>
    </row>
    <row r="370" spans="1:13" s="1" customFormat="1" x14ac:dyDescent="0.3">
      <c r="A370" s="16">
        <v>6.1394669999999998</v>
      </c>
      <c r="B370" s="16">
        <v>-0.3976963</v>
      </c>
      <c r="C370" s="1">
        <v>-6.8603709999999998E-2</v>
      </c>
      <c r="D370" s="1">
        <v>6.8695450000000005E-2</v>
      </c>
      <c r="E370" s="1">
        <v>-0.41167500000000001</v>
      </c>
      <c r="F370" s="6">
        <v>0.80470399999999997</v>
      </c>
      <c r="H370" s="1">
        <v>12.3123</v>
      </c>
      <c r="I370" s="1">
        <v>-0.70486749999999998</v>
      </c>
      <c r="J370" s="1">
        <v>-1.9914669999999999E-2</v>
      </c>
      <c r="K370" s="1">
        <v>1.9924520000000001E-2</v>
      </c>
      <c r="L370" s="1">
        <v>0.1419898</v>
      </c>
      <c r="M370" s="1">
        <v>0.1556157</v>
      </c>
    </row>
    <row r="371" spans="1:13" s="1" customFormat="1" x14ac:dyDescent="0.3">
      <c r="A371" s="16">
        <v>6.1561500000000002</v>
      </c>
      <c r="B371" s="16">
        <v>-0.39896589999999998</v>
      </c>
      <c r="C371" s="1">
        <v>-8.4766380000000002E-2</v>
      </c>
      <c r="D371" s="1">
        <v>8.7108909999999998E-2</v>
      </c>
      <c r="E371" s="1">
        <v>-0.58969590000000005</v>
      </c>
      <c r="F371" s="6">
        <v>1.3355440000000001</v>
      </c>
      <c r="H371" s="1">
        <v>12.34567</v>
      </c>
      <c r="I371" s="1">
        <v>-0.70538540000000005</v>
      </c>
      <c r="J371" s="1">
        <v>-1.998554E-2</v>
      </c>
      <c r="K371" s="1">
        <v>1.9995599999999999E-2</v>
      </c>
      <c r="L371" s="1">
        <v>-0.1378682</v>
      </c>
      <c r="M371" s="1">
        <v>0.1401598</v>
      </c>
    </row>
    <row r="372" spans="1:13" s="1" customFormat="1" x14ac:dyDescent="0.3">
      <c r="A372" s="16">
        <v>6.1728329999999998</v>
      </c>
      <c r="B372" s="16">
        <v>-0.40052460000000001</v>
      </c>
      <c r="C372" s="1">
        <v>-9.0152560000000007E-2</v>
      </c>
      <c r="D372" s="1">
        <v>9.7000329999999996E-2</v>
      </c>
      <c r="E372" s="1">
        <v>-7.9657640000000002E-2</v>
      </c>
      <c r="F372" s="6">
        <v>9.5468810000000001E-2</v>
      </c>
      <c r="H372" s="1">
        <v>12.37903</v>
      </c>
      <c r="I372" s="1">
        <v>-0.70620119999999997</v>
      </c>
      <c r="J372" s="1">
        <v>-3.019732E-2</v>
      </c>
      <c r="K372" s="1">
        <v>3.025106E-2</v>
      </c>
      <c r="L372" s="1">
        <v>-7.0441729999999994E-2</v>
      </c>
      <c r="M372" s="1">
        <v>8.3764190000000002E-2</v>
      </c>
    </row>
    <row r="373" spans="1:13" s="1" customFormat="1" x14ac:dyDescent="0.3">
      <c r="A373" s="16">
        <v>6.1895170000000004</v>
      </c>
      <c r="B373" s="16">
        <v>-0.401974</v>
      </c>
      <c r="C373" s="1">
        <v>-8.545295E-2</v>
      </c>
      <c r="D373" s="1">
        <v>8.8247779999999998E-2</v>
      </c>
      <c r="E373" s="1">
        <v>0.1391802</v>
      </c>
      <c r="F373" s="6">
        <v>0.14737</v>
      </c>
      <c r="H373" s="1">
        <v>12.4124</v>
      </c>
      <c r="I373" s="1">
        <v>-0.70740049999999999</v>
      </c>
      <c r="J373" s="1">
        <v>-2.6972349999999999E-2</v>
      </c>
      <c r="K373" s="1">
        <v>2.6996039999999999E-2</v>
      </c>
      <c r="L373" s="1">
        <v>8.6113599999999998E-2</v>
      </c>
      <c r="M373" s="1">
        <v>8.8740659999999999E-2</v>
      </c>
    </row>
    <row r="374" spans="1:13" s="1" customFormat="1" x14ac:dyDescent="0.3">
      <c r="A374" s="16">
        <v>6.2061999999999999</v>
      </c>
      <c r="B374" s="16">
        <v>-0.40337590000000001</v>
      </c>
      <c r="C374" s="1">
        <v>-8.5378369999999995E-2</v>
      </c>
      <c r="D374" s="1">
        <v>8.9493729999999994E-2</v>
      </c>
      <c r="E374" s="1">
        <v>1.2852980000000001</v>
      </c>
      <c r="F374" s="6">
        <v>2.7178420000000001</v>
      </c>
      <c r="H374" s="1">
        <v>12.44577</v>
      </c>
      <c r="I374" s="1">
        <v>-0.70800110000000005</v>
      </c>
      <c r="J374" s="1">
        <v>-2.068292E-2</v>
      </c>
      <c r="K374" s="1">
        <v>2.0760870000000001E-2</v>
      </c>
      <c r="L374" s="1">
        <v>8.6892399999999995E-2</v>
      </c>
      <c r="M374" s="1">
        <v>0.1088379</v>
      </c>
    </row>
    <row r="375" spans="1:13" s="1" customFormat="1" x14ac:dyDescent="0.3">
      <c r="A375" s="16">
        <v>6.2228830000000004</v>
      </c>
      <c r="B375" s="16">
        <v>-0.40482279999999998</v>
      </c>
      <c r="C375" s="1">
        <v>-4.860101E-2</v>
      </c>
      <c r="D375" s="1">
        <v>5.99499E-2</v>
      </c>
      <c r="E375" s="1">
        <v>0.78822219999999998</v>
      </c>
      <c r="F375" s="6">
        <v>1.123856</v>
      </c>
      <c r="H375" s="1">
        <v>12.47913</v>
      </c>
      <c r="I375" s="1">
        <v>-0.70878079999999999</v>
      </c>
      <c r="J375" s="1">
        <v>-2.3239920000000001E-2</v>
      </c>
      <c r="K375" s="1">
        <v>2.3425479999999999E-2</v>
      </c>
      <c r="L375" s="1">
        <v>-2.9503680000000001E-2</v>
      </c>
      <c r="M375" s="1">
        <v>3.7345299999999998E-2</v>
      </c>
    </row>
    <row r="376" spans="1:13" s="1" customFormat="1" x14ac:dyDescent="0.3">
      <c r="A376" s="16">
        <v>6.2395670000000001</v>
      </c>
      <c r="B376" s="16">
        <v>-0.40499760000000001</v>
      </c>
      <c r="C376" s="1">
        <v>-4.3303479999999998E-2</v>
      </c>
      <c r="D376" s="1">
        <v>5.9160570000000003E-2</v>
      </c>
      <c r="E376" s="1">
        <v>-0.6253784</v>
      </c>
      <c r="F376" s="6">
        <v>1.4823519999999999</v>
      </c>
      <c r="H376" s="1">
        <v>12.512499999999999</v>
      </c>
      <c r="I376" s="1">
        <v>-0.70955199999999996</v>
      </c>
      <c r="J376" s="1">
        <v>-2.2342830000000001E-2</v>
      </c>
      <c r="K376" s="1">
        <v>2.3063859999999999E-2</v>
      </c>
      <c r="L376" s="1">
        <v>-1.214635E-2</v>
      </c>
      <c r="M376" s="1">
        <v>6.9633849999999997E-2</v>
      </c>
    </row>
    <row r="377" spans="1:13" s="1" customFormat="1" x14ac:dyDescent="0.3">
      <c r="A377" s="16">
        <v>6.2562499999999996</v>
      </c>
      <c r="B377" s="16">
        <v>-0.40626770000000001</v>
      </c>
      <c r="C377" s="1">
        <v>-8.3272780000000005E-2</v>
      </c>
      <c r="D377" s="1">
        <v>9.4787839999999998E-2</v>
      </c>
      <c r="E377" s="1">
        <v>-1.5316559999999999</v>
      </c>
      <c r="F377" s="6">
        <v>3.0053679999999998</v>
      </c>
      <c r="H377" s="1">
        <v>12.545870000000001</v>
      </c>
      <c r="I377" s="1">
        <v>-0.71027180000000001</v>
      </c>
      <c r="J377" s="1">
        <v>-2.3563480000000001E-2</v>
      </c>
      <c r="K377" s="1">
        <v>2.4254520000000002E-2</v>
      </c>
      <c r="L377" s="1">
        <v>7.5091649999999996E-2</v>
      </c>
      <c r="M377" s="1">
        <v>9.2193200000000003E-2</v>
      </c>
    </row>
    <row r="378" spans="1:13" s="1" customFormat="1" x14ac:dyDescent="0.3">
      <c r="A378" s="16">
        <v>6.2729330000000001</v>
      </c>
      <c r="B378" s="16">
        <v>-0.40777609999999997</v>
      </c>
      <c r="C378" s="1">
        <v>-9.1592789999999993E-2</v>
      </c>
      <c r="D378" s="1">
        <v>9.8723530000000004E-2</v>
      </c>
      <c r="E378" s="1">
        <v>0.35495019999999999</v>
      </c>
      <c r="F378" s="6">
        <v>2.1589499999999999</v>
      </c>
      <c r="H378" s="1">
        <v>12.579230000000001</v>
      </c>
      <c r="I378" s="1">
        <v>-0.71112450000000005</v>
      </c>
      <c r="J378" s="1">
        <v>-1.895411E-2</v>
      </c>
      <c r="K378" s="1">
        <v>2.1456610000000001E-2</v>
      </c>
      <c r="L378" s="1">
        <v>4.3299650000000002E-2</v>
      </c>
      <c r="M378" s="1">
        <v>4.4125339999999999E-2</v>
      </c>
    </row>
    <row r="379" spans="1:13" s="1" customFormat="1" x14ac:dyDescent="0.3">
      <c r="A379" s="16">
        <v>6.2896169999999998</v>
      </c>
      <c r="B379" s="16">
        <v>-0.40932380000000002</v>
      </c>
      <c r="C379" s="1">
        <v>-7.3498389999999997E-2</v>
      </c>
      <c r="D379" s="1">
        <v>7.6944109999999996E-2</v>
      </c>
      <c r="E379" s="1">
        <v>0.30761430000000001</v>
      </c>
      <c r="F379" s="6">
        <v>1.2582420000000001</v>
      </c>
      <c r="H379" s="1">
        <v>12.6126</v>
      </c>
      <c r="I379" s="1">
        <v>-0.71153670000000002</v>
      </c>
      <c r="J379" s="1">
        <v>-1.7734449999999999E-2</v>
      </c>
      <c r="K379" s="1">
        <v>1.8785329999999999E-2</v>
      </c>
      <c r="L379" s="1">
        <v>-5.2858019999999999E-2</v>
      </c>
      <c r="M379" s="1">
        <v>0.13828190000000001</v>
      </c>
    </row>
    <row r="380" spans="1:13" s="1" customFormat="1" x14ac:dyDescent="0.3">
      <c r="A380" s="16">
        <v>6.3063000000000002</v>
      </c>
      <c r="B380" s="16">
        <v>-0.4102285</v>
      </c>
      <c r="C380" s="1">
        <v>-7.2975860000000004E-2</v>
      </c>
      <c r="D380" s="1">
        <v>7.6428099999999999E-2</v>
      </c>
      <c r="E380" s="1">
        <v>-0.2046077</v>
      </c>
      <c r="F380" s="6">
        <v>1.0192889999999999</v>
      </c>
      <c r="H380" s="1">
        <v>12.64597</v>
      </c>
      <c r="I380" s="1">
        <v>-0.71230800000000005</v>
      </c>
      <c r="J380" s="1">
        <v>-2.4731449999999999E-2</v>
      </c>
      <c r="K380" s="1">
        <v>2.473301E-2</v>
      </c>
      <c r="L380" s="1">
        <v>-3.5899390000000003E-2</v>
      </c>
      <c r="M380" s="1">
        <v>7.7906619999999996E-2</v>
      </c>
    </row>
    <row r="381" spans="1:13" s="1" customFormat="1" x14ac:dyDescent="0.3">
      <c r="A381" s="16">
        <v>6.3229829999999998</v>
      </c>
      <c r="B381" s="16">
        <v>-0.41175879999999998</v>
      </c>
      <c r="C381" s="1">
        <v>-8.8846690000000006E-2</v>
      </c>
      <c r="D381" s="1">
        <v>9.3885129999999997E-2</v>
      </c>
      <c r="E381" s="1">
        <v>-3.9795039999999997E-2</v>
      </c>
      <c r="F381" s="6">
        <v>0.3592649</v>
      </c>
      <c r="H381" s="1">
        <v>12.67933</v>
      </c>
      <c r="I381" s="1">
        <v>-0.71318709999999996</v>
      </c>
      <c r="J381" s="1">
        <v>-2.063831E-2</v>
      </c>
      <c r="K381" s="1">
        <v>2.0716160000000001E-2</v>
      </c>
      <c r="L381" s="1">
        <v>2.2575680000000001E-2</v>
      </c>
      <c r="M381" s="1">
        <v>3.089712E-2</v>
      </c>
    </row>
    <row r="382" spans="1:13" s="1" customFormat="1" x14ac:dyDescent="0.3">
      <c r="A382" s="16">
        <v>6.3396670000000004</v>
      </c>
      <c r="B382" s="16">
        <v>-0.41319299999999998</v>
      </c>
      <c r="C382" s="1">
        <v>-7.2698520000000003E-2</v>
      </c>
      <c r="D382" s="1">
        <v>7.334504E-2</v>
      </c>
      <c r="E382" s="1">
        <v>0.72978220000000005</v>
      </c>
      <c r="F382" s="6">
        <v>0.74264989999999997</v>
      </c>
      <c r="H382" s="1">
        <v>12.7127</v>
      </c>
      <c r="I382" s="1">
        <v>-0.71368520000000002</v>
      </c>
      <c r="J382" s="1">
        <v>-2.0559009999999999E-2</v>
      </c>
      <c r="K382" s="1">
        <v>2.069323E-2</v>
      </c>
      <c r="L382" s="1">
        <v>-4.985473E-2</v>
      </c>
      <c r="M382" s="1">
        <v>7.2966290000000003E-2</v>
      </c>
    </row>
    <row r="383" spans="1:13" s="1" customFormat="1" x14ac:dyDescent="0.3">
      <c r="A383" s="16">
        <v>6.3563499999999999</v>
      </c>
      <c r="B383" s="16">
        <v>-0.41418450000000001</v>
      </c>
      <c r="C383" s="1">
        <v>-6.0905189999999998E-2</v>
      </c>
      <c r="D383" s="1">
        <v>6.2030599999999998E-2</v>
      </c>
      <c r="E383" s="1">
        <v>0.3416766</v>
      </c>
      <c r="F383" s="6">
        <v>0.60299400000000003</v>
      </c>
      <c r="H383" s="1">
        <v>12.74607</v>
      </c>
      <c r="I383" s="1">
        <v>-0.71455900000000006</v>
      </c>
      <c r="J383" s="1">
        <v>-2.636397E-2</v>
      </c>
      <c r="K383" s="1">
        <v>2.6476369999999999E-2</v>
      </c>
      <c r="L383" s="1">
        <v>1.6562190000000001E-2</v>
      </c>
      <c r="M383" s="1">
        <v>3.6388400000000001E-2</v>
      </c>
    </row>
    <row r="384" spans="1:13" s="1" customFormat="1" x14ac:dyDescent="0.3">
      <c r="A384" s="16">
        <v>6.3730330000000004</v>
      </c>
      <c r="B384" s="16">
        <v>-0.41522520000000002</v>
      </c>
      <c r="C384" s="1">
        <v>-6.3461219999999999E-2</v>
      </c>
      <c r="D384" s="1">
        <v>6.4112600000000006E-2</v>
      </c>
      <c r="E384" s="1">
        <v>-0.30523420000000001</v>
      </c>
      <c r="F384" s="6">
        <v>0.49875429999999998</v>
      </c>
      <c r="H384" s="1">
        <v>12.77943</v>
      </c>
      <c r="I384" s="1">
        <v>-0.71544459999999999</v>
      </c>
      <c r="J384" s="1">
        <v>-1.9679840000000001E-2</v>
      </c>
      <c r="K384" s="1">
        <v>1.969665E-2</v>
      </c>
      <c r="L384" s="1">
        <v>5.4252439999999999E-2</v>
      </c>
      <c r="M384" s="1">
        <v>7.2887969999999996E-2</v>
      </c>
    </row>
    <row r="385" spans="1:13" s="1" customFormat="1" x14ac:dyDescent="0.3">
      <c r="A385" s="16">
        <v>6.3897170000000001</v>
      </c>
      <c r="B385" s="16">
        <v>-0.41630200000000001</v>
      </c>
      <c r="C385" s="1">
        <v>-7.0356539999999995E-2</v>
      </c>
      <c r="D385" s="1">
        <v>7.1271500000000002E-2</v>
      </c>
      <c r="E385" s="1">
        <v>-7.7353400000000003E-2</v>
      </c>
      <c r="F385" s="6">
        <v>0.61381319999999995</v>
      </c>
      <c r="H385" s="1">
        <v>12.812799999999999</v>
      </c>
      <c r="I385" s="1">
        <v>-0.71587230000000002</v>
      </c>
      <c r="J385" s="1">
        <v>-1.976609E-2</v>
      </c>
      <c r="K385" s="1">
        <v>1.9922510000000001E-2</v>
      </c>
      <c r="L385" s="1">
        <v>1.7801350000000001E-2</v>
      </c>
      <c r="M385" s="1">
        <v>4.5065029999999999E-2</v>
      </c>
    </row>
    <row r="386" spans="1:13" s="1" customFormat="1" x14ac:dyDescent="0.3">
      <c r="A386" s="16">
        <v>6.4063999999999997</v>
      </c>
      <c r="B386" s="16">
        <v>-0.41757280000000002</v>
      </c>
      <c r="C386" s="1">
        <v>-6.8627499999999994E-2</v>
      </c>
      <c r="D386" s="1">
        <v>7.0411689999999999E-2</v>
      </c>
      <c r="E386" s="1">
        <v>-0.17012569999999999</v>
      </c>
      <c r="F386" s="6">
        <v>0.99405880000000002</v>
      </c>
      <c r="H386" s="1">
        <v>12.846170000000001</v>
      </c>
      <c r="I386" s="1">
        <v>-0.71676359999999995</v>
      </c>
      <c r="J386" s="1">
        <v>-2.2113500000000001E-2</v>
      </c>
      <c r="K386" s="1">
        <v>2.214443E-2</v>
      </c>
      <c r="L386" s="1">
        <v>6.6192409999999993E-2</v>
      </c>
      <c r="M386" s="1">
        <v>9.2863349999999997E-2</v>
      </c>
    </row>
    <row r="387" spans="1:13" s="1" customFormat="1" x14ac:dyDescent="0.3">
      <c r="A387" s="16">
        <v>6.4230830000000001</v>
      </c>
      <c r="B387" s="16">
        <v>-0.41859190000000002</v>
      </c>
      <c r="C387" s="1">
        <v>-7.1551100000000006E-2</v>
      </c>
      <c r="D387" s="1">
        <v>7.1833670000000002E-2</v>
      </c>
      <c r="E387" s="1">
        <v>-0.29736400000000002</v>
      </c>
      <c r="F387" s="6">
        <v>0.36545640000000001</v>
      </c>
      <c r="H387" s="1">
        <v>12.879530000000001</v>
      </c>
      <c r="I387" s="1">
        <v>-0.71734810000000004</v>
      </c>
      <c r="J387" s="1">
        <v>-1.36016E-2</v>
      </c>
      <c r="K387" s="1">
        <v>1.4893669999999999E-2</v>
      </c>
      <c r="L387" s="1">
        <v>2.4507790000000002E-2</v>
      </c>
      <c r="M387" s="1">
        <v>0.14260800000000001</v>
      </c>
    </row>
    <row r="388" spans="1:13" s="1" customFormat="1" x14ac:dyDescent="0.3">
      <c r="A388" s="16">
        <v>6.4397669999999998</v>
      </c>
      <c r="B388" s="16">
        <v>-0.41996020000000001</v>
      </c>
      <c r="C388" s="1">
        <v>-8.2543489999999997E-2</v>
      </c>
      <c r="D388" s="1">
        <v>8.7197239999999995E-2</v>
      </c>
      <c r="E388" s="1">
        <v>2.3559879999999998E-2</v>
      </c>
      <c r="F388" s="6">
        <v>0.62061520000000003</v>
      </c>
      <c r="H388" s="1">
        <v>12.9129</v>
      </c>
      <c r="I388" s="1">
        <v>-0.71767130000000001</v>
      </c>
      <c r="J388" s="1">
        <v>-1.87259E-2</v>
      </c>
      <c r="K388" s="1">
        <v>1.9226179999999999E-2</v>
      </c>
      <c r="L388" s="1">
        <v>-0.1237777</v>
      </c>
      <c r="M388" s="1">
        <v>0.1330799</v>
      </c>
    </row>
    <row r="389" spans="1:13" s="1" customFormat="1" x14ac:dyDescent="0.3">
      <c r="A389" s="16">
        <v>6.4564500000000002</v>
      </c>
      <c r="B389" s="16">
        <v>-0.4213461</v>
      </c>
      <c r="C389" s="1">
        <v>-7.1125240000000006E-2</v>
      </c>
      <c r="D389" s="1">
        <v>7.1471209999999993E-2</v>
      </c>
      <c r="E389" s="1">
        <v>0.47474870000000002</v>
      </c>
      <c r="F389" s="6">
        <v>0.70546719999999996</v>
      </c>
      <c r="H389" s="1">
        <v>12.94627</v>
      </c>
      <c r="I389" s="1">
        <v>-0.71859770000000001</v>
      </c>
      <c r="J389" s="1">
        <v>-2.534788E-2</v>
      </c>
      <c r="K389" s="1">
        <v>2.5775369999999999E-2</v>
      </c>
      <c r="L389" s="1">
        <v>-2.1884790000000001E-3</v>
      </c>
      <c r="M389" s="1">
        <v>0.18987229999999999</v>
      </c>
    </row>
    <row r="390" spans="1:13" s="1" customFormat="1" x14ac:dyDescent="0.3">
      <c r="A390" s="16">
        <v>6.4731329999999998</v>
      </c>
      <c r="B390" s="16">
        <v>-0.42233340000000003</v>
      </c>
      <c r="C390" s="1">
        <v>-6.271169E-2</v>
      </c>
      <c r="D390" s="1">
        <v>6.3413960000000005E-2</v>
      </c>
      <c r="E390" s="1">
        <v>0.29357339999999998</v>
      </c>
      <c r="F390" s="6">
        <v>0.70925050000000001</v>
      </c>
      <c r="H390" s="1">
        <v>12.97963</v>
      </c>
      <c r="I390" s="1">
        <v>-0.71936290000000003</v>
      </c>
      <c r="J390" s="1">
        <v>-1.7645979999999999E-2</v>
      </c>
      <c r="K390" s="1">
        <v>2.281294E-2</v>
      </c>
      <c r="L390" s="1">
        <v>3.8923310000000003E-2</v>
      </c>
      <c r="M390" s="1">
        <v>0.190078</v>
      </c>
    </row>
    <row r="391" spans="1:13" s="1" customFormat="1" x14ac:dyDescent="0.3">
      <c r="A391" s="16">
        <v>6.4898170000000004</v>
      </c>
      <c r="B391" s="16">
        <v>-0.4234385</v>
      </c>
      <c r="C391" s="1">
        <v>-6.4318459999999994E-2</v>
      </c>
      <c r="D391" s="1">
        <v>6.4496239999999996E-2</v>
      </c>
      <c r="E391" s="1">
        <v>-0.50257879999999999</v>
      </c>
      <c r="F391" s="6">
        <v>0.70753639999999995</v>
      </c>
      <c r="H391" s="1">
        <v>13.013</v>
      </c>
      <c r="I391" s="1">
        <v>-0.71977530000000001</v>
      </c>
      <c r="J391" s="1">
        <v>-2.043184E-2</v>
      </c>
      <c r="K391" s="1">
        <v>2.1951660000000001E-2</v>
      </c>
      <c r="L391" s="1">
        <v>-1.2540539999999999E-2</v>
      </c>
      <c r="M391" s="1">
        <v>0.18009939999999999</v>
      </c>
    </row>
    <row r="392" spans="1:13" s="1" customFormat="1" x14ac:dyDescent="0.3">
      <c r="A392" s="16">
        <v>6.5065</v>
      </c>
      <c r="B392" s="16">
        <v>-0.42447950000000001</v>
      </c>
      <c r="C392" s="1">
        <v>-7.6423950000000004E-2</v>
      </c>
      <c r="D392" s="1">
        <v>7.7632789999999993E-2</v>
      </c>
      <c r="E392" s="1">
        <v>-0.58653889999999997</v>
      </c>
      <c r="F392" s="6">
        <v>0.59403110000000003</v>
      </c>
      <c r="H392" s="1">
        <v>13.04637</v>
      </c>
      <c r="I392" s="1">
        <v>-0.72072639999999999</v>
      </c>
      <c r="J392" s="1">
        <v>-2.2414420000000001E-2</v>
      </c>
      <c r="K392" s="1">
        <v>2.2440689999999999E-2</v>
      </c>
      <c r="L392" s="1">
        <v>-4.1319729999999999E-2</v>
      </c>
      <c r="M392" s="1">
        <v>0.1586514</v>
      </c>
    </row>
    <row r="393" spans="1:13" s="1" customFormat="1" x14ac:dyDescent="0.3">
      <c r="A393" s="16">
        <v>6.5231830000000004</v>
      </c>
      <c r="B393" s="16">
        <v>-0.42598849999999999</v>
      </c>
      <c r="C393" s="1">
        <v>-8.8456649999999998E-2</v>
      </c>
      <c r="D393" s="1">
        <v>8.9308419999999999E-2</v>
      </c>
      <c r="E393" s="1">
        <v>-0.2263135</v>
      </c>
      <c r="F393" s="6">
        <v>0.98455649999999995</v>
      </c>
      <c r="H393" s="1">
        <v>13.07973</v>
      </c>
      <c r="I393" s="1">
        <v>-0.72127110000000005</v>
      </c>
      <c r="J393" s="1">
        <v>-1.9799690000000002E-2</v>
      </c>
      <c r="K393" s="1">
        <v>1.9804160000000001E-2</v>
      </c>
      <c r="L393" s="1">
        <v>0.1600046</v>
      </c>
      <c r="M393" s="1">
        <v>0.16345499999999999</v>
      </c>
    </row>
    <row r="394" spans="1:13" s="1" customFormat="1" x14ac:dyDescent="0.3">
      <c r="A394" s="16">
        <v>6.5398670000000001</v>
      </c>
      <c r="B394" s="16">
        <v>-0.42743100000000001</v>
      </c>
      <c r="C394" s="1">
        <v>-8.2034019999999999E-2</v>
      </c>
      <c r="D394" s="1">
        <v>8.3051399999999997E-2</v>
      </c>
      <c r="E394" s="1">
        <v>0.75247660000000005</v>
      </c>
      <c r="F394" s="6">
        <v>0.81436240000000004</v>
      </c>
      <c r="H394" s="1">
        <v>13.113099999999999</v>
      </c>
      <c r="I394" s="1">
        <v>-0.72204769999999996</v>
      </c>
      <c r="J394" s="1">
        <v>-1.4808999999999999E-2</v>
      </c>
      <c r="K394" s="1">
        <v>1.482554E-2</v>
      </c>
      <c r="L394" s="1">
        <v>4.0584050000000003E-2</v>
      </c>
      <c r="M394" s="1">
        <v>6.4317689999999997E-2</v>
      </c>
    </row>
    <row r="395" spans="1:13" s="1" customFormat="1" x14ac:dyDescent="0.3">
      <c r="A395" s="16">
        <v>6.5565499999999997</v>
      </c>
      <c r="B395" s="16">
        <v>-0.42872569999999999</v>
      </c>
      <c r="C395" s="1">
        <v>-6.4273490000000003E-2</v>
      </c>
      <c r="D395" s="1">
        <v>6.4460760000000006E-2</v>
      </c>
      <c r="E395" s="1">
        <v>0.32107049999999998</v>
      </c>
      <c r="F395" s="6">
        <v>0.4872976</v>
      </c>
      <c r="H395" s="1">
        <v>13.146470000000001</v>
      </c>
      <c r="I395" s="1">
        <v>-0.72225930000000005</v>
      </c>
      <c r="J395" s="1">
        <v>-1.319705E-2</v>
      </c>
      <c r="K395" s="1">
        <v>1.358382E-2</v>
      </c>
    </row>
    <row r="396" spans="1:13" s="1" customFormat="1" x14ac:dyDescent="0.3">
      <c r="A396" s="16">
        <v>6.5732330000000001</v>
      </c>
      <c r="B396" s="16">
        <v>-0.4295756</v>
      </c>
      <c r="C396" s="1">
        <v>-6.599381E-2</v>
      </c>
      <c r="D396" s="1">
        <v>6.8389019999999995E-2</v>
      </c>
      <c r="E396" s="1">
        <v>9.1293219999999994E-2</v>
      </c>
      <c r="F396" s="6">
        <v>0.3588887</v>
      </c>
      <c r="H396" s="1">
        <v>13.179830000000001</v>
      </c>
      <c r="I396" s="1">
        <v>-0.72292829999999997</v>
      </c>
    </row>
    <row r="397" spans="1:13" s="1" customFormat="1" x14ac:dyDescent="0.3">
      <c r="A397" s="16">
        <v>6.5899169999999998</v>
      </c>
      <c r="B397" s="16">
        <v>-0.43092770000000002</v>
      </c>
      <c r="C397" s="1">
        <v>-6.9134559999999998E-2</v>
      </c>
      <c r="D397" s="1">
        <v>6.948936E-2</v>
      </c>
      <c r="E397" s="1">
        <v>-0.2350167</v>
      </c>
      <c r="F397" s="6">
        <v>0.2975508</v>
      </c>
    </row>
    <row r="398" spans="1:13" s="1" customFormat="1" x14ac:dyDescent="0.3">
      <c r="A398" s="16">
        <v>6.6066000000000003</v>
      </c>
      <c r="B398" s="16">
        <v>-0.4318824</v>
      </c>
      <c r="C398" s="1">
        <v>-6.6899239999999999E-2</v>
      </c>
      <c r="D398" s="1">
        <v>6.7130590000000004E-2</v>
      </c>
      <c r="E398" s="1">
        <v>0.1747214</v>
      </c>
      <c r="F398" s="6">
        <v>1.778597</v>
      </c>
    </row>
    <row r="399" spans="1:13" s="1" customFormat="1" x14ac:dyDescent="0.3">
      <c r="A399" s="25">
        <v>6.6232829999999998</v>
      </c>
      <c r="B399" s="25">
        <v>-0.43315989999999999</v>
      </c>
      <c r="C399" s="1">
        <v>-6.8871829999999995E-2</v>
      </c>
      <c r="D399" s="1">
        <v>7.4228020000000006E-2</v>
      </c>
      <c r="E399" s="1">
        <v>-0.3059269</v>
      </c>
      <c r="F399" s="6">
        <v>0.66168309999999997</v>
      </c>
    </row>
    <row r="400" spans="1:13" s="1" customFormat="1" x14ac:dyDescent="0.3">
      <c r="A400" s="25">
        <v>6.6399670000000004</v>
      </c>
      <c r="B400" s="25">
        <v>-0.43418040000000002</v>
      </c>
      <c r="C400" s="1">
        <v>-7.1978909999999993E-2</v>
      </c>
      <c r="D400" s="1">
        <v>8.4976109999999994E-2</v>
      </c>
      <c r="E400" s="1">
        <v>-0.41345949999999998</v>
      </c>
      <c r="F400" s="6">
        <v>0.61019219999999996</v>
      </c>
    </row>
    <row r="401" spans="1:6" s="1" customFormat="1" x14ac:dyDescent="0.3">
      <c r="A401" s="25">
        <v>6.65665</v>
      </c>
      <c r="B401" s="25">
        <v>-0.43556159999999999</v>
      </c>
      <c r="C401" s="1">
        <v>-8.6348789999999995E-2</v>
      </c>
      <c r="D401" s="1">
        <v>8.6958709999999995E-2</v>
      </c>
      <c r="E401" s="1">
        <v>-0.40422599999999997</v>
      </c>
      <c r="F401" s="6">
        <v>2.6667999999999998</v>
      </c>
    </row>
    <row r="402" spans="1:6" s="1" customFormat="1" x14ac:dyDescent="0.3">
      <c r="A402" s="25">
        <v>6.6733330000000004</v>
      </c>
      <c r="B402" s="25">
        <v>-0.43706159999999999</v>
      </c>
      <c r="C402" s="1">
        <v>-8.5559910000000003E-2</v>
      </c>
      <c r="D402" s="1">
        <v>9.2311000000000004E-2</v>
      </c>
      <c r="E402" s="1">
        <v>0.57598360000000004</v>
      </c>
      <c r="F402" s="6">
        <v>0.63606589999999996</v>
      </c>
    </row>
    <row r="403" spans="1:6" s="1" customFormat="1" x14ac:dyDescent="0.3">
      <c r="A403" s="25">
        <v>6.6900170000000001</v>
      </c>
      <c r="B403" s="25">
        <v>-0.43841649999999999</v>
      </c>
      <c r="C403" s="1">
        <v>-6.7358749999999995E-2</v>
      </c>
      <c r="D403" s="1">
        <v>6.8372329999999995E-2</v>
      </c>
      <c r="E403" s="1">
        <v>0.36417919999999998</v>
      </c>
      <c r="F403" s="6">
        <v>0.5163278</v>
      </c>
    </row>
    <row r="404" spans="1:6" s="1" customFormat="1" x14ac:dyDescent="0.3">
      <c r="A404" s="25">
        <v>6.7066999999999997</v>
      </c>
      <c r="B404" s="25">
        <v>-0.43930910000000001</v>
      </c>
      <c r="C404" s="1">
        <v>-6.8000530000000003E-2</v>
      </c>
      <c r="D404" s="1">
        <v>6.8074759999999998E-2</v>
      </c>
      <c r="E404" s="1">
        <v>-1.131453E-2</v>
      </c>
      <c r="F404" s="6">
        <v>1.491722</v>
      </c>
    </row>
    <row r="405" spans="1:6" s="1" customFormat="1" x14ac:dyDescent="0.3">
      <c r="A405" s="25">
        <v>6.7233830000000001</v>
      </c>
      <c r="B405" s="25">
        <v>-0.4406854</v>
      </c>
      <c r="C405" s="1">
        <v>-7.4936840000000005E-2</v>
      </c>
      <c r="D405" s="1">
        <v>7.6484529999999995E-2</v>
      </c>
      <c r="E405" s="1">
        <v>-0.2269149</v>
      </c>
      <c r="F405" s="6">
        <v>0.37716440000000001</v>
      </c>
    </row>
    <row r="406" spans="1:6" s="1" customFormat="1" x14ac:dyDescent="0.3">
      <c r="A406" s="25">
        <v>6.7400669999999998</v>
      </c>
      <c r="B406" s="25">
        <v>-0.44180950000000002</v>
      </c>
      <c r="C406" s="1">
        <v>-7.0845900000000003E-2</v>
      </c>
      <c r="D406" s="1">
        <v>7.2174070000000007E-2</v>
      </c>
      <c r="E406" s="1">
        <v>0.38945940000000001</v>
      </c>
      <c r="F406" s="6">
        <v>0.42214780000000002</v>
      </c>
    </row>
    <row r="407" spans="1:6" s="1" customFormat="1" x14ac:dyDescent="0.3">
      <c r="A407" s="25">
        <v>6.7567500000000003</v>
      </c>
      <c r="B407" s="25">
        <v>-0.44304929999999998</v>
      </c>
      <c r="C407" s="1">
        <v>-6.5300380000000005E-2</v>
      </c>
      <c r="D407" s="1">
        <v>6.5618689999999993E-2</v>
      </c>
      <c r="E407" s="1">
        <v>0.10545599999999999</v>
      </c>
      <c r="F407" s="6">
        <v>0.99961449999999996</v>
      </c>
    </row>
    <row r="408" spans="1:6" s="1" customFormat="1" x14ac:dyDescent="0.3">
      <c r="A408" s="25">
        <v>6.7734329999999998</v>
      </c>
      <c r="B408" s="25">
        <v>-0.44398840000000001</v>
      </c>
      <c r="C408" s="1">
        <v>-6.3260129999999998E-2</v>
      </c>
      <c r="D408" s="1">
        <v>6.3270789999999993E-2</v>
      </c>
      <c r="E408" s="1">
        <v>-0.43715500000000002</v>
      </c>
      <c r="F408" s="6">
        <v>0.54512709999999998</v>
      </c>
    </row>
    <row r="409" spans="1:6" s="1" customFormat="1" x14ac:dyDescent="0.3">
      <c r="A409" s="25">
        <v>6.7901170000000004</v>
      </c>
      <c r="B409" s="25">
        <v>-0.4451601</v>
      </c>
      <c r="C409" s="1">
        <v>-8.1550250000000005E-2</v>
      </c>
      <c r="D409" s="1">
        <v>8.6405309999999999E-2</v>
      </c>
      <c r="E409" s="1">
        <v>-0.18059929999999999</v>
      </c>
      <c r="F409" s="6">
        <v>1.127049</v>
      </c>
    </row>
    <row r="410" spans="1:6" s="1" customFormat="1" x14ac:dyDescent="0.3">
      <c r="A410" s="25">
        <v>6.8068</v>
      </c>
      <c r="B410" s="25">
        <v>-0.44670939999999998</v>
      </c>
      <c r="C410" s="1">
        <v>-7.4191170000000001E-2</v>
      </c>
      <c r="D410" s="1">
        <v>8.0552540000000006E-2</v>
      </c>
      <c r="E410" s="1">
        <v>0.22994790000000001</v>
      </c>
      <c r="F410" s="6">
        <v>0.59636699999999998</v>
      </c>
    </row>
    <row r="411" spans="1:6" s="1" customFormat="1" x14ac:dyDescent="0.3">
      <c r="A411" s="25">
        <v>6.8234830000000004</v>
      </c>
      <c r="B411" s="25">
        <v>-0.44763560000000002</v>
      </c>
      <c r="C411" s="1">
        <v>-6.5498899999999999E-2</v>
      </c>
      <c r="D411" s="1">
        <v>6.8409150000000002E-2</v>
      </c>
      <c r="E411" s="1">
        <v>-9.9620070000000005E-2</v>
      </c>
      <c r="F411" s="6">
        <v>1.2048160000000001</v>
      </c>
    </row>
    <row r="412" spans="1:6" s="1" customFormat="1" x14ac:dyDescent="0.3">
      <c r="A412" s="25">
        <v>6.8401670000000001</v>
      </c>
      <c r="B412" s="25">
        <v>-0.44889489999999999</v>
      </c>
      <c r="C412" s="1">
        <v>-8.2091360000000002E-2</v>
      </c>
      <c r="D412" s="1">
        <v>9.2088519999999993E-2</v>
      </c>
      <c r="E412" s="1">
        <v>-0.19772989999999999</v>
      </c>
      <c r="F412" s="6">
        <v>1.118255</v>
      </c>
    </row>
    <row r="413" spans="1:6" s="1" customFormat="1" x14ac:dyDescent="0.3">
      <c r="A413" s="25">
        <v>6.8568499999999997</v>
      </c>
      <c r="B413" s="25">
        <v>-0.45037470000000002</v>
      </c>
      <c r="C413" s="1">
        <v>-7.4576320000000001E-2</v>
      </c>
      <c r="D413" s="1">
        <v>7.4749099999999999E-2</v>
      </c>
      <c r="E413" s="1">
        <v>0.64704209999999995</v>
      </c>
      <c r="F413" s="6">
        <v>2.0407250000000001</v>
      </c>
    </row>
    <row r="414" spans="1:6" s="1" customFormat="1" x14ac:dyDescent="0.3">
      <c r="A414" s="25">
        <v>6.8735330000000001</v>
      </c>
      <c r="B414" s="25">
        <v>-0.45138329999999999</v>
      </c>
      <c r="C414" s="1">
        <v>-5.613837E-2</v>
      </c>
      <c r="D414" s="1">
        <v>6.1778430000000002E-2</v>
      </c>
      <c r="E414" s="1">
        <v>0.24414140000000001</v>
      </c>
      <c r="F414" s="6">
        <v>0.24633340000000001</v>
      </c>
    </row>
    <row r="415" spans="1:6" s="1" customFormat="1" x14ac:dyDescent="0.3">
      <c r="A415" s="25">
        <v>6.8902169999999998</v>
      </c>
      <c r="B415" s="25">
        <v>-0.45224789999999998</v>
      </c>
      <c r="C415" s="1">
        <v>-6.5291489999999994E-2</v>
      </c>
      <c r="D415" s="1">
        <v>6.5292180000000005E-2</v>
      </c>
      <c r="E415" s="1">
        <v>-7.8525520000000001E-2</v>
      </c>
      <c r="F415" s="6">
        <v>0.74884709999999999</v>
      </c>
    </row>
    <row r="416" spans="1:6" s="1" customFormat="1" x14ac:dyDescent="0.3">
      <c r="A416" s="25">
        <v>6.9069000000000003</v>
      </c>
      <c r="B416" s="25">
        <v>-0.45356180000000001</v>
      </c>
      <c r="C416" s="1">
        <v>-6.5164470000000002E-2</v>
      </c>
      <c r="D416" s="1">
        <v>6.647227E-2</v>
      </c>
      <c r="E416" s="1">
        <v>-0.22718869999999999</v>
      </c>
      <c r="F416" s="6">
        <v>0.51527020000000001</v>
      </c>
    </row>
    <row r="417" spans="1:6" s="1" customFormat="1" x14ac:dyDescent="0.3">
      <c r="A417" s="25">
        <v>6.9235829999999998</v>
      </c>
      <c r="B417" s="25">
        <v>-0.4544222</v>
      </c>
      <c r="C417" s="1">
        <v>-6.5127459999999998E-2</v>
      </c>
      <c r="D417" s="1">
        <v>6.5185309999999996E-2</v>
      </c>
      <c r="E417" s="1">
        <v>-0.31440000000000001</v>
      </c>
      <c r="F417" s="6">
        <v>0.66661709999999996</v>
      </c>
    </row>
    <row r="418" spans="1:6" s="1" customFormat="1" x14ac:dyDescent="0.3">
      <c r="A418" s="25">
        <v>6.9402670000000004</v>
      </c>
      <c r="B418" s="25">
        <v>-0.4557349</v>
      </c>
      <c r="C418" s="1">
        <v>-8.1122130000000001E-2</v>
      </c>
      <c r="D418" s="1">
        <v>8.8570179999999998E-2</v>
      </c>
      <c r="E418" s="1">
        <v>-0.1080062</v>
      </c>
      <c r="F418" s="6">
        <v>0.87822690000000003</v>
      </c>
    </row>
    <row r="419" spans="1:6" s="1" customFormat="1" x14ac:dyDescent="0.3">
      <c r="A419" s="25">
        <v>6.95695</v>
      </c>
      <c r="B419" s="25">
        <v>-0.45712900000000001</v>
      </c>
      <c r="C419" s="1">
        <v>-6.9499640000000001E-2</v>
      </c>
      <c r="D419" s="1">
        <v>7.0455459999999998E-2</v>
      </c>
      <c r="E419" s="1">
        <v>0.1687379</v>
      </c>
      <c r="F419" s="6">
        <v>0.93647270000000005</v>
      </c>
    </row>
    <row r="420" spans="1:6" s="1" customFormat="1" x14ac:dyDescent="0.3">
      <c r="A420" s="25">
        <v>6.9736330000000004</v>
      </c>
      <c r="B420" s="25">
        <v>-0.45805390000000001</v>
      </c>
      <c r="C420" s="1">
        <v>-6.9165589999999999E-2</v>
      </c>
      <c r="D420" s="1">
        <v>7.3903440000000001E-2</v>
      </c>
      <c r="E420" s="1">
        <v>0.28862850000000001</v>
      </c>
      <c r="F420" s="6">
        <v>0.47453119999999999</v>
      </c>
    </row>
    <row r="421" spans="1:6" s="1" customFormat="1" x14ac:dyDescent="0.3">
      <c r="A421" s="25">
        <v>6.9903170000000001</v>
      </c>
      <c r="B421" s="25">
        <v>-0.45943679999999998</v>
      </c>
      <c r="C421" s="1">
        <v>-6.7935960000000004E-2</v>
      </c>
      <c r="D421" s="1">
        <v>6.811209E-2</v>
      </c>
      <c r="E421" s="1">
        <v>-0.17807990000000001</v>
      </c>
      <c r="F421" s="6">
        <v>1.3491310000000001</v>
      </c>
    </row>
    <row r="422" spans="1:6" s="1" customFormat="1" x14ac:dyDescent="0.3">
      <c r="A422" s="25">
        <v>7.0069999999999997</v>
      </c>
      <c r="B422" s="25">
        <v>-0.46032070000000003</v>
      </c>
      <c r="C422" s="1">
        <v>-6.6886899999999999E-2</v>
      </c>
      <c r="D422" s="1">
        <v>6.6894620000000002E-2</v>
      </c>
      <c r="E422" s="1">
        <v>0.29962909999999998</v>
      </c>
      <c r="F422" s="6">
        <v>0.57576130000000003</v>
      </c>
    </row>
    <row r="423" spans="1:6" s="1" customFormat="1" x14ac:dyDescent="0.3">
      <c r="A423" s="25">
        <v>7.0236830000000001</v>
      </c>
      <c r="B423" s="25">
        <v>-0.46166859999999998</v>
      </c>
      <c r="C423" s="1">
        <v>-6.6141389999999994E-2</v>
      </c>
      <c r="D423" s="1">
        <v>6.6144060000000005E-2</v>
      </c>
      <c r="E423" s="1">
        <v>-0.33141870000000001</v>
      </c>
      <c r="F423" s="6">
        <v>0.35994490000000001</v>
      </c>
    </row>
    <row r="424" spans="1:6" s="1" customFormat="1" x14ac:dyDescent="0.3">
      <c r="A424" s="25">
        <v>7.0403669999999998</v>
      </c>
      <c r="B424" s="25">
        <v>-0.46252759999999998</v>
      </c>
      <c r="C424" s="1">
        <v>-6.9236839999999994E-2</v>
      </c>
      <c r="D424" s="1">
        <v>6.9427959999999997E-2</v>
      </c>
      <c r="E424" s="1">
        <v>0.10056470000000001</v>
      </c>
      <c r="F424" s="6">
        <v>0.89015390000000005</v>
      </c>
    </row>
    <row r="425" spans="1:6" s="1" customFormat="1" x14ac:dyDescent="0.3">
      <c r="A425" s="25">
        <v>7.0570500000000003</v>
      </c>
      <c r="B425" s="25">
        <v>-0.46397880000000002</v>
      </c>
      <c r="C425" s="1">
        <v>-7.2079149999999995E-2</v>
      </c>
      <c r="D425" s="1">
        <v>7.4252879999999993E-2</v>
      </c>
      <c r="E425" s="1">
        <v>-0.2044919</v>
      </c>
      <c r="F425" s="6">
        <v>0.24444579999999999</v>
      </c>
    </row>
    <row r="426" spans="1:6" s="1" customFormat="1" x14ac:dyDescent="0.3">
      <c r="A426" s="25">
        <v>7.0737329999999998</v>
      </c>
      <c r="B426" s="25">
        <v>-0.46493269999999998</v>
      </c>
      <c r="C426" s="1">
        <v>-6.7754469999999997E-2</v>
      </c>
      <c r="D426" s="1">
        <v>6.9389500000000007E-2</v>
      </c>
      <c r="E426" s="1">
        <v>0.2518108</v>
      </c>
      <c r="F426" s="6">
        <v>0.33170179999999999</v>
      </c>
    </row>
    <row r="427" spans="1:6" s="1" customFormat="1" x14ac:dyDescent="0.3">
      <c r="A427" s="25">
        <v>7.0904170000000004</v>
      </c>
      <c r="B427" s="25">
        <v>-0.46623949999999997</v>
      </c>
      <c r="C427" s="1">
        <v>-7.0017659999999995E-2</v>
      </c>
      <c r="D427" s="1">
        <v>7.0111980000000004E-2</v>
      </c>
      <c r="E427" s="1">
        <v>-0.1328772</v>
      </c>
      <c r="F427" s="6">
        <v>1.5130760000000001</v>
      </c>
    </row>
    <row r="428" spans="1:6" s="1" customFormat="1" x14ac:dyDescent="0.3">
      <c r="A428" s="25">
        <v>7.1071</v>
      </c>
      <c r="B428" s="25">
        <v>-0.46726889999999999</v>
      </c>
      <c r="C428" s="1">
        <v>-6.7475190000000004E-2</v>
      </c>
      <c r="D428" s="1">
        <v>7.1342009999999997E-2</v>
      </c>
      <c r="E428" s="1">
        <v>0.33685389999999998</v>
      </c>
      <c r="F428" s="6">
        <v>0.76419809999999999</v>
      </c>
    </row>
    <row r="429" spans="1:6" s="1" customFormat="1" x14ac:dyDescent="0.3">
      <c r="A429" s="25">
        <v>7.1237830000000004</v>
      </c>
      <c r="B429" s="25">
        <v>-0.46849099999999999</v>
      </c>
      <c r="C429" s="1">
        <v>-6.3070440000000005E-2</v>
      </c>
      <c r="D429" s="1">
        <v>6.3075049999999994E-2</v>
      </c>
      <c r="E429" s="1">
        <v>0.4824136</v>
      </c>
      <c r="F429" s="6">
        <v>1.256256</v>
      </c>
    </row>
    <row r="430" spans="1:6" s="1" customFormat="1" x14ac:dyDescent="0.3">
      <c r="A430" s="25">
        <v>7.1404670000000001</v>
      </c>
      <c r="B430" s="25">
        <v>-0.4693734</v>
      </c>
      <c r="C430" s="1">
        <v>-4.8300839999999998E-2</v>
      </c>
      <c r="D430" s="1">
        <v>6.1637360000000002E-2</v>
      </c>
      <c r="E430" s="1">
        <v>-7.7996590000000005E-2</v>
      </c>
      <c r="F430" s="6">
        <v>9.8680729999999994E-2</v>
      </c>
    </row>
    <row r="431" spans="1:6" s="1" customFormat="1" x14ac:dyDescent="0.3">
      <c r="A431" s="25">
        <v>7.1571499999999997</v>
      </c>
      <c r="B431" s="25">
        <v>-0.47010259999999998</v>
      </c>
      <c r="C431" s="1">
        <v>-6.3052700000000003E-2</v>
      </c>
      <c r="D431" s="1">
        <v>6.3366870000000006E-2</v>
      </c>
      <c r="E431" s="1">
        <v>-0.9468394</v>
      </c>
      <c r="F431" s="6">
        <v>2.6477499999999998</v>
      </c>
    </row>
    <row r="432" spans="1:6" s="1" customFormat="1" x14ac:dyDescent="0.3">
      <c r="A432" s="25">
        <v>7.1738330000000001</v>
      </c>
      <c r="B432" s="25">
        <v>-0.47147719999999999</v>
      </c>
      <c r="C432" s="1">
        <v>-8.5615449999999996E-2</v>
      </c>
      <c r="D432" s="1">
        <v>9.7845009999999996E-2</v>
      </c>
      <c r="E432" s="1">
        <v>-0.74359280000000005</v>
      </c>
      <c r="F432" s="6">
        <v>1.064713</v>
      </c>
    </row>
    <row r="433" spans="1:6" s="1" customFormat="1" x14ac:dyDescent="0.3">
      <c r="A433" s="25">
        <v>7.1905169999999998</v>
      </c>
      <c r="B433" s="25">
        <v>-0.47295930000000003</v>
      </c>
      <c r="C433" s="1">
        <v>-8.6373039999999998E-2</v>
      </c>
      <c r="D433" s="1">
        <v>9.3428140000000007E-2</v>
      </c>
      <c r="E433" s="1">
        <v>0.43408039999999998</v>
      </c>
      <c r="F433" s="6">
        <v>2.0567549999999999</v>
      </c>
    </row>
    <row r="434" spans="1:6" s="1" customFormat="1" x14ac:dyDescent="0.3">
      <c r="A434" s="25">
        <v>7.2072000000000003</v>
      </c>
      <c r="B434" s="25">
        <v>-0.47435919999999998</v>
      </c>
      <c r="C434" s="1">
        <v>-7.1710369999999996E-2</v>
      </c>
      <c r="D434" s="1">
        <v>7.5706220000000005E-2</v>
      </c>
      <c r="E434" s="1">
        <v>0.48385410000000001</v>
      </c>
      <c r="F434" s="6">
        <v>1.045858</v>
      </c>
    </row>
    <row r="435" spans="1:6" s="1" customFormat="1" x14ac:dyDescent="0.3">
      <c r="A435" s="25">
        <v>7.2238829999999998</v>
      </c>
      <c r="B435" s="25">
        <v>-0.475352</v>
      </c>
      <c r="C435" s="1">
        <v>-6.6146919999999998E-2</v>
      </c>
      <c r="D435" s="1">
        <v>6.6685240000000007E-2</v>
      </c>
      <c r="E435" s="1">
        <v>0.42691849999999998</v>
      </c>
      <c r="F435" s="6">
        <v>0.43350470000000002</v>
      </c>
    </row>
    <row r="436" spans="1:6" s="1" customFormat="1" x14ac:dyDescent="0.3">
      <c r="A436" s="25">
        <v>7.2405670000000004</v>
      </c>
      <c r="B436" s="25">
        <v>-0.4765663</v>
      </c>
      <c r="C436" s="1">
        <v>-6.2564010000000003E-2</v>
      </c>
      <c r="D436" s="1">
        <v>6.262827E-2</v>
      </c>
      <c r="E436" s="1">
        <v>0.13572400000000001</v>
      </c>
      <c r="F436" s="6">
        <v>0.30190980000000001</v>
      </c>
    </row>
    <row r="437" spans="1:6" s="1" customFormat="1" x14ac:dyDescent="0.3">
      <c r="A437" s="25">
        <v>7.25725</v>
      </c>
      <c r="B437" s="25">
        <v>-0.47743960000000002</v>
      </c>
      <c r="C437" s="1">
        <v>-5.7075010000000002E-2</v>
      </c>
      <c r="D437" s="1">
        <v>6.7263530000000002E-2</v>
      </c>
      <c r="E437" s="1">
        <v>0.3816387</v>
      </c>
      <c r="F437" s="6">
        <v>0.76434230000000003</v>
      </c>
    </row>
    <row r="438" spans="1:6" s="1" customFormat="1" x14ac:dyDescent="0.3">
      <c r="A438" s="25">
        <v>7.2739330000000004</v>
      </c>
      <c r="B438" s="25">
        <v>-0.47847070000000003</v>
      </c>
      <c r="C438" s="1">
        <v>-5.3786580000000001E-2</v>
      </c>
      <c r="D438" s="1">
        <v>5.6245910000000003E-2</v>
      </c>
      <c r="E438" s="1">
        <v>-0.18495990000000001</v>
      </c>
      <c r="F438" s="6">
        <v>1.172979</v>
      </c>
    </row>
    <row r="439" spans="1:6" s="1" customFormat="1" x14ac:dyDescent="0.3">
      <c r="A439" s="25">
        <v>7.2906170000000001</v>
      </c>
      <c r="B439" s="25">
        <v>-0.4792343</v>
      </c>
      <c r="C439" s="1">
        <v>-5.846602E-2</v>
      </c>
      <c r="D439" s="1">
        <v>5.8977179999999997E-2</v>
      </c>
      <c r="E439" s="1">
        <v>-0.75393860000000001</v>
      </c>
      <c r="F439" s="6">
        <v>2.0212159999999999</v>
      </c>
    </row>
    <row r="440" spans="1:6" s="1" customFormat="1" x14ac:dyDescent="0.3">
      <c r="A440" s="25">
        <v>7.3072999999999997</v>
      </c>
      <c r="B440" s="25">
        <v>-0.4804215</v>
      </c>
      <c r="C440" s="1">
        <v>-8.2147220000000007E-2</v>
      </c>
      <c r="D440" s="1">
        <v>9.175614E-2</v>
      </c>
      <c r="E440" s="1">
        <v>-0.36972699999999997</v>
      </c>
      <c r="F440" s="6">
        <v>0.37190580000000001</v>
      </c>
    </row>
    <row r="441" spans="1:6" s="1" customFormat="1" x14ac:dyDescent="0.3">
      <c r="A441" s="25">
        <v>7.3239830000000001</v>
      </c>
      <c r="B441" s="25">
        <v>-0.4819753</v>
      </c>
      <c r="C441" s="1">
        <v>-7.475234E-2</v>
      </c>
      <c r="D441" s="1">
        <v>7.7529100000000004E-2</v>
      </c>
      <c r="E441" s="1">
        <v>0.83428849999999999</v>
      </c>
      <c r="F441" s="6">
        <v>2.30646</v>
      </c>
    </row>
    <row r="442" spans="1:6" s="1" customFormat="1" x14ac:dyDescent="0.3">
      <c r="A442" s="25">
        <v>7.3406669999999998</v>
      </c>
      <c r="B442" s="25">
        <v>-0.48291580000000001</v>
      </c>
      <c r="C442" s="1">
        <v>-4.8600200000000003E-2</v>
      </c>
      <c r="D442" s="1">
        <v>6.6950319999999994E-2</v>
      </c>
      <c r="E442" s="1">
        <v>0.32289050000000002</v>
      </c>
      <c r="F442" s="6">
        <v>0.5195244</v>
      </c>
    </row>
    <row r="443" spans="1:6" s="1" customFormat="1" x14ac:dyDescent="0.3">
      <c r="A443" s="25">
        <v>7.3573500000000003</v>
      </c>
      <c r="B443" s="25">
        <v>-0.4835969</v>
      </c>
      <c r="C443" s="1">
        <v>-6.1438479999999997E-2</v>
      </c>
      <c r="D443" s="1">
        <v>6.1440349999999998E-2</v>
      </c>
      <c r="E443" s="1">
        <v>-0.37385200000000002</v>
      </c>
      <c r="F443" s="6">
        <v>1.0505580000000001</v>
      </c>
    </row>
    <row r="444" spans="1:6" s="1" customFormat="1" x14ac:dyDescent="0.3">
      <c r="A444" s="25">
        <v>7.3740329999999998</v>
      </c>
      <c r="B444" s="25">
        <v>-0.4849658</v>
      </c>
      <c r="C444" s="1">
        <v>-6.9821060000000004E-2</v>
      </c>
      <c r="D444" s="1">
        <v>7.1323079999999997E-2</v>
      </c>
      <c r="E444" s="1">
        <v>-0.38138420000000001</v>
      </c>
      <c r="F444" s="6">
        <v>0.94745840000000003</v>
      </c>
    </row>
    <row r="445" spans="1:6" s="1" customFormat="1" x14ac:dyDescent="0.3">
      <c r="A445" s="25">
        <v>7.3907170000000004</v>
      </c>
      <c r="B445" s="25">
        <v>-0.48592659999999999</v>
      </c>
      <c r="C445" s="1">
        <v>-6.6458660000000003E-2</v>
      </c>
      <c r="D445" s="1">
        <v>6.6459989999999997E-2</v>
      </c>
      <c r="E445" s="1">
        <v>-6.4294870000000004E-2</v>
      </c>
      <c r="F445" s="6">
        <v>9.2777849999999995E-2</v>
      </c>
    </row>
    <row r="446" spans="1:6" s="1" customFormat="1" x14ac:dyDescent="0.3">
      <c r="A446" s="25">
        <v>7.4074</v>
      </c>
      <c r="B446" s="25">
        <v>-0.48718329999999999</v>
      </c>
      <c r="C446" s="1">
        <v>-7.6131649999999995E-2</v>
      </c>
      <c r="D446" s="1">
        <v>8.1814999999999999E-2</v>
      </c>
      <c r="E446" s="1">
        <v>-8.2832089999999997E-2</v>
      </c>
      <c r="F446" s="6">
        <v>0.15515180000000001</v>
      </c>
    </row>
    <row r="447" spans="1:6" s="1" customFormat="1" x14ac:dyDescent="0.3">
      <c r="A447" s="25">
        <v>7.4240830000000004</v>
      </c>
      <c r="B447" s="25">
        <v>-0.48846679999999998</v>
      </c>
      <c r="C447" s="1">
        <v>-6.9280060000000004E-2</v>
      </c>
      <c r="D447" s="1">
        <v>6.9300109999999998E-2</v>
      </c>
      <c r="E447" s="1">
        <v>0.47215990000000002</v>
      </c>
      <c r="F447" s="6">
        <v>1.425726</v>
      </c>
    </row>
    <row r="448" spans="1:6" s="1" customFormat="1" x14ac:dyDescent="0.3">
      <c r="A448" s="25">
        <v>7.4407670000000001</v>
      </c>
      <c r="B448" s="25">
        <v>-0.48949490000000001</v>
      </c>
      <c r="C448" s="1">
        <v>-5.8517710000000001E-2</v>
      </c>
      <c r="D448" s="1">
        <v>6.2131230000000003E-2</v>
      </c>
      <c r="E448" s="1">
        <v>0.23379920000000001</v>
      </c>
      <c r="F448" s="6">
        <v>0.96832450000000003</v>
      </c>
    </row>
    <row r="449" spans="1:6" s="1" customFormat="1" x14ac:dyDescent="0.3">
      <c r="A449" s="25">
        <v>7.4574499999999997</v>
      </c>
      <c r="B449" s="25">
        <v>-0.49041940000000001</v>
      </c>
      <c r="C449" s="1">
        <v>-6.0901759999999999E-2</v>
      </c>
      <c r="D449" s="1">
        <v>6.7623580000000003E-2</v>
      </c>
      <c r="E449" s="1">
        <v>2.001025E-2</v>
      </c>
      <c r="F449" s="6">
        <v>0.58297770000000004</v>
      </c>
    </row>
    <row r="450" spans="1:6" s="1" customFormat="1" x14ac:dyDescent="0.3">
      <c r="A450" s="25">
        <v>7.4741330000000001</v>
      </c>
      <c r="B450" s="25">
        <v>-0.49152699999999999</v>
      </c>
      <c r="C450" s="1">
        <v>-6.067786E-2</v>
      </c>
      <c r="D450" s="1">
        <v>6.4201060000000004E-2</v>
      </c>
      <c r="E450" s="1">
        <v>-0.32045849999999998</v>
      </c>
      <c r="F450" s="6">
        <v>0.3420919</v>
      </c>
    </row>
    <row r="451" spans="1:6" s="1" customFormat="1" x14ac:dyDescent="0.3">
      <c r="A451" s="25">
        <v>7.4908169999999998</v>
      </c>
      <c r="B451" s="25">
        <v>-0.49244399999999999</v>
      </c>
      <c r="C451" s="1">
        <v>-6.7401500000000003E-2</v>
      </c>
      <c r="D451" s="1">
        <v>6.7475359999999998E-2</v>
      </c>
      <c r="E451" s="1">
        <v>6.7287769999999997E-2</v>
      </c>
      <c r="F451" s="6">
        <v>1.3939790000000001</v>
      </c>
    </row>
    <row r="452" spans="1:6" s="1" customFormat="1" x14ac:dyDescent="0.3">
      <c r="A452" s="25">
        <v>7.5075000000000003</v>
      </c>
      <c r="B452" s="25">
        <v>-0.49377599999999999</v>
      </c>
      <c r="C452" s="1">
        <v>-6.4931470000000005E-2</v>
      </c>
      <c r="D452" s="1">
        <v>6.4987080000000003E-2</v>
      </c>
      <c r="E452" s="1">
        <v>0.1184244</v>
      </c>
      <c r="F452" s="6">
        <v>0.47503420000000002</v>
      </c>
    </row>
    <row r="453" spans="1:6" s="1" customFormat="1" x14ac:dyDescent="0.3">
      <c r="A453" s="25">
        <v>7.5241829999999998</v>
      </c>
      <c r="B453" s="25">
        <v>-0.49461050000000001</v>
      </c>
      <c r="C453" s="1">
        <v>-5.6490850000000002E-2</v>
      </c>
      <c r="D453" s="1">
        <v>6.5595870000000001E-2</v>
      </c>
      <c r="E453" s="1">
        <v>0.1591593</v>
      </c>
      <c r="F453" s="6">
        <v>0.70697549999999998</v>
      </c>
    </row>
    <row r="454" spans="1:6" s="1" customFormat="1" x14ac:dyDescent="0.3">
      <c r="A454" s="25">
        <v>7.5408670000000004</v>
      </c>
      <c r="B454" s="25">
        <v>-0.49566090000000002</v>
      </c>
      <c r="C454" s="1">
        <v>-6.3517530000000003E-2</v>
      </c>
      <c r="D454" s="1">
        <v>6.6255549999999996E-2</v>
      </c>
      <c r="E454" s="1">
        <v>-0.1075497</v>
      </c>
      <c r="F454" s="6">
        <v>0.46511150000000001</v>
      </c>
    </row>
    <row r="455" spans="1:6" s="1" customFormat="1" x14ac:dyDescent="0.3">
      <c r="A455" s="25">
        <v>7.55755</v>
      </c>
      <c r="B455" s="25">
        <v>-0.4967299</v>
      </c>
      <c r="C455" s="1">
        <v>-5.9911350000000002E-2</v>
      </c>
      <c r="D455" s="1">
        <v>6.0083039999999997E-2</v>
      </c>
      <c r="E455" s="1">
        <v>-0.253243</v>
      </c>
      <c r="F455" s="6">
        <v>0.35393989999999997</v>
      </c>
    </row>
    <row r="456" spans="1:6" s="1" customFormat="1" x14ac:dyDescent="0.3">
      <c r="A456" s="25">
        <v>7.5742330000000004</v>
      </c>
      <c r="B456" s="25">
        <v>-0.49765989999999999</v>
      </c>
      <c r="C456" s="1">
        <v>-6.8827579999999999E-2</v>
      </c>
      <c r="D456" s="1">
        <v>6.9067740000000002E-2</v>
      </c>
      <c r="E456" s="1">
        <v>-0.16840240000000001</v>
      </c>
      <c r="F456" s="6">
        <v>1.179006</v>
      </c>
    </row>
    <row r="457" spans="1:6" s="1" customFormat="1" x14ac:dyDescent="0.3">
      <c r="A457" s="25">
        <v>7.5909170000000001</v>
      </c>
      <c r="B457" s="25">
        <v>-0.49902649999999998</v>
      </c>
      <c r="C457" s="1">
        <v>-7.1369699999999994E-2</v>
      </c>
      <c r="D457" s="1">
        <v>7.1426710000000004E-2</v>
      </c>
      <c r="E457" s="1">
        <v>-0.14802419999999999</v>
      </c>
      <c r="F457" s="6">
        <v>1.048292</v>
      </c>
    </row>
    <row r="458" spans="1:6" s="1" customFormat="1" x14ac:dyDescent="0.3">
      <c r="A458" s="25">
        <v>7.6075999999999997</v>
      </c>
      <c r="B458" s="25">
        <v>-0.50004130000000002</v>
      </c>
      <c r="C458" s="1">
        <v>-6.7878629999999995E-2</v>
      </c>
      <c r="D458" s="1">
        <v>6.7882049999999999E-2</v>
      </c>
      <c r="E458" s="1">
        <v>0.49993969999999999</v>
      </c>
      <c r="F458" s="6">
        <v>0.52234380000000002</v>
      </c>
    </row>
    <row r="459" spans="1:6" s="1" customFormat="1" x14ac:dyDescent="0.3">
      <c r="A459" s="25">
        <v>7.6242830000000001</v>
      </c>
      <c r="B459" s="25">
        <v>-0.5012913</v>
      </c>
      <c r="C459" s="1">
        <v>-6.0298650000000002E-2</v>
      </c>
      <c r="D459" s="1">
        <v>6.6430909999999996E-2</v>
      </c>
      <c r="E459" s="1">
        <v>0.327955</v>
      </c>
      <c r="F459" s="6">
        <v>0.36910470000000001</v>
      </c>
    </row>
    <row r="460" spans="1:6" s="1" customFormat="1" x14ac:dyDescent="0.3">
      <c r="A460" s="25">
        <v>7.6409669999999998</v>
      </c>
      <c r="B460" s="25">
        <v>-0.50205319999999998</v>
      </c>
      <c r="C460" s="1">
        <v>-5.0988609999999997E-2</v>
      </c>
      <c r="D460" s="1">
        <v>5.1577159999999997E-2</v>
      </c>
      <c r="E460" s="1">
        <v>0.34548659999999998</v>
      </c>
      <c r="F460" s="6">
        <v>1.692401</v>
      </c>
    </row>
    <row r="461" spans="1:6" s="1" customFormat="1" x14ac:dyDescent="0.3">
      <c r="A461" s="25">
        <v>7.6576500000000003</v>
      </c>
      <c r="B461" s="25">
        <v>-0.50299269999999996</v>
      </c>
      <c r="C461" s="1">
        <v>-5.2871960000000003E-2</v>
      </c>
      <c r="D461" s="1">
        <v>5.9045010000000002E-2</v>
      </c>
      <c r="E461" s="1">
        <v>-0.25631029999999999</v>
      </c>
      <c r="F461" s="6">
        <v>0.87086410000000003</v>
      </c>
    </row>
    <row r="462" spans="1:6" s="1" customFormat="1" x14ac:dyDescent="0.3">
      <c r="A462" s="25">
        <v>7.6743329999999998</v>
      </c>
      <c r="B462" s="25">
        <v>-0.50381739999999997</v>
      </c>
      <c r="C462" s="1">
        <v>-5.6753400000000002E-2</v>
      </c>
      <c r="D462" s="1">
        <v>5.8237480000000001E-2</v>
      </c>
      <c r="E462" s="1">
        <v>-0.41905829999999999</v>
      </c>
      <c r="F462" s="6">
        <v>0.41942390000000002</v>
      </c>
    </row>
    <row r="463" spans="1:6" s="1" customFormat="1" x14ac:dyDescent="0.3">
      <c r="A463" s="25">
        <v>7.6910170000000004</v>
      </c>
      <c r="B463" s="25">
        <v>-0.50488630000000001</v>
      </c>
      <c r="C463" s="1">
        <v>-6.8765839999999995E-2</v>
      </c>
      <c r="D463" s="1">
        <v>6.8862919999999994E-2</v>
      </c>
      <c r="E463" s="1">
        <v>0.14309530000000001</v>
      </c>
      <c r="F463" s="6">
        <v>0.89306490000000005</v>
      </c>
    </row>
    <row r="464" spans="1:6" s="1" customFormat="1" x14ac:dyDescent="0.3">
      <c r="A464" s="25">
        <v>7.7077</v>
      </c>
      <c r="B464" s="25">
        <v>-0.50611189999999995</v>
      </c>
      <c r="C464" s="1">
        <v>-5.492271E-2</v>
      </c>
      <c r="D464" s="1">
        <v>7.0482379999999997E-2</v>
      </c>
      <c r="E464" s="1">
        <v>0.60857519999999998</v>
      </c>
      <c r="F464" s="6">
        <v>1.2687569999999999</v>
      </c>
    </row>
    <row r="465" spans="1:6" s="1" customFormat="1" x14ac:dyDescent="0.3">
      <c r="A465" s="25">
        <v>7.7243830000000004</v>
      </c>
      <c r="B465" s="25">
        <v>-0.50671889999999997</v>
      </c>
      <c r="C465" s="1">
        <v>-4.172932E-2</v>
      </c>
      <c r="D465" s="1">
        <v>4.8602600000000003E-2</v>
      </c>
      <c r="E465" s="1">
        <v>-0.1154326</v>
      </c>
      <c r="F465" s="6">
        <v>2.984073</v>
      </c>
    </row>
    <row r="466" spans="1:6" s="1" customFormat="1" x14ac:dyDescent="0.3">
      <c r="A466" s="25">
        <v>7.7410670000000001</v>
      </c>
      <c r="B466" s="25">
        <v>-0.50750430000000002</v>
      </c>
      <c r="C466" s="1">
        <v>-6.0964829999999998E-2</v>
      </c>
      <c r="D466" s="1">
        <v>7.3620850000000002E-2</v>
      </c>
      <c r="E466" s="1">
        <v>-0.67382779999999998</v>
      </c>
      <c r="F466" s="6">
        <v>1.4387019999999999</v>
      </c>
    </row>
    <row r="467" spans="1:6" s="1" customFormat="1" x14ac:dyDescent="0.3">
      <c r="A467" s="25">
        <v>7.7577499999999997</v>
      </c>
      <c r="B467" s="25">
        <v>-0.50875309999999996</v>
      </c>
      <c r="C467" s="1">
        <v>-6.8348069999999997E-2</v>
      </c>
      <c r="D467" s="1">
        <v>8.2893099999999997E-2</v>
      </c>
      <c r="E467" s="1">
        <v>-0.24493010000000001</v>
      </c>
      <c r="F467" s="6">
        <v>0.25358510000000001</v>
      </c>
    </row>
    <row r="468" spans="1:6" s="1" customFormat="1" x14ac:dyDescent="0.3">
      <c r="A468" s="25">
        <v>7.7744330000000001</v>
      </c>
      <c r="B468" s="25">
        <v>-0.50978480000000004</v>
      </c>
      <c r="C468" s="1">
        <v>-6.4861600000000005E-2</v>
      </c>
      <c r="D468" s="1">
        <v>6.5289390000000003E-2</v>
      </c>
      <c r="E468" s="1">
        <v>0.14891789999999999</v>
      </c>
      <c r="F468" s="6">
        <v>1.876198</v>
      </c>
    </row>
    <row r="469" spans="1:6" s="1" customFormat="1" x14ac:dyDescent="0.3">
      <c r="A469" s="25">
        <v>7.7911169999999998</v>
      </c>
      <c r="B469" s="25">
        <v>-0.51091730000000002</v>
      </c>
      <c r="C469" s="1">
        <v>-6.5511219999999995E-2</v>
      </c>
      <c r="D469" s="1">
        <v>6.56635E-2</v>
      </c>
      <c r="E469" s="1">
        <v>0.33737709999999999</v>
      </c>
      <c r="F469" s="6">
        <v>0.79927800000000004</v>
      </c>
    </row>
    <row r="470" spans="1:6" s="1" customFormat="1" x14ac:dyDescent="0.3">
      <c r="A470" s="25">
        <v>7.8078000000000003</v>
      </c>
      <c r="B470" s="25">
        <v>-0.5119707</v>
      </c>
      <c r="C470" s="1">
        <v>-5.3825480000000002E-2</v>
      </c>
      <c r="D470" s="1">
        <v>6.0380490000000002E-2</v>
      </c>
      <c r="E470" s="1">
        <v>0.59301099999999995</v>
      </c>
      <c r="F470" s="6">
        <v>0.71003930000000004</v>
      </c>
    </row>
    <row r="471" spans="1:6" s="1" customFormat="1" x14ac:dyDescent="0.3">
      <c r="A471" s="25">
        <v>7.8244829999999999</v>
      </c>
      <c r="B471" s="25">
        <v>-0.51271330000000004</v>
      </c>
      <c r="C471" s="1">
        <v>-4.354102E-2</v>
      </c>
      <c r="D471" s="1">
        <v>4.4498049999999997E-2</v>
      </c>
      <c r="E471" s="1">
        <v>-0.21094750000000001</v>
      </c>
      <c r="F471" s="6">
        <v>1.19278</v>
      </c>
    </row>
    <row r="472" spans="1:6" s="1" customFormat="1" x14ac:dyDescent="0.3">
      <c r="A472" s="25">
        <v>7.8411670000000004</v>
      </c>
      <c r="B472" s="25">
        <v>-0.51342350000000003</v>
      </c>
      <c r="C472" s="1">
        <v>-5.9498790000000003E-2</v>
      </c>
      <c r="D472" s="1">
        <v>6.2235560000000002E-2</v>
      </c>
      <c r="E472" s="1">
        <v>-0.3610833</v>
      </c>
      <c r="F472" s="6">
        <v>0.77457560000000003</v>
      </c>
    </row>
    <row r="473" spans="1:6" s="1" customFormat="1" x14ac:dyDescent="0.3">
      <c r="A473" s="25">
        <v>7.85785</v>
      </c>
      <c r="B473" s="25">
        <v>-0.51469860000000001</v>
      </c>
      <c r="C473" s="1">
        <v>-6.2547510000000001E-2</v>
      </c>
      <c r="D473" s="1">
        <v>6.3926300000000005E-2</v>
      </c>
      <c r="E473" s="1">
        <v>4.1976800000000002E-2</v>
      </c>
      <c r="F473" s="6">
        <v>1.5623610000000001</v>
      </c>
    </row>
    <row r="474" spans="1:6" s="1" customFormat="1" x14ac:dyDescent="0.3">
      <c r="A474" s="25">
        <v>7.8745329999999996</v>
      </c>
      <c r="B474" s="25">
        <v>-0.51551049999999998</v>
      </c>
      <c r="C474" s="1">
        <v>-5.1333240000000002E-2</v>
      </c>
      <c r="D474" s="1">
        <v>6.062128E-2</v>
      </c>
      <c r="E474" s="1">
        <v>-4.0418580000000003E-2</v>
      </c>
      <c r="F474" s="6">
        <v>0.5332559</v>
      </c>
    </row>
    <row r="475" spans="1:6" s="1" customFormat="1" x14ac:dyDescent="0.3">
      <c r="A475" s="25">
        <v>7.8912170000000001</v>
      </c>
      <c r="B475" s="25">
        <v>-0.51641139999999996</v>
      </c>
      <c r="C475" s="1">
        <v>-6.5060430000000002E-2</v>
      </c>
      <c r="D475" s="1">
        <v>6.5967960000000006E-2</v>
      </c>
      <c r="E475" s="1">
        <v>-0.34436280000000002</v>
      </c>
      <c r="F475" s="6">
        <v>1.4552499999999999</v>
      </c>
    </row>
    <row r="476" spans="1:6" s="1" customFormat="1" x14ac:dyDescent="0.3">
      <c r="A476" s="25">
        <v>7.9078999999999997</v>
      </c>
      <c r="B476" s="25">
        <v>-0.51768139999999996</v>
      </c>
      <c r="C476" s="1">
        <v>-6.691793E-2</v>
      </c>
      <c r="D476" s="1">
        <v>8.2606849999999996E-2</v>
      </c>
      <c r="E476" s="1">
        <v>0.257239</v>
      </c>
      <c r="F476" s="6">
        <v>0.49465199999999998</v>
      </c>
    </row>
    <row r="477" spans="1:6" s="1" customFormat="1" x14ac:dyDescent="0.3">
      <c r="A477" s="25">
        <v>7.9245830000000002</v>
      </c>
      <c r="B477" s="25">
        <v>-0.5186442</v>
      </c>
      <c r="C477" s="1">
        <v>-5.2948139999999998E-2</v>
      </c>
      <c r="D477" s="1">
        <v>5.3012160000000003E-2</v>
      </c>
      <c r="E477" s="1">
        <v>0.60411599999999999</v>
      </c>
      <c r="F477" s="6">
        <v>2.9107690000000002</v>
      </c>
    </row>
    <row r="478" spans="1:6" s="1" customFormat="1" x14ac:dyDescent="0.3">
      <c r="A478" s="25">
        <v>7.9412669999999999</v>
      </c>
      <c r="B478" s="25">
        <v>-0.51944809999999997</v>
      </c>
      <c r="C478" s="1">
        <v>-4.6897349999999997E-2</v>
      </c>
      <c r="D478" s="1">
        <v>5.9721490000000002E-2</v>
      </c>
      <c r="E478" s="1">
        <v>-0.2213176</v>
      </c>
      <c r="F478" s="6">
        <v>0.41740110000000002</v>
      </c>
    </row>
    <row r="479" spans="1:6" s="1" customFormat="1" x14ac:dyDescent="0.3">
      <c r="A479" s="25">
        <v>7.9579500000000003</v>
      </c>
      <c r="B479" s="25">
        <v>-0.52020900000000003</v>
      </c>
      <c r="C479" s="1">
        <v>-5.876721E-2</v>
      </c>
      <c r="D479" s="1">
        <v>5.8944980000000001E-2</v>
      </c>
      <c r="E479" s="1">
        <v>-0.49012149999999999</v>
      </c>
      <c r="F479" s="6">
        <v>0.76294490000000004</v>
      </c>
    </row>
    <row r="480" spans="1:6" s="1" customFormat="1" x14ac:dyDescent="0.3">
      <c r="A480" s="25">
        <v>7.9746329999999999</v>
      </c>
      <c r="B480" s="25">
        <v>-0.52140889999999995</v>
      </c>
      <c r="C480" s="1">
        <v>-6.7784269999999994E-2</v>
      </c>
      <c r="D480" s="1">
        <v>6.9175990000000007E-2</v>
      </c>
      <c r="E480" s="1">
        <v>0.25658629999999999</v>
      </c>
      <c r="F480" s="6">
        <v>0.31861689999999998</v>
      </c>
    </row>
    <row r="481" spans="1:6" s="1" customFormat="1" x14ac:dyDescent="0.3">
      <c r="A481" s="25">
        <v>7.9913169999999996</v>
      </c>
      <c r="B481" s="25">
        <v>-0.52247080000000001</v>
      </c>
      <c r="C481" s="1">
        <v>-4.9207069999999999E-2</v>
      </c>
      <c r="D481" s="1">
        <v>5.4565929999999999E-2</v>
      </c>
      <c r="E481" s="1">
        <v>0.7025614</v>
      </c>
      <c r="F481" s="6">
        <v>1.2239439999999999</v>
      </c>
    </row>
    <row r="482" spans="1:6" s="1" customFormat="1" x14ac:dyDescent="0.3">
      <c r="A482" s="25">
        <v>8.0079999999999991</v>
      </c>
      <c r="B482" s="25">
        <v>-0.52305080000000004</v>
      </c>
      <c r="C482" s="1">
        <v>-4.0052690000000002E-2</v>
      </c>
      <c r="D482" s="1">
        <v>4.1193250000000001E-2</v>
      </c>
      <c r="E482" s="1">
        <v>-7.1977780000000005E-2</v>
      </c>
      <c r="F482" s="6">
        <v>0.29871180000000003</v>
      </c>
    </row>
    <row r="483" spans="1:6" s="1" customFormat="1" x14ac:dyDescent="0.3">
      <c r="A483" s="25">
        <v>8.0246829999999996</v>
      </c>
      <c r="B483" s="25">
        <v>-0.52380720000000003</v>
      </c>
      <c r="C483" s="1">
        <v>-5.3951039999999999E-2</v>
      </c>
      <c r="D483" s="1">
        <v>5.5729899999999999E-2</v>
      </c>
      <c r="E483" s="1">
        <v>-0.80823040000000002</v>
      </c>
      <c r="F483" s="6">
        <v>1.1318569999999999</v>
      </c>
    </row>
    <row r="484" spans="1:6" s="1" customFormat="1" x14ac:dyDescent="0.3">
      <c r="A484" s="25">
        <v>8.0413669999999993</v>
      </c>
      <c r="B484" s="25">
        <v>-0.52485099999999996</v>
      </c>
      <c r="C484" s="1">
        <v>-6.7956310000000006E-2</v>
      </c>
      <c r="D484" s="1">
        <v>6.8715659999999998E-2</v>
      </c>
      <c r="E484" s="1">
        <v>-0.1854702</v>
      </c>
      <c r="F484" s="6">
        <v>0.5556875</v>
      </c>
    </row>
    <row r="485" spans="1:6" s="1" customFormat="1" x14ac:dyDescent="0.3">
      <c r="A485" s="25">
        <v>8.0580499999999997</v>
      </c>
      <c r="B485" s="25">
        <v>-0.52607470000000001</v>
      </c>
      <c r="C485" s="1">
        <v>-6.2061970000000001E-2</v>
      </c>
      <c r="D485" s="1">
        <v>6.427571E-2</v>
      </c>
      <c r="E485" s="1">
        <v>0.37232179999999998</v>
      </c>
      <c r="F485" s="6">
        <v>0.68130349999999995</v>
      </c>
    </row>
    <row r="486" spans="1:6" s="1" customFormat="1" x14ac:dyDescent="0.3">
      <c r="A486" s="25">
        <v>8.0747330000000002</v>
      </c>
      <c r="B486" s="25">
        <v>-0.5269218</v>
      </c>
      <c r="C486" s="1">
        <v>-5.1442920000000003E-2</v>
      </c>
      <c r="D486" s="1">
        <v>5.4702590000000002E-2</v>
      </c>
      <c r="E486" s="1">
        <v>0.59865500000000005</v>
      </c>
      <c r="F486" s="6">
        <v>1.2692829999999999</v>
      </c>
    </row>
    <row r="487" spans="1:6" s="1" customFormat="1" x14ac:dyDescent="0.3">
      <c r="A487" s="25">
        <v>8.0914169999999999</v>
      </c>
      <c r="B487" s="25">
        <v>-0.52779120000000002</v>
      </c>
      <c r="C487" s="1">
        <v>-4.4917360000000003E-2</v>
      </c>
      <c r="D487" s="1">
        <v>4.9791599999999998E-2</v>
      </c>
      <c r="E487" s="1">
        <v>-0.32164789999999999</v>
      </c>
      <c r="F487" s="6">
        <v>0.83099849999999997</v>
      </c>
    </row>
    <row r="488" spans="1:6" s="1" customFormat="1" x14ac:dyDescent="0.3">
      <c r="A488" s="25">
        <v>8.1081000000000003</v>
      </c>
      <c r="B488" s="25">
        <v>-0.52842049999999996</v>
      </c>
      <c r="C488" s="1">
        <v>-5.7237299999999998E-2</v>
      </c>
      <c r="D488" s="1">
        <v>5.777438E-2</v>
      </c>
      <c r="E488" s="1">
        <v>-0.38595659999999998</v>
      </c>
      <c r="F488" s="6">
        <v>0.88741619999999999</v>
      </c>
    </row>
    <row r="489" spans="1:6" s="1" customFormat="1" x14ac:dyDescent="0.3">
      <c r="A489" s="25">
        <v>8.1247830000000008</v>
      </c>
      <c r="B489" s="25">
        <v>-0.52970099999999998</v>
      </c>
      <c r="C489" s="1">
        <v>-6.5942050000000002E-2</v>
      </c>
      <c r="D489" s="1">
        <v>6.7102809999999999E-2</v>
      </c>
      <c r="E489" s="1">
        <v>-0.36172009999999999</v>
      </c>
      <c r="F489" s="6">
        <v>1.0682179999999999</v>
      </c>
    </row>
    <row r="490" spans="1:6" s="1" customFormat="1" x14ac:dyDescent="0.3">
      <c r="A490" s="25">
        <v>8.1414670000000005</v>
      </c>
      <c r="B490" s="25">
        <v>-0.5306208</v>
      </c>
      <c r="C490" s="1">
        <v>-6.2394030000000003E-2</v>
      </c>
      <c r="D490" s="1">
        <v>6.8764459999999999E-2</v>
      </c>
      <c r="E490" s="1">
        <v>0.24249180000000001</v>
      </c>
      <c r="F490" s="6">
        <v>0.29678480000000002</v>
      </c>
    </row>
    <row r="491" spans="1:6" s="1" customFormat="1" x14ac:dyDescent="0.3">
      <c r="A491" s="25">
        <v>8.1581499999999991</v>
      </c>
      <c r="B491" s="25">
        <v>-0.53178289999999995</v>
      </c>
      <c r="C491" s="1">
        <v>-6.2492279999999997E-2</v>
      </c>
      <c r="D491" s="1">
        <v>6.6931470000000007E-2</v>
      </c>
      <c r="E491" s="1">
        <v>0.16946600000000001</v>
      </c>
      <c r="F491" s="6">
        <v>0.2796902</v>
      </c>
    </row>
    <row r="492" spans="1:6" s="1" customFormat="1" x14ac:dyDescent="0.3">
      <c r="A492" s="25">
        <v>8.1748329999999996</v>
      </c>
      <c r="B492" s="25">
        <v>-0.53270600000000001</v>
      </c>
      <c r="C492" s="1">
        <v>-5.3865469999999999E-2</v>
      </c>
      <c r="D492" s="1">
        <v>5.3972869999999999E-2</v>
      </c>
      <c r="E492" s="1">
        <v>0.41703479999999998</v>
      </c>
      <c r="F492" s="6">
        <v>0.80934220000000001</v>
      </c>
    </row>
    <row r="493" spans="1:6" s="1" customFormat="1" x14ac:dyDescent="0.3">
      <c r="A493" s="25">
        <v>8.1915169999999993</v>
      </c>
      <c r="B493" s="25">
        <v>-0.53358019999999995</v>
      </c>
      <c r="C493" s="1">
        <v>-4.9584049999999998E-2</v>
      </c>
      <c r="D493" s="1">
        <v>5.1121140000000002E-2</v>
      </c>
      <c r="E493" s="1">
        <v>0.28961629999999999</v>
      </c>
      <c r="F493" s="6">
        <v>0.30455270000000001</v>
      </c>
    </row>
    <row r="494" spans="1:6" s="1" customFormat="1" x14ac:dyDescent="0.3">
      <c r="A494" s="25">
        <v>8.2081999999999997</v>
      </c>
      <c r="B494" s="25">
        <v>-0.53436039999999996</v>
      </c>
      <c r="C494" s="1">
        <v>-4.4001720000000001E-2</v>
      </c>
      <c r="D494" s="1">
        <v>4.4144780000000002E-2</v>
      </c>
      <c r="E494" s="1">
        <v>-8.8802889999999995E-3</v>
      </c>
      <c r="F494" s="6">
        <v>1.5964229999999999</v>
      </c>
    </row>
    <row r="495" spans="1:6" s="1" customFormat="1" x14ac:dyDescent="0.3">
      <c r="A495" s="25">
        <v>8.2248830000000002</v>
      </c>
      <c r="B495" s="25">
        <v>-0.53504839999999998</v>
      </c>
      <c r="C495" s="1">
        <v>-4.8460309999999999E-2</v>
      </c>
      <c r="D495" s="1">
        <v>6.1557189999999998E-2</v>
      </c>
      <c r="E495" s="1">
        <v>-0.50585840000000004</v>
      </c>
      <c r="F495" s="6">
        <v>0.61157499999999998</v>
      </c>
    </row>
    <row r="496" spans="1:6" s="1" customFormat="1" x14ac:dyDescent="0.3">
      <c r="A496" s="25">
        <v>8.2415669999999999</v>
      </c>
      <c r="B496" s="25">
        <v>-0.53597740000000005</v>
      </c>
      <c r="C496" s="1">
        <v>-6.2382979999999998E-2</v>
      </c>
      <c r="D496" s="1">
        <v>6.2766500000000003E-2</v>
      </c>
      <c r="E496" s="1">
        <v>-0.3921248</v>
      </c>
      <c r="F496" s="6">
        <v>1.062702</v>
      </c>
    </row>
    <row r="497" spans="1:6" s="1" customFormat="1" x14ac:dyDescent="0.3">
      <c r="A497" s="25">
        <v>8.2582500000000003</v>
      </c>
      <c r="B497" s="25">
        <v>-0.53712990000000005</v>
      </c>
      <c r="C497" s="1">
        <v>-6.3257759999999996E-2</v>
      </c>
      <c r="D497" s="1">
        <v>6.6285650000000002E-2</v>
      </c>
      <c r="E497" s="1">
        <v>0.29976809999999998</v>
      </c>
      <c r="F497" s="6">
        <v>0.51495460000000004</v>
      </c>
    </row>
    <row r="498" spans="1:6" s="1" customFormat="1" x14ac:dyDescent="0.3">
      <c r="A498" s="25">
        <v>8.2749330000000008</v>
      </c>
      <c r="B498" s="25">
        <v>-0.53808809999999996</v>
      </c>
      <c r="C498" s="1">
        <v>-5.0719359999999998E-2</v>
      </c>
      <c r="D498" s="1">
        <v>5.1747479999999998E-2</v>
      </c>
      <c r="E498" s="1">
        <v>0.4038601</v>
      </c>
      <c r="F498" s="6">
        <v>0.99019970000000002</v>
      </c>
    </row>
    <row r="499" spans="1:6" s="1" customFormat="1" x14ac:dyDescent="0.3">
      <c r="A499" s="25">
        <v>8.2916170000000005</v>
      </c>
      <c r="B499" s="25">
        <v>-0.53882220000000003</v>
      </c>
      <c r="C499" s="1">
        <v>-4.810917E-2</v>
      </c>
      <c r="D499" s="1">
        <v>4.8489930000000001E-2</v>
      </c>
      <c r="E499" s="1">
        <v>0.2123283</v>
      </c>
      <c r="F499" s="6">
        <v>0.22300610000000001</v>
      </c>
    </row>
    <row r="500" spans="1:6" s="1" customFormat="1" x14ac:dyDescent="0.3">
      <c r="A500" s="25">
        <v>8.3082999999999991</v>
      </c>
      <c r="B500" s="25">
        <v>-0.53969330000000004</v>
      </c>
      <c r="C500" s="1">
        <v>-4.6572710000000003E-2</v>
      </c>
      <c r="D500" s="1">
        <v>4.7052150000000001E-2</v>
      </c>
      <c r="E500" s="1">
        <v>-4.6755529999999997E-2</v>
      </c>
      <c r="F500" s="6">
        <v>0.31927899999999998</v>
      </c>
    </row>
    <row r="501" spans="1:6" s="1" customFormat="1" x14ac:dyDescent="0.3">
      <c r="A501" s="25">
        <v>8.3249829999999996</v>
      </c>
      <c r="B501" s="25">
        <v>-0.54037619999999997</v>
      </c>
      <c r="C501" s="1">
        <v>-4.6653550000000002E-2</v>
      </c>
      <c r="D501" s="1">
        <v>4.9715219999999997E-2</v>
      </c>
      <c r="E501" s="1">
        <v>-4.4040540000000003E-2</v>
      </c>
      <c r="F501" s="6">
        <v>0.1081936</v>
      </c>
    </row>
    <row r="502" spans="1:6" s="1" customFormat="1" x14ac:dyDescent="0.3">
      <c r="A502" s="25">
        <v>8.3416669999999993</v>
      </c>
      <c r="B502" s="25">
        <v>-0.54125000000000001</v>
      </c>
      <c r="C502" s="1">
        <v>-5.071962E-2</v>
      </c>
      <c r="D502" s="1">
        <v>5.2342430000000002E-2</v>
      </c>
      <c r="E502" s="1">
        <v>-0.35163810000000001</v>
      </c>
      <c r="F502" s="6">
        <v>1.334722</v>
      </c>
    </row>
    <row r="503" spans="1:6" s="1" customFormat="1" x14ac:dyDescent="0.3">
      <c r="A503" s="25">
        <v>8.3583499999999997</v>
      </c>
      <c r="B503" s="25">
        <v>-0.54206849999999995</v>
      </c>
      <c r="C503" s="1">
        <v>-5.6091849999999999E-2</v>
      </c>
      <c r="D503" s="1">
        <v>6.177618E-2</v>
      </c>
      <c r="E503" s="1">
        <v>-5.3537880000000003E-2</v>
      </c>
      <c r="F503" s="6">
        <v>0.78211419999999998</v>
      </c>
    </row>
    <row r="504" spans="1:6" s="1" customFormat="1" x14ac:dyDescent="0.3">
      <c r="A504" s="25">
        <v>8.3750330000000002</v>
      </c>
      <c r="B504" s="25">
        <v>-0.54312159999999998</v>
      </c>
      <c r="C504" s="1">
        <v>-5.5796890000000002E-2</v>
      </c>
      <c r="D504" s="1">
        <v>6.0655750000000001E-2</v>
      </c>
      <c r="E504" s="1">
        <v>4.1460990000000003E-2</v>
      </c>
      <c r="F504" s="6">
        <v>0.66708199999999995</v>
      </c>
    </row>
    <row r="505" spans="1:6" s="1" customFormat="1" x14ac:dyDescent="0.3">
      <c r="A505" s="25">
        <v>8.3917169999999999</v>
      </c>
      <c r="B505" s="25">
        <v>-0.54393029999999998</v>
      </c>
      <c r="C505" s="1">
        <v>-5.1219689999999998E-2</v>
      </c>
      <c r="D505" s="1">
        <v>5.1926979999999998E-2</v>
      </c>
      <c r="E505" s="1">
        <v>0.25183100000000003</v>
      </c>
      <c r="F505" s="6">
        <v>0.97094069999999999</v>
      </c>
    </row>
    <row r="506" spans="1:6" s="1" customFormat="1" x14ac:dyDescent="0.3">
      <c r="A506" s="25">
        <v>8.4084000000000003</v>
      </c>
      <c r="B506" s="25">
        <v>-0.54483060000000005</v>
      </c>
      <c r="C506" s="1">
        <v>-4.981754E-2</v>
      </c>
      <c r="D506" s="1">
        <v>5.0045100000000002E-2</v>
      </c>
      <c r="E506" s="1">
        <v>3.4157960000000001E-2</v>
      </c>
      <c r="F506" s="6">
        <v>0.74891719999999995</v>
      </c>
    </row>
    <row r="507" spans="1:6" s="1" customFormat="1" x14ac:dyDescent="0.3">
      <c r="A507" s="25">
        <v>8.4250830000000008</v>
      </c>
      <c r="B507" s="25">
        <v>-0.54559250000000004</v>
      </c>
      <c r="C507" s="1">
        <v>-4.8148280000000002E-2</v>
      </c>
      <c r="D507" s="1">
        <v>5.5359119999999998E-2</v>
      </c>
      <c r="E507" s="1">
        <v>8.7134600000000006E-2</v>
      </c>
      <c r="F507" s="6">
        <v>0.47944900000000001</v>
      </c>
    </row>
    <row r="508" spans="1:6" s="1" customFormat="1" x14ac:dyDescent="0.3">
      <c r="A508" s="25">
        <v>8.4417670000000005</v>
      </c>
      <c r="B508" s="25">
        <v>-0.54643719999999996</v>
      </c>
      <c r="C508" s="1">
        <v>-4.8513090000000002E-2</v>
      </c>
      <c r="D508" s="1">
        <v>5.8601239999999999E-2</v>
      </c>
      <c r="E508" s="1">
        <v>-0.39578160000000001</v>
      </c>
      <c r="F508" s="6">
        <v>0.73952669999999998</v>
      </c>
    </row>
    <row r="509" spans="1:6" s="1" customFormat="1" x14ac:dyDescent="0.3">
      <c r="A509" s="25">
        <v>8.4584499999999991</v>
      </c>
      <c r="B509" s="25">
        <v>-0.54721120000000001</v>
      </c>
      <c r="C509" s="1">
        <v>-5.8646339999999998E-2</v>
      </c>
      <c r="D509" s="1">
        <v>5.8698880000000002E-2</v>
      </c>
      <c r="E509" s="1">
        <v>-0.17939079999999999</v>
      </c>
      <c r="F509" s="6">
        <v>1.1148720000000001</v>
      </c>
    </row>
    <row r="510" spans="1:6" s="1" customFormat="1" x14ac:dyDescent="0.3">
      <c r="A510" s="25">
        <v>8.4751329999999996</v>
      </c>
      <c r="B510" s="25">
        <v>-0.54839400000000005</v>
      </c>
      <c r="C510" s="1">
        <v>-5.9874289999999997E-2</v>
      </c>
      <c r="D510" s="1">
        <v>6.0114330000000001E-2</v>
      </c>
      <c r="E510" s="1">
        <v>6.1154199999999999E-2</v>
      </c>
      <c r="F510" s="6">
        <v>0.37096230000000002</v>
      </c>
    </row>
    <row r="511" spans="1:6" s="1" customFormat="1" x14ac:dyDescent="0.3">
      <c r="A511" s="25">
        <v>8.4918169999999993</v>
      </c>
      <c r="B511" s="25">
        <v>-0.54920899999999995</v>
      </c>
      <c r="C511" s="1">
        <v>-5.1351130000000002E-2</v>
      </c>
      <c r="D511" s="1">
        <v>5.293958E-2</v>
      </c>
      <c r="E511" s="1">
        <v>0.5085421</v>
      </c>
      <c r="F511" s="6">
        <v>0.51369010000000004</v>
      </c>
    </row>
    <row r="512" spans="1:6" s="1" customFormat="1" x14ac:dyDescent="0.3">
      <c r="A512" s="25">
        <v>8.5084999999999997</v>
      </c>
      <c r="B512" s="25">
        <v>-0.55010740000000002</v>
      </c>
      <c r="C512" s="1">
        <v>-4.6275160000000003E-2</v>
      </c>
      <c r="D512" s="1">
        <v>4.6290680000000001E-2</v>
      </c>
      <c r="E512" s="1">
        <v>-0.46549249999999998</v>
      </c>
      <c r="F512" s="6">
        <v>2.1204580000000002</v>
      </c>
    </row>
    <row r="513" spans="1:6" s="1" customFormat="1" x14ac:dyDescent="0.3">
      <c r="A513" s="25">
        <v>8.5251830000000002</v>
      </c>
      <c r="B513" s="25">
        <v>-0.5507531</v>
      </c>
      <c r="C513" s="1">
        <v>-6.1155399999999999E-2</v>
      </c>
      <c r="D513" s="1">
        <v>8.415512E-2</v>
      </c>
      <c r="E513" s="1">
        <v>-0.16536980000000001</v>
      </c>
      <c r="F513" s="6">
        <v>1.2825420000000001</v>
      </c>
    </row>
    <row r="514" spans="1:6" s="1" customFormat="1" x14ac:dyDescent="0.3">
      <c r="A514" s="25">
        <v>8.5418669999999999</v>
      </c>
      <c r="B514" s="25">
        <v>-0.55214799999999997</v>
      </c>
      <c r="C514" s="1">
        <v>-6.2329559999999999E-2</v>
      </c>
      <c r="D514" s="1">
        <v>8.3228979999999994E-2</v>
      </c>
      <c r="E514" s="1">
        <v>0.20387530000000001</v>
      </c>
      <c r="F514" s="6">
        <v>1.768732</v>
      </c>
    </row>
    <row r="515" spans="1:6" s="1" customFormat="1" x14ac:dyDescent="0.3">
      <c r="A515" s="25">
        <v>8.5585500000000003</v>
      </c>
      <c r="B515" s="25">
        <v>-0.55283280000000001</v>
      </c>
      <c r="C515" s="1">
        <v>-4.4563890000000002E-2</v>
      </c>
      <c r="D515" s="1">
        <v>4.6721319999999997E-2</v>
      </c>
      <c r="E515" s="1">
        <v>0.56057809999999997</v>
      </c>
      <c r="F515" s="6">
        <v>2.1292279999999999</v>
      </c>
    </row>
    <row r="516" spans="1:6" s="1" customFormat="1" x14ac:dyDescent="0.3">
      <c r="A516" s="25">
        <v>8.5752330000000008</v>
      </c>
      <c r="B516" s="25">
        <v>-0.55363490000000004</v>
      </c>
      <c r="C516" s="1">
        <v>-4.771939E-2</v>
      </c>
      <c r="D516" s="1">
        <v>5.1311780000000001E-2</v>
      </c>
      <c r="E516" s="1">
        <v>-1.4639849999999999E-2</v>
      </c>
      <c r="F516" s="6">
        <v>0.16136690000000001</v>
      </c>
    </row>
    <row r="517" spans="1:6" s="1" customFormat="1" x14ac:dyDescent="0.3">
      <c r="A517" s="25">
        <v>8.5919170000000005</v>
      </c>
      <c r="B517" s="25">
        <v>-0.5544251</v>
      </c>
      <c r="C517" s="1">
        <v>-4.4812680000000001E-2</v>
      </c>
      <c r="D517" s="1">
        <v>4.5370729999999998E-2</v>
      </c>
      <c r="E517" s="1">
        <v>5.3966340000000002E-2</v>
      </c>
      <c r="F517" s="6">
        <v>1.288489</v>
      </c>
    </row>
    <row r="518" spans="1:6" s="1" customFormat="1" x14ac:dyDescent="0.3">
      <c r="A518" s="25">
        <v>8.6085999999999991</v>
      </c>
      <c r="B518" s="25">
        <v>-0.55513020000000002</v>
      </c>
      <c r="C518" s="1">
        <v>-4.4869069999999997E-2</v>
      </c>
      <c r="D518" s="1">
        <v>4.6707800000000001E-2</v>
      </c>
      <c r="E518" s="1">
        <v>-0.2115938</v>
      </c>
      <c r="F518" s="6">
        <v>0.2343848</v>
      </c>
    </row>
    <row r="519" spans="1:6" s="1" customFormat="1" x14ac:dyDescent="0.3">
      <c r="A519" s="25">
        <v>8.6252829999999996</v>
      </c>
      <c r="B519" s="25">
        <v>-0.55592220000000003</v>
      </c>
      <c r="C519" s="1">
        <v>-5.2293260000000001E-2</v>
      </c>
      <c r="D519" s="1">
        <v>5.357137E-2</v>
      </c>
      <c r="E519" s="1">
        <v>-0.62621640000000001</v>
      </c>
      <c r="F519" s="6">
        <v>0.65867500000000001</v>
      </c>
    </row>
    <row r="520" spans="1:6" s="1" customFormat="1" x14ac:dyDescent="0.3">
      <c r="A520" s="25">
        <v>8.6419669999999993</v>
      </c>
      <c r="B520" s="25">
        <v>-0.55687500000000001</v>
      </c>
      <c r="C520" s="1">
        <v>-6.5561149999999999E-2</v>
      </c>
      <c r="D520" s="1">
        <v>6.5608189999999997E-2</v>
      </c>
      <c r="E520" s="1">
        <v>-0.20029240000000001</v>
      </c>
      <c r="F520" s="6">
        <v>0.35969279999999998</v>
      </c>
    </row>
    <row r="521" spans="1:6" s="1" customFormat="1" x14ac:dyDescent="0.3">
      <c r="A521" s="25">
        <v>8.6586499999999997</v>
      </c>
      <c r="B521" s="25">
        <v>-0.55810979999999999</v>
      </c>
      <c r="C521" s="1">
        <v>-6.2365730000000001E-2</v>
      </c>
      <c r="D521" s="1">
        <v>6.4095490000000005E-2</v>
      </c>
      <c r="E521" s="1">
        <v>0.49558459999999999</v>
      </c>
      <c r="F521" s="6">
        <v>0.57747839999999995</v>
      </c>
    </row>
    <row r="522" spans="1:6" s="1" customFormat="1" x14ac:dyDescent="0.3">
      <c r="A522" s="25">
        <v>8.6753330000000002</v>
      </c>
      <c r="B522" s="25">
        <v>-0.55895589999999995</v>
      </c>
      <c r="C522" s="1">
        <v>-4.5269669999999998E-2</v>
      </c>
      <c r="D522" s="1">
        <v>4.5591920000000001E-2</v>
      </c>
      <c r="E522" s="1">
        <v>0.61378180000000004</v>
      </c>
      <c r="F522" s="6">
        <v>0.72555409999999998</v>
      </c>
    </row>
    <row r="523" spans="1:6" s="1" customFormat="1" x14ac:dyDescent="0.3">
      <c r="A523" s="25">
        <v>8.6920169999999999</v>
      </c>
      <c r="B523" s="25">
        <v>-0.55962020000000001</v>
      </c>
      <c r="C523" s="1">
        <v>-4.1720309999999997E-2</v>
      </c>
      <c r="D523" s="1">
        <v>4.1965740000000001E-2</v>
      </c>
      <c r="E523" s="1">
        <v>0.41066839999999999</v>
      </c>
      <c r="F523" s="6">
        <v>1.2377009999999999</v>
      </c>
    </row>
    <row r="524" spans="1:6" s="1" customFormat="1" x14ac:dyDescent="0.3">
      <c r="A524" s="25">
        <v>8.7087000000000003</v>
      </c>
      <c r="B524" s="25">
        <v>-0.56034799999999996</v>
      </c>
      <c r="C524" s="1">
        <v>-3.4230730000000001E-2</v>
      </c>
      <c r="D524" s="1">
        <v>4.5618810000000003E-2</v>
      </c>
      <c r="E524" s="1">
        <v>5.3692770000000001E-2</v>
      </c>
      <c r="F524" s="6">
        <v>0.56909390000000004</v>
      </c>
    </row>
    <row r="525" spans="1:6" s="1" customFormat="1" x14ac:dyDescent="0.3">
      <c r="A525" s="25">
        <v>8.7253830000000008</v>
      </c>
      <c r="B525" s="25">
        <v>-0.56076239999999999</v>
      </c>
      <c r="C525" s="1">
        <v>-3.5457049999999997E-2</v>
      </c>
      <c r="D525" s="1">
        <v>4.510231E-2</v>
      </c>
      <c r="E525" s="1">
        <v>-0.59386950000000005</v>
      </c>
      <c r="F525" s="6">
        <v>2.071733</v>
      </c>
    </row>
    <row r="526" spans="1:6" s="1" customFormat="1" x14ac:dyDescent="0.3">
      <c r="A526" s="25">
        <v>8.7420670000000005</v>
      </c>
      <c r="B526" s="25">
        <v>-0.56153109999999995</v>
      </c>
      <c r="C526" s="1">
        <v>-5.6878060000000001E-2</v>
      </c>
      <c r="D526" s="1">
        <v>7.2401800000000002E-2</v>
      </c>
      <c r="E526" s="1">
        <v>-0.54579049999999996</v>
      </c>
      <c r="F526" s="6">
        <v>2.347</v>
      </c>
    </row>
    <row r="527" spans="1:6" s="1" customFormat="1" x14ac:dyDescent="0.3">
      <c r="A527" s="25">
        <v>8.7587499999999991</v>
      </c>
      <c r="B527" s="25">
        <v>-0.56266020000000005</v>
      </c>
      <c r="C527" s="1">
        <v>-5.6793549999999998E-2</v>
      </c>
      <c r="D527" s="1">
        <v>8.1247109999999997E-2</v>
      </c>
      <c r="E527" s="1">
        <v>7.7194840000000001E-2</v>
      </c>
      <c r="F527" s="6">
        <v>0.82327669999999997</v>
      </c>
    </row>
    <row r="528" spans="1:6" s="1" customFormat="1" x14ac:dyDescent="0.3">
      <c r="A528" s="25">
        <v>8.7754329999999996</v>
      </c>
      <c r="B528" s="25">
        <v>-0.56342610000000004</v>
      </c>
      <c r="C528" s="1">
        <v>-4.9180340000000003E-2</v>
      </c>
      <c r="D528" s="1">
        <v>4.98573E-2</v>
      </c>
      <c r="E528" s="1">
        <v>0.29512820000000001</v>
      </c>
      <c r="F528" s="6">
        <v>1.7963610000000001</v>
      </c>
    </row>
    <row r="529" spans="1:6" s="1" customFormat="1" x14ac:dyDescent="0.3">
      <c r="A529" s="25">
        <v>8.7921169999999993</v>
      </c>
      <c r="B529" s="25">
        <v>-0.56430119999999995</v>
      </c>
      <c r="C529" s="1">
        <v>-4.981439E-2</v>
      </c>
      <c r="D529" s="1">
        <v>5.0163689999999997E-2</v>
      </c>
      <c r="E529" s="1">
        <v>-1.528384E-2</v>
      </c>
      <c r="F529" s="6">
        <v>1.0047900000000001</v>
      </c>
    </row>
    <row r="530" spans="1:6" s="1" customFormat="1" x14ac:dyDescent="0.3">
      <c r="A530" s="25">
        <v>8.8087999999999997</v>
      </c>
      <c r="B530" s="25">
        <v>-0.56508820000000004</v>
      </c>
      <c r="C530" s="1">
        <v>-4.830624E-2</v>
      </c>
      <c r="D530" s="1">
        <v>5.0861110000000001E-2</v>
      </c>
      <c r="E530" s="1">
        <v>-0.23142779999999999</v>
      </c>
      <c r="F530" s="6">
        <v>1.332697</v>
      </c>
    </row>
    <row r="531" spans="1:6" s="1" customFormat="1" x14ac:dyDescent="0.3">
      <c r="A531" s="25">
        <v>8.8254830000000002</v>
      </c>
      <c r="B531" s="25">
        <v>-0.565913</v>
      </c>
      <c r="C531" s="1">
        <v>-5.713737E-2</v>
      </c>
      <c r="D531" s="1">
        <v>6.1290509999999999E-2</v>
      </c>
      <c r="E531" s="1">
        <v>-0.1179405</v>
      </c>
      <c r="F531" s="6">
        <v>1.1124670000000001</v>
      </c>
    </row>
    <row r="532" spans="1:6" s="1" customFormat="1" x14ac:dyDescent="0.3">
      <c r="A532" s="25">
        <v>8.8421669999999999</v>
      </c>
      <c r="B532" s="25">
        <v>-0.56699469999999996</v>
      </c>
      <c r="C532" s="1">
        <v>-5.5598920000000003E-2</v>
      </c>
      <c r="D532" s="1">
        <v>7.1943270000000004E-2</v>
      </c>
      <c r="E532" s="1">
        <v>0.22756080000000001</v>
      </c>
      <c r="F532" s="6">
        <v>0.55683360000000004</v>
      </c>
    </row>
    <row r="533" spans="1:6" s="1" customFormat="1" x14ac:dyDescent="0.3">
      <c r="A533" s="25">
        <v>8.8588500000000003</v>
      </c>
      <c r="B533" s="25">
        <v>-0.56776819999999995</v>
      </c>
      <c r="C533" s="1">
        <v>-4.5875010000000001E-2</v>
      </c>
      <c r="D533" s="1">
        <v>4.9838399999999998E-2</v>
      </c>
      <c r="E533" s="1">
        <v>0.1015899</v>
      </c>
      <c r="F533" s="6">
        <v>1.2744089999999999</v>
      </c>
    </row>
    <row r="534" spans="1:6" s="1" customFormat="1" x14ac:dyDescent="0.3">
      <c r="A534" s="25">
        <v>8.8755330000000008</v>
      </c>
      <c r="B534" s="25">
        <v>-0.56852539999999996</v>
      </c>
      <c r="C534" s="1">
        <v>-5.2389499999999999E-2</v>
      </c>
      <c r="D534" s="1">
        <v>5.3982299999999997E-2</v>
      </c>
      <c r="E534" s="1">
        <v>-0.204211</v>
      </c>
      <c r="F534" s="6">
        <v>0.57537110000000002</v>
      </c>
    </row>
    <row r="535" spans="1:6" s="1" customFormat="1" x14ac:dyDescent="0.3">
      <c r="A535" s="25">
        <v>8.8922170000000005</v>
      </c>
      <c r="B535" s="25">
        <v>-0.56951629999999998</v>
      </c>
      <c r="C535" s="1">
        <v>-5.5337780000000003E-2</v>
      </c>
      <c r="D535" s="1">
        <v>5.5475480000000001E-2</v>
      </c>
      <c r="E535" s="1">
        <v>-5.3834909999999998E-3</v>
      </c>
      <c r="F535" s="6">
        <v>0.47205819999999998</v>
      </c>
    </row>
    <row r="536" spans="1:6" s="1" customFormat="1" x14ac:dyDescent="0.3">
      <c r="A536" s="25">
        <v>8.9088999999999992</v>
      </c>
      <c r="B536" s="25">
        <v>-0.57037190000000004</v>
      </c>
      <c r="C536" s="1">
        <v>-5.052015E-2</v>
      </c>
      <c r="D536" s="1">
        <v>5.0543850000000001E-2</v>
      </c>
      <c r="E536" s="1">
        <v>0.32349640000000002</v>
      </c>
      <c r="F536" s="6">
        <v>0.55951450000000003</v>
      </c>
    </row>
    <row r="537" spans="1:6" s="1" customFormat="1" x14ac:dyDescent="0.3">
      <c r="A537" s="25">
        <v>8.9255829999999996</v>
      </c>
      <c r="B537" s="25">
        <v>-0.57120199999999999</v>
      </c>
      <c r="C537" s="1">
        <v>-4.5510740000000001E-2</v>
      </c>
      <c r="D537" s="1">
        <v>4.691302E-2</v>
      </c>
      <c r="E537" s="1">
        <v>0.2363893</v>
      </c>
      <c r="F537" s="6">
        <v>0.30545349999999999</v>
      </c>
    </row>
    <row r="538" spans="1:6" s="1" customFormat="1" x14ac:dyDescent="0.3">
      <c r="A538" s="25">
        <v>8.9422669999999993</v>
      </c>
      <c r="B538" s="25">
        <v>-0.57189040000000002</v>
      </c>
      <c r="C538" s="1">
        <v>-4.1496159999999997E-2</v>
      </c>
      <c r="D538" s="1">
        <v>4.1583380000000003E-2</v>
      </c>
      <c r="E538" s="1">
        <v>-1.2086919999999999E-2</v>
      </c>
      <c r="F538" s="6">
        <v>0.33331959999999999</v>
      </c>
    </row>
    <row r="539" spans="1:6" s="1" customFormat="1" x14ac:dyDescent="0.3">
      <c r="A539" s="25">
        <v>8.9589499999999997</v>
      </c>
      <c r="B539" s="25">
        <v>-0.5725865</v>
      </c>
      <c r="C539" s="1">
        <v>-4.5978749999999999E-2</v>
      </c>
      <c r="D539" s="1">
        <v>4.7028840000000002E-2</v>
      </c>
      <c r="E539" s="1">
        <v>-0.47869620000000002</v>
      </c>
      <c r="F539" s="6">
        <v>1.3889530000000001</v>
      </c>
    </row>
    <row r="540" spans="1:6" s="1" customFormat="1" x14ac:dyDescent="0.3">
      <c r="A540" s="25">
        <v>8.9756330000000002</v>
      </c>
      <c r="B540" s="25">
        <v>-0.57342459999999995</v>
      </c>
      <c r="C540" s="1">
        <v>-5.759827E-2</v>
      </c>
      <c r="D540" s="1">
        <v>7.2071750000000004E-2</v>
      </c>
      <c r="E540" s="1">
        <v>-0.26428699999999999</v>
      </c>
      <c r="F540" s="6">
        <v>0.53057529999999997</v>
      </c>
    </row>
    <row r="541" spans="1:6" s="1" customFormat="1" x14ac:dyDescent="0.3">
      <c r="A541" s="25">
        <v>8.9923169999999999</v>
      </c>
      <c r="B541" s="25">
        <v>-0.57450840000000003</v>
      </c>
      <c r="C541" s="1">
        <v>-5.7378409999999998E-2</v>
      </c>
      <c r="D541" s="1">
        <v>6.1525219999999999E-2</v>
      </c>
      <c r="E541" s="1">
        <v>0.26791429999999999</v>
      </c>
      <c r="F541" s="6">
        <v>0.661937</v>
      </c>
    </row>
    <row r="542" spans="1:6" s="1" customFormat="1" x14ac:dyDescent="0.3">
      <c r="A542" s="25">
        <v>9.0090000000000003</v>
      </c>
      <c r="B542" s="25">
        <v>-0.57533909999999999</v>
      </c>
      <c r="C542" s="1">
        <v>-4.5982780000000001E-2</v>
      </c>
      <c r="D542" s="1">
        <v>4.6120719999999997E-2</v>
      </c>
      <c r="E542" s="1">
        <v>0.42949150000000003</v>
      </c>
      <c r="F542" s="6">
        <v>0.89888100000000004</v>
      </c>
    </row>
    <row r="543" spans="1:6" s="1" customFormat="1" x14ac:dyDescent="0.3">
      <c r="A543" s="25">
        <v>9.0256830000000008</v>
      </c>
      <c r="B543" s="25">
        <v>-0.57604270000000002</v>
      </c>
      <c r="C543" s="1">
        <v>-4.2934739999999999E-2</v>
      </c>
      <c r="D543" s="1">
        <v>4.5640279999999998E-2</v>
      </c>
      <c r="E543" s="1">
        <v>0.14697830000000001</v>
      </c>
      <c r="F543" s="6">
        <v>0.2381528</v>
      </c>
    </row>
    <row r="544" spans="1:6" s="1" customFormat="1" x14ac:dyDescent="0.3">
      <c r="A544" s="25">
        <v>9.0423670000000005</v>
      </c>
      <c r="B544" s="25">
        <v>-0.5767717</v>
      </c>
      <c r="C544" s="1">
        <v>-4.2071909999999997E-2</v>
      </c>
      <c r="D544" s="1">
        <v>4.2356329999999998E-2</v>
      </c>
      <c r="E544" s="1">
        <v>-0.258266</v>
      </c>
      <c r="F544" s="6">
        <v>0.74969189999999997</v>
      </c>
    </row>
    <row r="545" spans="1:6" s="1" customFormat="1" x14ac:dyDescent="0.3">
      <c r="A545" s="27">
        <v>9.0590499999999992</v>
      </c>
      <c r="B545" s="27">
        <v>-0.57744649999999997</v>
      </c>
      <c r="C545" s="1">
        <v>-4.9663329999999999E-2</v>
      </c>
      <c r="D545" s="1">
        <v>5.037726E-2</v>
      </c>
      <c r="E545" s="1">
        <v>-0.54450569999999998</v>
      </c>
      <c r="F545" s="6">
        <v>0.69127430000000001</v>
      </c>
    </row>
    <row r="546" spans="1:6" s="1" customFormat="1" x14ac:dyDescent="0.3">
      <c r="A546" s="27">
        <v>9.0757329999999996</v>
      </c>
      <c r="B546" s="27">
        <v>-0.57842879999999997</v>
      </c>
      <c r="C546" s="1">
        <v>-6.2576619999999999E-2</v>
      </c>
      <c r="D546" s="1">
        <v>6.3240840000000006E-2</v>
      </c>
      <c r="E546" s="1">
        <v>-0.33497080000000001</v>
      </c>
      <c r="F546" s="6">
        <v>2.079958</v>
      </c>
    </row>
    <row r="547" spans="1:6" s="1" customFormat="1" x14ac:dyDescent="0.3">
      <c r="A547" s="27">
        <v>9.0924169999999993</v>
      </c>
      <c r="B547" s="27">
        <v>-0.57953449999999995</v>
      </c>
      <c r="C547" s="1">
        <v>-6.1292310000000003E-2</v>
      </c>
      <c r="D547" s="1">
        <v>8.4846850000000001E-2</v>
      </c>
      <c r="E547" s="1">
        <v>0.41271780000000002</v>
      </c>
      <c r="F547" s="6">
        <v>0.54238529999999996</v>
      </c>
    </row>
    <row r="548" spans="1:6" s="1" customFormat="1" x14ac:dyDescent="0.3">
      <c r="A548" s="27">
        <v>9.1090999999999998</v>
      </c>
      <c r="B548" s="27">
        <v>-0.58047389999999999</v>
      </c>
      <c r="C548" s="1">
        <v>-4.8035590000000003E-2</v>
      </c>
      <c r="D548" s="1">
        <v>6.0628790000000002E-2</v>
      </c>
      <c r="E548" s="1">
        <v>0.42406539999999998</v>
      </c>
      <c r="F548" s="6">
        <v>1.4649110000000001</v>
      </c>
    </row>
    <row r="549" spans="1:6" s="1" customFormat="1" x14ac:dyDescent="0.3">
      <c r="A549" s="27">
        <v>9.1257830000000002</v>
      </c>
      <c r="B549" s="27">
        <v>-0.58113729999999997</v>
      </c>
      <c r="C549" s="1">
        <v>-4.4774399999999999E-2</v>
      </c>
      <c r="D549" s="1">
        <v>4.6031160000000002E-2</v>
      </c>
      <c r="E549" s="1">
        <v>-2.4211819999999998E-2</v>
      </c>
      <c r="F549" s="6">
        <v>1.5233989999999999</v>
      </c>
    </row>
    <row r="550" spans="1:6" s="1" customFormat="1" x14ac:dyDescent="0.3">
      <c r="A550" s="27">
        <v>9.1424669999999999</v>
      </c>
      <c r="B550" s="27">
        <v>-0.58196789999999998</v>
      </c>
      <c r="C550" s="1">
        <v>-5.1248849999999999E-2</v>
      </c>
      <c r="D550" s="1">
        <v>5.133091E-2</v>
      </c>
      <c r="E550" s="1">
        <v>-0.22989190000000001</v>
      </c>
      <c r="F550" s="6">
        <v>0.32552700000000001</v>
      </c>
    </row>
    <row r="551" spans="1:6" s="1" customFormat="1" x14ac:dyDescent="0.3">
      <c r="A551" s="27">
        <v>9.1591500000000003</v>
      </c>
      <c r="B551" s="27">
        <v>-0.58284729999999996</v>
      </c>
      <c r="C551" s="1">
        <v>-5.2217140000000002E-2</v>
      </c>
      <c r="D551" s="1">
        <v>5.2422969999999999E-2</v>
      </c>
      <c r="E551" s="1">
        <v>-6.1855060000000003E-2</v>
      </c>
      <c r="F551" s="6">
        <v>0.16604540000000001</v>
      </c>
    </row>
    <row r="552" spans="1:6" s="1" customFormat="1" x14ac:dyDescent="0.3">
      <c r="A552" s="27">
        <v>9.1758330000000008</v>
      </c>
      <c r="B552" s="27">
        <v>-0.58371019999999996</v>
      </c>
      <c r="C552" s="1">
        <v>-5.2808050000000002E-2</v>
      </c>
      <c r="D552" s="1">
        <v>5.3349710000000002E-2</v>
      </c>
      <c r="E552" s="1">
        <v>-0.17712890000000001</v>
      </c>
      <c r="F552" s="6">
        <v>0.52132199999999995</v>
      </c>
    </row>
    <row r="553" spans="1:6" s="1" customFormat="1" x14ac:dyDescent="0.3">
      <c r="A553" s="27">
        <v>9.1925170000000005</v>
      </c>
      <c r="B553" s="27">
        <v>-0.5846093</v>
      </c>
      <c r="C553" s="1">
        <v>-5.793073E-2</v>
      </c>
      <c r="D553" s="1">
        <v>5.8534540000000003E-2</v>
      </c>
      <c r="E553" s="1">
        <v>-8.9879390000000003E-2</v>
      </c>
      <c r="F553" s="6">
        <v>0.43266270000000001</v>
      </c>
    </row>
    <row r="554" spans="1:6" s="1" customFormat="1" x14ac:dyDescent="0.3">
      <c r="A554" s="27">
        <v>9.2091999999999992</v>
      </c>
      <c r="B554" s="27">
        <v>-0.58564309999999997</v>
      </c>
      <c r="C554" s="1">
        <v>-5.7451330000000002E-2</v>
      </c>
      <c r="D554" s="1">
        <v>5.9143429999999997E-2</v>
      </c>
      <c r="E554" s="1">
        <v>0.18353549999999999</v>
      </c>
      <c r="F554" s="6">
        <v>0.2116229</v>
      </c>
    </row>
    <row r="555" spans="1:6" s="1" customFormat="1" x14ac:dyDescent="0.3">
      <c r="A555" s="27">
        <v>9.2258829999999996</v>
      </c>
      <c r="B555" s="27">
        <v>-0.5865262</v>
      </c>
      <c r="C555" s="1">
        <v>-5.031339E-2</v>
      </c>
      <c r="D555" s="1">
        <v>5.0563120000000003E-2</v>
      </c>
      <c r="E555" s="1">
        <v>0.28856179999999998</v>
      </c>
      <c r="F555" s="6">
        <v>0.33674520000000002</v>
      </c>
    </row>
    <row r="556" spans="1:6" s="1" customFormat="1" x14ac:dyDescent="0.3">
      <c r="A556" s="27">
        <v>9.2425669999999993</v>
      </c>
      <c r="B556" s="27">
        <v>-0.58732189999999995</v>
      </c>
      <c r="C556" s="1">
        <v>-4.7716429999999997E-2</v>
      </c>
      <c r="D556" s="1">
        <v>4.8947200000000003E-2</v>
      </c>
      <c r="E556" s="1">
        <v>0.1214186</v>
      </c>
      <c r="F556" s="6">
        <v>0.16909060000000001</v>
      </c>
    </row>
    <row r="557" spans="1:6" s="1" customFormat="1" x14ac:dyDescent="0.3">
      <c r="A557" s="27">
        <v>9.2592499999999998</v>
      </c>
      <c r="B557" s="27">
        <v>-0.58811840000000004</v>
      </c>
      <c r="C557" s="1">
        <v>-4.6780080000000002E-2</v>
      </c>
      <c r="D557" s="1">
        <v>4.6852190000000002E-2</v>
      </c>
      <c r="E557" s="1">
        <v>-4.0906850000000002E-2</v>
      </c>
      <c r="F557" s="6">
        <v>0.27044990000000002</v>
      </c>
    </row>
    <row r="558" spans="1:6" s="1" customFormat="1" x14ac:dyDescent="0.3">
      <c r="A558" s="27">
        <v>9.2759330000000002</v>
      </c>
      <c r="B558" s="27">
        <v>-0.58888280000000004</v>
      </c>
      <c r="C558" s="1">
        <v>-4.843095E-2</v>
      </c>
      <c r="D558" s="1">
        <v>4.8475049999999999E-2</v>
      </c>
      <c r="E558" s="1">
        <v>-0.1334169</v>
      </c>
      <c r="F558" s="6">
        <v>0.38009179999999998</v>
      </c>
    </row>
    <row r="559" spans="1:6" s="1" customFormat="1" x14ac:dyDescent="0.3">
      <c r="A559" s="27">
        <v>9.2926169999999999</v>
      </c>
      <c r="B559" s="27">
        <v>-0.58973439999999999</v>
      </c>
      <c r="C559" s="1">
        <v>-5.1980520000000002E-2</v>
      </c>
      <c r="D559" s="1">
        <v>5.2216249999999999E-2</v>
      </c>
      <c r="E559" s="1">
        <v>-0.19677929999999999</v>
      </c>
      <c r="F559" s="6">
        <v>0.6181953</v>
      </c>
    </row>
    <row r="560" spans="1:6" s="1" customFormat="1" x14ac:dyDescent="0.3">
      <c r="A560" s="27">
        <v>9.3093000000000004</v>
      </c>
      <c r="B560" s="27">
        <v>-0.59061719999999995</v>
      </c>
      <c r="C560" s="1">
        <v>-5.4645649999999997E-2</v>
      </c>
      <c r="D560" s="1">
        <v>5.5695229999999998E-2</v>
      </c>
      <c r="E560" s="1">
        <v>-2.8922219999999998E-2</v>
      </c>
      <c r="F560" s="6">
        <v>0.45635369999999997</v>
      </c>
    </row>
    <row r="561" spans="1:6" s="1" customFormat="1" x14ac:dyDescent="0.3">
      <c r="A561" s="27">
        <v>9.3259830000000008</v>
      </c>
      <c r="B561" s="27">
        <v>-0.59155769999999996</v>
      </c>
      <c r="C561" s="1">
        <v>-5.3687930000000002E-2</v>
      </c>
      <c r="D561" s="1">
        <v>5.7461739999999997E-2</v>
      </c>
      <c r="E561" s="1">
        <v>-0.1010799</v>
      </c>
      <c r="F561" s="6">
        <v>0.57918999999999998</v>
      </c>
    </row>
    <row r="562" spans="1:6" s="1" customFormat="1" x14ac:dyDescent="0.3">
      <c r="A562" s="27">
        <v>9.3426670000000005</v>
      </c>
      <c r="B562" s="27">
        <v>-0.59240859999999995</v>
      </c>
      <c r="C562" s="1">
        <v>-5.6254899999999997E-2</v>
      </c>
      <c r="D562" s="1">
        <v>5.7775769999999997E-2</v>
      </c>
      <c r="E562" s="1">
        <v>0.26270890000000002</v>
      </c>
      <c r="F562" s="6">
        <v>0.7873753</v>
      </c>
    </row>
    <row r="563" spans="1:6" s="1" customFormat="1" x14ac:dyDescent="0.3">
      <c r="A563" s="27">
        <v>9.3593499999999992</v>
      </c>
      <c r="B563" s="27">
        <v>-0.59343469999999998</v>
      </c>
      <c r="C563" s="1">
        <v>-4.8643270000000002E-2</v>
      </c>
      <c r="D563" s="1">
        <v>4.9813669999999997E-2</v>
      </c>
      <c r="E563" s="1">
        <v>0.30890689999999998</v>
      </c>
      <c r="F563" s="6">
        <v>0.40632960000000001</v>
      </c>
    </row>
    <row r="564" spans="1:6" s="1" customFormat="1" x14ac:dyDescent="0.3">
      <c r="A564" s="27">
        <v>9.3760329999999996</v>
      </c>
      <c r="B564" s="27">
        <v>-0.59403170000000005</v>
      </c>
      <c r="C564" s="1">
        <v>-4.080495E-2</v>
      </c>
      <c r="D564" s="1">
        <v>4.1147650000000001E-2</v>
      </c>
      <c r="E564" s="1">
        <v>1.806752E-2</v>
      </c>
      <c r="F564" s="6">
        <v>0.1026396</v>
      </c>
    </row>
    <row r="565" spans="1:6" s="1" customFormat="1" x14ac:dyDescent="0.3">
      <c r="A565" s="27">
        <v>9.3927169999999993</v>
      </c>
      <c r="B565" s="27">
        <v>-0.59479630000000006</v>
      </c>
      <c r="C565" s="1">
        <v>-5.0627779999999997E-2</v>
      </c>
      <c r="D565" s="1">
        <v>5.1711149999999997E-2</v>
      </c>
      <c r="E565" s="1">
        <v>-0.17053299999999999</v>
      </c>
      <c r="F565" s="6">
        <v>0.27530900000000003</v>
      </c>
    </row>
    <row r="566" spans="1:6" s="1" customFormat="1" x14ac:dyDescent="0.3">
      <c r="A566" s="27">
        <v>9.4093999999999998</v>
      </c>
      <c r="B566" s="27">
        <v>-0.59572099999999995</v>
      </c>
      <c r="C566" s="1">
        <v>-4.8183209999999997E-2</v>
      </c>
      <c r="D566" s="1">
        <v>4.8611660000000001E-2</v>
      </c>
      <c r="E566" s="1">
        <v>9.638534E-2</v>
      </c>
      <c r="F566" s="6">
        <v>0.2447308</v>
      </c>
    </row>
    <row r="567" spans="1:6" s="1" customFormat="1" x14ac:dyDescent="0.3">
      <c r="A567" s="27">
        <v>9.4260830000000002</v>
      </c>
      <c r="B567" s="27">
        <v>-0.59640400000000005</v>
      </c>
      <c r="C567" s="1">
        <v>-4.419203E-2</v>
      </c>
      <c r="D567" s="1">
        <v>4.5242490000000003E-2</v>
      </c>
      <c r="E567" s="1">
        <v>6.8836960000000003E-2</v>
      </c>
      <c r="F567" s="6">
        <v>0.70555979999999996</v>
      </c>
    </row>
    <row r="568" spans="1:6" s="1" customFormat="1" x14ac:dyDescent="0.3">
      <c r="A568" s="27">
        <v>9.4427669999999999</v>
      </c>
      <c r="B568" s="27">
        <v>-0.59719549999999999</v>
      </c>
      <c r="C568" s="1">
        <v>-4.7799559999999998E-2</v>
      </c>
      <c r="D568" s="1">
        <v>5.4456020000000001E-2</v>
      </c>
      <c r="E568" s="1">
        <v>-0.18129000000000001</v>
      </c>
      <c r="F568" s="6">
        <v>0.69389480000000003</v>
      </c>
    </row>
    <row r="569" spans="1:6" s="1" customFormat="1" x14ac:dyDescent="0.3">
      <c r="A569" s="27">
        <v>9.4594500000000004</v>
      </c>
      <c r="B569" s="27">
        <v>-0.5979989</v>
      </c>
      <c r="C569" s="1">
        <v>-4.9662610000000003E-2</v>
      </c>
      <c r="D569" s="1">
        <v>5.2092840000000001E-2</v>
      </c>
      <c r="E569" s="1">
        <v>0.14438690000000001</v>
      </c>
      <c r="F569" s="6">
        <v>0.68045829999999996</v>
      </c>
    </row>
    <row r="570" spans="1:6" s="1" customFormat="1" x14ac:dyDescent="0.3">
      <c r="A570" s="27">
        <v>9.4761330000000008</v>
      </c>
      <c r="B570" s="27">
        <v>-0.59885259999999996</v>
      </c>
      <c r="C570" s="1">
        <v>-4.4337929999999998E-2</v>
      </c>
      <c r="D570" s="1">
        <v>4.4552719999999997E-2</v>
      </c>
      <c r="E570" s="1">
        <v>0.16296959999999999</v>
      </c>
      <c r="F570" s="6">
        <v>0.23747499999999999</v>
      </c>
    </row>
    <row r="571" spans="1:6" s="1" customFormat="1" x14ac:dyDescent="0.3">
      <c r="A571" s="27">
        <v>9.4928170000000005</v>
      </c>
      <c r="B571" s="27">
        <v>-0.59947830000000002</v>
      </c>
      <c r="C571" s="1">
        <v>-4.1488369999999997E-2</v>
      </c>
      <c r="D571" s="1">
        <v>4.6851190000000001E-2</v>
      </c>
      <c r="E571" s="1">
        <v>3.4850840000000001E-2</v>
      </c>
      <c r="F571" s="6">
        <v>0.28996339999999998</v>
      </c>
    </row>
    <row r="572" spans="1:6" s="1" customFormat="1" x14ac:dyDescent="0.3">
      <c r="A572" s="27">
        <v>9.5094999999999992</v>
      </c>
      <c r="B572" s="27">
        <v>-0.60023689999999996</v>
      </c>
      <c r="C572" s="1">
        <v>-4.5311850000000001E-2</v>
      </c>
      <c r="D572" s="1">
        <v>4.5317320000000001E-2</v>
      </c>
      <c r="E572" s="1">
        <v>-0.1210917</v>
      </c>
      <c r="F572" s="6">
        <v>0.25334909999999999</v>
      </c>
    </row>
    <row r="573" spans="1:6" s="1" customFormat="1" x14ac:dyDescent="0.3">
      <c r="A573" s="27">
        <v>9.5261829999999996</v>
      </c>
      <c r="B573" s="27">
        <v>-0.60099020000000003</v>
      </c>
      <c r="C573" s="1">
        <v>-4.4944060000000001E-2</v>
      </c>
      <c r="D573" s="1">
        <v>4.5656889999999999E-2</v>
      </c>
      <c r="E573" s="1">
        <v>-2.5338780000000002E-2</v>
      </c>
      <c r="F573" s="6">
        <v>0.3222428</v>
      </c>
    </row>
    <row r="574" spans="1:6" s="1" customFormat="1" x14ac:dyDescent="0.3">
      <c r="A574" s="27">
        <v>9.5428669999999993</v>
      </c>
      <c r="B574" s="27">
        <v>-0.60173650000000001</v>
      </c>
      <c r="C574" s="1">
        <v>-4.5947429999999997E-2</v>
      </c>
      <c r="D574" s="1">
        <v>4.6930619999999999E-2</v>
      </c>
      <c r="E574" s="1">
        <v>-0.33860509999999999</v>
      </c>
      <c r="F574" s="6">
        <v>0.35363070000000002</v>
      </c>
    </row>
    <row r="575" spans="1:6" s="1" customFormat="1" x14ac:dyDescent="0.3">
      <c r="A575" s="27">
        <v>9.5595499999999998</v>
      </c>
      <c r="B575" s="27">
        <v>-0.60252329999999998</v>
      </c>
      <c r="C575" s="1">
        <v>-5.5435810000000002E-2</v>
      </c>
      <c r="D575" s="1">
        <v>5.7671300000000002E-2</v>
      </c>
      <c r="E575" s="1">
        <v>-0.35269719999999999</v>
      </c>
      <c r="F575" s="6">
        <v>0.46687820000000002</v>
      </c>
    </row>
    <row r="576" spans="1:6" s="1" customFormat="1" x14ac:dyDescent="0.3">
      <c r="A576" s="27">
        <v>9.5762330000000002</v>
      </c>
      <c r="B576" s="27">
        <v>-0.60358630000000002</v>
      </c>
      <c r="C576" s="1">
        <v>-6.0383020000000003E-2</v>
      </c>
      <c r="D576" s="1">
        <v>6.0396190000000002E-2</v>
      </c>
      <c r="E576" s="1">
        <v>1.198986E-2</v>
      </c>
      <c r="F576" s="6">
        <v>0.14596919999999999</v>
      </c>
    </row>
    <row r="577" spans="1:6" s="1" customFormat="1" x14ac:dyDescent="0.3">
      <c r="A577" s="27">
        <v>9.5929169999999999</v>
      </c>
      <c r="B577" s="27">
        <v>-0.60453809999999997</v>
      </c>
      <c r="C577" s="1">
        <v>-5.3421059999999999E-2</v>
      </c>
      <c r="D577" s="1">
        <v>5.4530250000000002E-2</v>
      </c>
      <c r="E577" s="1">
        <v>0.51271639999999996</v>
      </c>
      <c r="F577" s="6">
        <v>0.53384120000000002</v>
      </c>
    </row>
    <row r="578" spans="1:6" s="1" customFormat="1" x14ac:dyDescent="0.3">
      <c r="A578" s="27">
        <v>9.6096000000000004</v>
      </c>
      <c r="B578" s="27">
        <v>-0.60536869999999998</v>
      </c>
      <c r="C578" s="1">
        <v>-4.3597549999999999E-2</v>
      </c>
      <c r="D578" s="1">
        <v>4.4955759999999997E-2</v>
      </c>
      <c r="E578" s="1">
        <v>0.2397136</v>
      </c>
      <c r="F578" s="6">
        <v>0.25003769999999997</v>
      </c>
    </row>
    <row r="579" spans="1:6" s="1" customFormat="1" x14ac:dyDescent="0.3">
      <c r="A579" s="27">
        <v>9.6262830000000008</v>
      </c>
      <c r="B579" s="27">
        <v>-0.6059928</v>
      </c>
      <c r="C579" s="1">
        <v>-4.3326950000000003E-2</v>
      </c>
      <c r="D579" s="1">
        <v>4.333886E-2</v>
      </c>
      <c r="E579" s="1">
        <v>-0.15709919999999999</v>
      </c>
      <c r="F579" s="6">
        <v>0.63942080000000001</v>
      </c>
    </row>
    <row r="580" spans="1:6" s="1" customFormat="1" x14ac:dyDescent="0.3">
      <c r="A580" s="27">
        <v>9.6429670000000005</v>
      </c>
      <c r="B580" s="27">
        <v>-0.60681439999999998</v>
      </c>
      <c r="C580" s="1">
        <v>-5.1144370000000001E-2</v>
      </c>
      <c r="D580" s="1">
        <v>5.1152530000000002E-2</v>
      </c>
      <c r="E580" s="1">
        <v>-0.33294410000000002</v>
      </c>
      <c r="F580" s="6">
        <v>0.60894729999999997</v>
      </c>
    </row>
    <row r="581" spans="1:6" s="1" customFormat="1" x14ac:dyDescent="0.3">
      <c r="A581" s="27">
        <v>9.6596499999999992</v>
      </c>
      <c r="B581" s="27">
        <v>-0.60769930000000005</v>
      </c>
      <c r="C581" s="1">
        <v>-5.399607E-2</v>
      </c>
      <c r="D581" s="1">
        <v>5.8682690000000003E-2</v>
      </c>
      <c r="E581" s="1">
        <v>3.5485490000000001E-2</v>
      </c>
      <c r="F581" s="6">
        <v>0.42323699999999997</v>
      </c>
    </row>
    <row r="582" spans="1:6" s="1" customFormat="1" x14ac:dyDescent="0.3">
      <c r="A582" s="27">
        <v>9.6763329999999996</v>
      </c>
      <c r="B582" s="27">
        <v>-0.60861609999999999</v>
      </c>
      <c r="C582" s="1">
        <v>-5.0585650000000003E-2</v>
      </c>
      <c r="D582" s="1">
        <v>5.3137209999999997E-2</v>
      </c>
      <c r="E582" s="1">
        <v>0.16756660000000001</v>
      </c>
      <c r="F582" s="6">
        <v>0.54256230000000005</v>
      </c>
    </row>
    <row r="583" spans="1:6" s="1" customFormat="1" x14ac:dyDescent="0.3">
      <c r="A583" s="27">
        <v>9.6930169999999993</v>
      </c>
      <c r="B583" s="27">
        <v>-0.60938720000000002</v>
      </c>
      <c r="C583" s="1">
        <v>-4.6921299999999999E-2</v>
      </c>
      <c r="D583" s="1">
        <v>4.6922329999999998E-2</v>
      </c>
      <c r="E583" s="1">
        <v>0.10458489999999999</v>
      </c>
      <c r="F583" s="6">
        <v>0.95459930000000004</v>
      </c>
    </row>
    <row r="584" spans="1:6" s="1" customFormat="1" x14ac:dyDescent="0.3">
      <c r="A584" s="27">
        <v>9.7096999999999998</v>
      </c>
      <c r="B584" s="27">
        <v>-0.61018170000000005</v>
      </c>
      <c r="C584" s="1">
        <v>-4.7882559999999998E-2</v>
      </c>
      <c r="D584" s="1">
        <v>4.9243990000000001E-2</v>
      </c>
      <c r="E584" s="1">
        <v>-0.2248182</v>
      </c>
      <c r="F584" s="6">
        <v>0.2519807</v>
      </c>
    </row>
    <row r="585" spans="1:6" s="1" customFormat="1" x14ac:dyDescent="0.3">
      <c r="A585" s="27">
        <v>9.7263830000000002</v>
      </c>
      <c r="B585" s="27">
        <v>-0.61098490000000005</v>
      </c>
      <c r="C585" s="1">
        <v>-5.3615339999999997E-2</v>
      </c>
      <c r="D585" s="1">
        <v>5.4392629999999997E-2</v>
      </c>
      <c r="E585" s="1">
        <v>-1.5396959999999999E-2</v>
      </c>
      <c r="F585" s="6">
        <v>0.42695100000000002</v>
      </c>
    </row>
    <row r="586" spans="1:6" s="1" customFormat="1" x14ac:dyDescent="0.3">
      <c r="A586" s="27">
        <v>9.7430669999999999</v>
      </c>
      <c r="B586" s="27">
        <v>-0.61197069999999998</v>
      </c>
      <c r="C586" s="1">
        <v>-5.1068189999999999E-2</v>
      </c>
      <c r="D586" s="1">
        <v>5.1638820000000002E-2</v>
      </c>
      <c r="E586" s="1">
        <v>0.2367348</v>
      </c>
      <c r="F586" s="6">
        <v>0.23686989999999999</v>
      </c>
    </row>
    <row r="587" spans="1:6" s="1" customFormat="1" x14ac:dyDescent="0.3">
      <c r="A587" s="27">
        <v>9.7597500000000004</v>
      </c>
      <c r="B587" s="27">
        <v>-0.61268889999999998</v>
      </c>
      <c r="C587" s="1">
        <v>-4.2693990000000001E-2</v>
      </c>
      <c r="D587" s="1">
        <v>4.3380099999999998E-2</v>
      </c>
      <c r="E587" s="1">
        <v>5.7979700000000002E-2</v>
      </c>
      <c r="F587" s="6">
        <v>0.4201395</v>
      </c>
    </row>
    <row r="588" spans="1:6" s="1" customFormat="1" x14ac:dyDescent="0.3">
      <c r="A588" s="27">
        <v>9.7764330000000008</v>
      </c>
      <c r="B588" s="27">
        <v>-0.61339520000000003</v>
      </c>
      <c r="C588" s="1">
        <v>-4.919801E-2</v>
      </c>
      <c r="D588" s="1">
        <v>5.0289970000000003E-2</v>
      </c>
      <c r="E588" s="1">
        <v>-0.3819726</v>
      </c>
      <c r="F588" s="6">
        <v>0.39722180000000001</v>
      </c>
    </row>
    <row r="589" spans="1:6" s="1" customFormat="1" x14ac:dyDescent="0.3">
      <c r="A589" s="27">
        <v>9.7931170000000005</v>
      </c>
      <c r="B589" s="27">
        <v>-0.61433040000000005</v>
      </c>
      <c r="C589" s="1">
        <v>-5.727542E-2</v>
      </c>
      <c r="D589" s="1">
        <v>5.89458E-2</v>
      </c>
      <c r="E589" s="1">
        <v>0.12640000000000001</v>
      </c>
      <c r="F589" s="6">
        <v>0.25465270000000001</v>
      </c>
    </row>
    <row r="590" spans="1:6" s="1" customFormat="1" x14ac:dyDescent="0.3">
      <c r="A590" s="27">
        <v>9.8097999999999992</v>
      </c>
      <c r="B590" s="27">
        <v>-0.61530629999999997</v>
      </c>
      <c r="C590" s="1">
        <v>-4.6116940000000002E-2</v>
      </c>
      <c r="D590" s="1">
        <v>4.6117360000000003E-2</v>
      </c>
      <c r="E590" s="1">
        <v>0.52415089999999998</v>
      </c>
      <c r="F590" s="6">
        <v>0.57670180000000004</v>
      </c>
    </row>
    <row r="591" spans="1:6" s="1" customFormat="1" x14ac:dyDescent="0.3">
      <c r="A591" s="27">
        <v>9.8264829999999996</v>
      </c>
      <c r="B591" s="27">
        <v>-0.61586920000000001</v>
      </c>
      <c r="C591" s="1">
        <v>-3.5783879999999997E-2</v>
      </c>
      <c r="D591" s="1">
        <v>3.9498699999999998E-2</v>
      </c>
      <c r="E591" s="1">
        <v>0.17451040000000001</v>
      </c>
      <c r="F591" s="6">
        <v>0.2235965</v>
      </c>
    </row>
    <row r="592" spans="1:6" s="1" customFormat="1" x14ac:dyDescent="0.3">
      <c r="A592" s="27">
        <v>9.8431669999999993</v>
      </c>
      <c r="B592" s="27">
        <v>-0.6165003</v>
      </c>
      <c r="C592" s="1">
        <v>-4.2043959999999998E-2</v>
      </c>
      <c r="D592" s="1">
        <v>4.213244E-2</v>
      </c>
      <c r="E592" s="1">
        <v>-0.25616810000000001</v>
      </c>
      <c r="F592" s="6">
        <v>0.51747350000000003</v>
      </c>
    </row>
    <row r="593" spans="1:6" s="1" customFormat="1" x14ac:dyDescent="0.3">
      <c r="A593" s="27">
        <v>9.8598499999999998</v>
      </c>
      <c r="B593" s="27">
        <v>-0.61727209999999999</v>
      </c>
      <c r="C593" s="1">
        <v>-4.5370960000000002E-2</v>
      </c>
      <c r="D593" s="1">
        <v>4.5408740000000003E-2</v>
      </c>
      <c r="E593" s="1">
        <v>-0.13077910000000001</v>
      </c>
      <c r="F593" s="6">
        <v>0.26704169999999999</v>
      </c>
    </row>
    <row r="594" spans="1:6" s="1" customFormat="1" x14ac:dyDescent="0.3">
      <c r="A594" s="27">
        <v>9.8765330000000002</v>
      </c>
      <c r="B594" s="27">
        <v>-0.61801419999999996</v>
      </c>
      <c r="C594" s="1">
        <v>-4.5417619999999999E-2</v>
      </c>
      <c r="D594" s="1">
        <v>4.5426759999999997E-2</v>
      </c>
      <c r="E594" s="1">
        <v>1.746371E-2</v>
      </c>
      <c r="F594" s="6">
        <v>9.9023369999999999E-2</v>
      </c>
    </row>
    <row r="595" spans="1:6" s="1" customFormat="1" x14ac:dyDescent="0.3">
      <c r="A595" s="27">
        <v>9.8932169999999999</v>
      </c>
      <c r="B595" s="27">
        <v>-0.61878750000000005</v>
      </c>
      <c r="C595" s="1">
        <v>-4.5328960000000001E-2</v>
      </c>
      <c r="D595" s="1">
        <v>4.5360570000000003E-2</v>
      </c>
      <c r="E595" s="1">
        <v>-0.2318585</v>
      </c>
      <c r="F595" s="6">
        <v>0.25200549999999999</v>
      </c>
    </row>
    <row r="596" spans="1:6" s="1" customFormat="1" x14ac:dyDescent="0.3">
      <c r="A596" s="27">
        <v>9.9099000000000004</v>
      </c>
      <c r="B596" s="27">
        <v>-0.61952660000000004</v>
      </c>
      <c r="C596" s="1">
        <v>-5.167472E-2</v>
      </c>
      <c r="D596" s="1">
        <v>5.1850649999999998E-2</v>
      </c>
      <c r="E596" s="1">
        <v>4.1546149999999997E-2</v>
      </c>
      <c r="F596" s="6">
        <v>0.22125500000000001</v>
      </c>
    </row>
    <row r="597" spans="1:6" s="1" customFormat="1" x14ac:dyDescent="0.3">
      <c r="A597" s="27">
        <v>9.9265830000000008</v>
      </c>
      <c r="B597" s="27">
        <v>-0.6205117</v>
      </c>
      <c r="C597" s="1">
        <v>-4.7801070000000001E-2</v>
      </c>
      <c r="D597" s="1">
        <v>4.8097979999999999E-2</v>
      </c>
      <c r="E597" s="1">
        <v>0.32211459999999997</v>
      </c>
      <c r="F597" s="6">
        <v>0.60184269999999995</v>
      </c>
    </row>
    <row r="598" spans="1:6" s="1" customFormat="1" x14ac:dyDescent="0.3">
      <c r="A598" s="27">
        <v>9.9432670000000005</v>
      </c>
      <c r="B598" s="27">
        <v>-0.62112160000000005</v>
      </c>
      <c r="C598" s="1">
        <v>-3.6648409999999999E-2</v>
      </c>
      <c r="D598" s="1">
        <v>3.8185589999999998E-2</v>
      </c>
      <c r="E598" s="1">
        <v>0.22009909999999999</v>
      </c>
      <c r="F598" s="6">
        <v>0.6083094</v>
      </c>
    </row>
    <row r="599" spans="1:6" s="1" customFormat="1" x14ac:dyDescent="0.3">
      <c r="A599" s="27">
        <v>9.9599499999999992</v>
      </c>
      <c r="B599" s="27">
        <v>-0.62173449999999997</v>
      </c>
      <c r="C599" s="1">
        <v>-4.142067E-2</v>
      </c>
      <c r="D599" s="1">
        <v>4.5612840000000002E-2</v>
      </c>
      <c r="E599" s="1">
        <v>-0.1710631</v>
      </c>
      <c r="F599" s="6">
        <v>0.19179760000000001</v>
      </c>
    </row>
    <row r="600" spans="1:6" s="1" customFormat="1" x14ac:dyDescent="0.3">
      <c r="A600" s="27">
        <v>9.9766329999999996</v>
      </c>
      <c r="B600" s="27">
        <v>-0.62250369999999999</v>
      </c>
      <c r="C600" s="1">
        <v>-4.3983290000000001E-2</v>
      </c>
      <c r="D600" s="1">
        <v>4.4212929999999998E-2</v>
      </c>
      <c r="E600" s="1">
        <v>-0.1283029</v>
      </c>
      <c r="F600" s="6">
        <v>1.0127429999999999</v>
      </c>
    </row>
    <row r="601" spans="1:6" s="1" customFormat="1" x14ac:dyDescent="0.3">
      <c r="A601" s="27">
        <v>9.9933169999999993</v>
      </c>
      <c r="B601" s="27">
        <v>-0.62320209999999998</v>
      </c>
      <c r="C601" s="1">
        <v>-4.4107340000000002E-2</v>
      </c>
      <c r="D601" s="1">
        <v>4.6226610000000001E-2</v>
      </c>
      <c r="E601" s="1">
        <v>-0.22117580000000001</v>
      </c>
      <c r="F601" s="6">
        <v>0.47588200000000003</v>
      </c>
    </row>
    <row r="602" spans="1:6" s="1" customFormat="1" x14ac:dyDescent="0.3">
      <c r="A602" s="27">
        <v>10.01</v>
      </c>
      <c r="B602" s="27">
        <v>-0.62397539999999996</v>
      </c>
      <c r="C602" s="1">
        <v>-5.1561969999999999E-2</v>
      </c>
      <c r="D602" s="1">
        <v>5.3265189999999997E-2</v>
      </c>
      <c r="E602" s="1">
        <v>8.6643449999999997E-2</v>
      </c>
      <c r="F602" s="6">
        <v>0.20176040000000001</v>
      </c>
    </row>
    <row r="603" spans="1:6" s="1" customFormat="1" x14ac:dyDescent="0.3">
      <c r="A603" s="27">
        <v>10.026680000000001</v>
      </c>
      <c r="B603" s="27">
        <v>-0.62492259999999999</v>
      </c>
      <c r="C603" s="1">
        <v>-4.4183769999999997E-2</v>
      </c>
      <c r="D603" s="1">
        <v>4.4267349999999997E-2</v>
      </c>
      <c r="E603" s="1">
        <v>0.34791450000000002</v>
      </c>
      <c r="F603" s="6">
        <v>0.56803930000000002</v>
      </c>
    </row>
    <row r="604" spans="1:6" s="1" customFormat="1" x14ac:dyDescent="0.3">
      <c r="A604" s="27">
        <v>10.043369999999999</v>
      </c>
      <c r="B604" s="27">
        <v>-0.6254497</v>
      </c>
      <c r="C604" s="1">
        <v>-3.510916E-2</v>
      </c>
      <c r="D604" s="1">
        <v>3.5116719999999997E-2</v>
      </c>
      <c r="E604" s="1">
        <v>4.9133540000000003E-2</v>
      </c>
      <c r="F604" s="6">
        <v>0.30984519999999999</v>
      </c>
    </row>
    <row r="605" spans="1:6" s="1" customFormat="1" x14ac:dyDescent="0.3">
      <c r="A605" s="27">
        <v>10.06005</v>
      </c>
      <c r="B605" s="27">
        <v>-0.62609409999999999</v>
      </c>
      <c r="C605" s="1">
        <v>-4.4507119999999997E-2</v>
      </c>
      <c r="D605" s="1">
        <v>4.5656370000000002E-2</v>
      </c>
      <c r="E605" s="1">
        <v>-0.62350749999999999</v>
      </c>
      <c r="F605" s="6">
        <v>0.63127239999999996</v>
      </c>
    </row>
    <row r="606" spans="1:6" s="1" customFormat="1" x14ac:dyDescent="0.3">
      <c r="A606" s="27">
        <v>10.07673</v>
      </c>
      <c r="B606" s="27">
        <v>-0.62693469999999996</v>
      </c>
      <c r="C606" s="1">
        <v>-5.6254110000000003E-2</v>
      </c>
      <c r="D606" s="1">
        <v>5.7102569999999998E-2</v>
      </c>
      <c r="E606" s="1">
        <v>7.6047740000000003E-2</v>
      </c>
      <c r="F606" s="6">
        <v>0.46890409999999999</v>
      </c>
    </row>
    <row r="607" spans="1:6" s="1" customFormat="1" x14ac:dyDescent="0.3">
      <c r="A607" s="27">
        <v>10.09342</v>
      </c>
      <c r="B607" s="27">
        <v>-0.6279711</v>
      </c>
      <c r="C607" s="1">
        <v>-4.5219210000000003E-2</v>
      </c>
      <c r="D607" s="1">
        <v>4.6250489999999998E-2</v>
      </c>
      <c r="E607" s="1">
        <v>0.40357700000000002</v>
      </c>
      <c r="F607" s="6">
        <v>0.57365860000000002</v>
      </c>
    </row>
    <row r="608" spans="1:6" s="1" customFormat="1" x14ac:dyDescent="0.3">
      <c r="A608" s="27">
        <v>10.110099999999999</v>
      </c>
      <c r="B608" s="27">
        <v>-0.62844350000000004</v>
      </c>
      <c r="C608" s="1">
        <v>-3.6021530000000003E-2</v>
      </c>
      <c r="D608" s="1">
        <v>3.6434849999999998E-2</v>
      </c>
      <c r="E608" s="1">
        <v>0.24856729999999999</v>
      </c>
      <c r="F608" s="6">
        <v>0.57283229999999996</v>
      </c>
    </row>
    <row r="609" spans="1:6" s="1" customFormat="1" x14ac:dyDescent="0.3">
      <c r="A609" s="27">
        <v>10.12678</v>
      </c>
      <c r="B609" s="27">
        <v>-0.62917299999999998</v>
      </c>
      <c r="C609" s="1">
        <v>-4.1813059999999999E-2</v>
      </c>
      <c r="D609" s="1">
        <v>4.3198350000000003E-2</v>
      </c>
      <c r="E609" s="1">
        <v>-0.24125669999999999</v>
      </c>
      <c r="F609" s="6">
        <v>0.2470648</v>
      </c>
    </row>
    <row r="610" spans="1:6" s="1" customFormat="1" x14ac:dyDescent="0.3">
      <c r="A610" s="27">
        <v>10.143470000000001</v>
      </c>
      <c r="B610" s="27">
        <v>-0.62983869999999997</v>
      </c>
      <c r="C610" s="1">
        <v>-4.2110010000000003E-2</v>
      </c>
      <c r="D610" s="1">
        <v>4.2128609999999997E-2</v>
      </c>
      <c r="E610" s="1">
        <v>-5.0441270000000003E-2</v>
      </c>
      <c r="F610" s="6">
        <v>0.40164569999999999</v>
      </c>
    </row>
    <row r="611" spans="1:6" s="1" customFormat="1" x14ac:dyDescent="0.3">
      <c r="A611" s="27">
        <v>10.16015</v>
      </c>
      <c r="B611" s="27">
        <v>-0.63057810000000003</v>
      </c>
      <c r="C611" s="1">
        <v>-4.4389419999999999E-2</v>
      </c>
      <c r="D611" s="1">
        <v>4.5394419999999998E-2</v>
      </c>
      <c r="E611" s="1">
        <v>-0.17907799999999999</v>
      </c>
      <c r="F611" s="6">
        <v>0.27351979999999998</v>
      </c>
    </row>
    <row r="612" spans="1:6" s="1" customFormat="1" x14ac:dyDescent="0.3">
      <c r="A612" s="27">
        <v>10.176830000000001</v>
      </c>
      <c r="B612" s="27">
        <v>-0.63131979999999999</v>
      </c>
      <c r="C612" s="1">
        <v>-4.7374359999999997E-2</v>
      </c>
      <c r="D612" s="1">
        <v>4.7450909999999999E-2</v>
      </c>
      <c r="E612" s="1">
        <v>-1.1667E-2</v>
      </c>
      <c r="F612" s="6">
        <v>0.57990090000000005</v>
      </c>
    </row>
    <row r="613" spans="1:6" s="1" customFormat="1" x14ac:dyDescent="0.3">
      <c r="A613" s="27">
        <v>10.193519999999999</v>
      </c>
      <c r="B613" s="27">
        <v>-0.63215880000000002</v>
      </c>
      <c r="C613" s="1">
        <v>-4.6186499999999998E-2</v>
      </c>
      <c r="D613" s="1">
        <v>4.660566E-2</v>
      </c>
      <c r="E613" s="1">
        <v>0.1743374</v>
      </c>
      <c r="F613" s="6">
        <v>0.51242140000000003</v>
      </c>
    </row>
    <row r="614" spans="1:6" s="1" customFormat="1" x14ac:dyDescent="0.3">
      <c r="A614" s="27">
        <v>10.2102</v>
      </c>
      <c r="B614" s="27">
        <v>-0.63286089999999995</v>
      </c>
      <c r="C614" s="1">
        <v>-4.023405E-2</v>
      </c>
      <c r="D614" s="1">
        <v>4.3690149999999997E-2</v>
      </c>
      <c r="E614" s="1">
        <v>0.24498700000000001</v>
      </c>
      <c r="F614" s="6">
        <v>0.5216383</v>
      </c>
    </row>
    <row r="615" spans="1:6" s="1" customFormat="1" x14ac:dyDescent="0.3">
      <c r="A615" s="27">
        <v>10.22688</v>
      </c>
      <c r="B615" s="27">
        <v>-0.63350130000000004</v>
      </c>
      <c r="C615" s="1">
        <v>-3.8108059999999999E-2</v>
      </c>
      <c r="D615" s="1">
        <v>4.27721E-2</v>
      </c>
      <c r="E615" s="1">
        <v>8.5490360000000001E-2</v>
      </c>
      <c r="F615" s="6">
        <v>0.2014021</v>
      </c>
    </row>
    <row r="616" spans="1:6" s="1" customFormat="1" x14ac:dyDescent="0.3">
      <c r="A616" s="27">
        <v>10.24357</v>
      </c>
      <c r="B616" s="27">
        <v>-0.63413240000000004</v>
      </c>
      <c r="C616" s="1">
        <v>-3.7600929999999998E-2</v>
      </c>
      <c r="D616" s="1">
        <v>3.9838140000000001E-2</v>
      </c>
      <c r="E616" s="1">
        <v>6.4971119999999993E-2</v>
      </c>
      <c r="F616" s="6">
        <v>0.62858510000000001</v>
      </c>
    </row>
    <row r="617" spans="1:6" s="1" customFormat="1" x14ac:dyDescent="0.3">
      <c r="A617" s="27">
        <v>10.260249999999999</v>
      </c>
      <c r="B617" s="27">
        <v>-0.63475590000000004</v>
      </c>
      <c r="C617" s="1">
        <v>-3.6094769999999998E-2</v>
      </c>
      <c r="D617" s="1">
        <v>3.6256139999999999E-2</v>
      </c>
      <c r="E617" s="1">
        <v>-8.9391289999999998E-2</v>
      </c>
      <c r="F617" s="6">
        <v>0.1627586</v>
      </c>
    </row>
    <row r="618" spans="1:6" s="1" customFormat="1" x14ac:dyDescent="0.3">
      <c r="A618" s="27">
        <v>10.27693</v>
      </c>
      <c r="B618" s="27">
        <v>-0.63533680000000003</v>
      </c>
      <c r="C618" s="1">
        <v>-3.9574110000000003E-2</v>
      </c>
      <c r="D618" s="1">
        <v>3.9952719999999997E-2</v>
      </c>
      <c r="E618" s="1">
        <v>-0.3212506</v>
      </c>
      <c r="F618" s="6">
        <v>0.32908900000000002</v>
      </c>
    </row>
    <row r="619" spans="1:6" s="1" customFormat="1" x14ac:dyDescent="0.3">
      <c r="A619" s="27">
        <v>10.293620000000001</v>
      </c>
      <c r="B619" s="27">
        <v>-0.63607630000000004</v>
      </c>
      <c r="C619" s="1">
        <v>-4.7850299999999998E-2</v>
      </c>
      <c r="D619" s="1">
        <v>4.83344E-2</v>
      </c>
      <c r="E619" s="1">
        <v>-3.5634119999999998E-2</v>
      </c>
      <c r="F619" s="6">
        <v>0.30909049999999999</v>
      </c>
    </row>
    <row r="620" spans="1:6" s="1" customFormat="1" x14ac:dyDescent="0.3">
      <c r="A620" s="27">
        <v>10.3103</v>
      </c>
      <c r="B620" s="27">
        <v>-0.63693339999999998</v>
      </c>
      <c r="C620" s="1">
        <v>-4.2376219999999999E-2</v>
      </c>
      <c r="D620" s="1">
        <v>4.3771780000000003E-2</v>
      </c>
      <c r="E620" s="1">
        <v>0.1376925</v>
      </c>
      <c r="F620" s="6">
        <v>0.75714899999999996</v>
      </c>
    </row>
    <row r="621" spans="1:6" s="1" customFormat="1" x14ac:dyDescent="0.3">
      <c r="A621" s="27">
        <v>10.326980000000001</v>
      </c>
      <c r="B621" s="27">
        <v>-0.63749029999999995</v>
      </c>
      <c r="C621" s="1">
        <v>-3.9331459999999999E-2</v>
      </c>
      <c r="D621" s="1">
        <v>4.2582750000000003E-2</v>
      </c>
      <c r="E621" s="1">
        <v>6.7137559999999999E-2</v>
      </c>
      <c r="F621" s="6">
        <v>9.8319710000000005E-2</v>
      </c>
    </row>
    <row r="622" spans="1:6" s="1" customFormat="1" x14ac:dyDescent="0.3">
      <c r="A622" s="27">
        <v>10.343669999999999</v>
      </c>
      <c r="B622" s="27">
        <v>-0.63824579999999997</v>
      </c>
      <c r="C622" s="1">
        <v>-4.3392489999999999E-2</v>
      </c>
      <c r="D622" s="1">
        <v>4.4561219999999999E-2</v>
      </c>
      <c r="E622" s="1">
        <v>-0.10924449999999999</v>
      </c>
      <c r="F622" s="6">
        <v>0.56304520000000002</v>
      </c>
    </row>
    <row r="623" spans="1:6" s="1" customFormat="1" x14ac:dyDescent="0.3">
      <c r="A623" s="27">
        <v>10.36035</v>
      </c>
      <c r="B623" s="27">
        <v>-0.63893809999999995</v>
      </c>
      <c r="C623" s="1">
        <v>-4.1575050000000002E-2</v>
      </c>
      <c r="D623" s="1">
        <v>4.1783479999999998E-2</v>
      </c>
      <c r="E623" s="1">
        <v>-0.2135649</v>
      </c>
      <c r="F623" s="6">
        <v>0.84879170000000004</v>
      </c>
    </row>
    <row r="624" spans="1:6" s="1" customFormat="1" x14ac:dyDescent="0.3">
      <c r="A624" s="27">
        <v>10.37703</v>
      </c>
      <c r="B624" s="27">
        <v>-0.63963300000000001</v>
      </c>
      <c r="C624" s="1">
        <v>-4.966487E-2</v>
      </c>
      <c r="D624" s="1">
        <v>5.2377409999999999E-2</v>
      </c>
      <c r="E624" s="1">
        <v>-0.15382280000000001</v>
      </c>
      <c r="F624" s="6">
        <v>0.19184019999999999</v>
      </c>
    </row>
    <row r="625" spans="1:6" s="1" customFormat="1" x14ac:dyDescent="0.3">
      <c r="A625" s="27">
        <v>10.39372</v>
      </c>
      <c r="B625" s="27">
        <v>-0.64059529999999998</v>
      </c>
      <c r="C625" s="1">
        <v>-5.0073769999999997E-2</v>
      </c>
      <c r="D625" s="1">
        <v>5.0254979999999998E-2</v>
      </c>
      <c r="E625" s="1">
        <v>0.17529159999999999</v>
      </c>
      <c r="F625" s="6">
        <v>0.38588830000000002</v>
      </c>
    </row>
    <row r="626" spans="1:6" s="1" customFormat="1" x14ac:dyDescent="0.3">
      <c r="A626" s="27">
        <v>10.410399999999999</v>
      </c>
      <c r="B626" s="27">
        <v>-0.64130379999999998</v>
      </c>
      <c r="C626" s="1">
        <v>-4.0743799999999997E-2</v>
      </c>
      <c r="D626" s="1">
        <v>4.085623E-2</v>
      </c>
      <c r="E626" s="1">
        <v>0.2357823</v>
      </c>
      <c r="F626" s="6">
        <v>0.23591129999999999</v>
      </c>
    </row>
    <row r="627" spans="1:6" s="1" customFormat="1" x14ac:dyDescent="0.3">
      <c r="A627" s="27">
        <v>10.42708</v>
      </c>
      <c r="B627" s="27">
        <v>-0.64195480000000005</v>
      </c>
      <c r="C627" s="1">
        <v>-4.2328209999999998E-2</v>
      </c>
      <c r="D627" s="1">
        <v>4.3604919999999998E-2</v>
      </c>
      <c r="E627" s="1">
        <v>-6.9699620000000004E-2</v>
      </c>
      <c r="F627" s="6">
        <v>0.25094610000000001</v>
      </c>
    </row>
    <row r="628" spans="1:6" s="1" customFormat="1" x14ac:dyDescent="0.3">
      <c r="A628" s="27">
        <v>10.443770000000001</v>
      </c>
      <c r="B628" s="27">
        <v>-0.64271610000000001</v>
      </c>
      <c r="C628" s="1">
        <v>-4.4432649999999997E-2</v>
      </c>
      <c r="D628" s="1">
        <v>4.4688829999999999E-2</v>
      </c>
      <c r="E628" s="1">
        <v>-5.3326749999999999E-2</v>
      </c>
      <c r="F628" s="6">
        <v>5.4133199999999999E-2</v>
      </c>
    </row>
    <row r="629" spans="1:6" s="1" customFormat="1" x14ac:dyDescent="0.3">
      <c r="A629" s="27">
        <v>10.46045</v>
      </c>
      <c r="B629" s="27">
        <v>-0.64343729999999999</v>
      </c>
      <c r="C629" s="1">
        <v>-4.3283439999999999E-2</v>
      </c>
      <c r="D629" s="1">
        <v>4.386665E-2</v>
      </c>
      <c r="E629" s="1">
        <v>-9.0121729999999997E-2</v>
      </c>
      <c r="F629" s="6">
        <v>0.16060869999999999</v>
      </c>
    </row>
    <row r="630" spans="1:6" s="1" customFormat="1" x14ac:dyDescent="0.3">
      <c r="A630" s="27">
        <v>10.477130000000001</v>
      </c>
      <c r="B630" s="27">
        <v>-0.64416039999999997</v>
      </c>
      <c r="C630" s="1">
        <v>-4.709091E-2</v>
      </c>
      <c r="D630" s="1">
        <v>4.8974579999999997E-2</v>
      </c>
      <c r="E630" s="1">
        <v>2.049923E-2</v>
      </c>
      <c r="F630" s="6">
        <v>0.53440030000000005</v>
      </c>
    </row>
    <row r="631" spans="1:6" s="1" customFormat="1" x14ac:dyDescent="0.3">
      <c r="A631" s="27">
        <v>10.493819999999999</v>
      </c>
      <c r="B631" s="27">
        <v>-0.64500860000000004</v>
      </c>
      <c r="C631" s="1">
        <v>-4.45616E-2</v>
      </c>
      <c r="D631" s="1">
        <v>4.9299919999999997E-2</v>
      </c>
      <c r="E631" s="1">
        <v>0.1424907</v>
      </c>
      <c r="F631" s="6">
        <v>0.35182560000000002</v>
      </c>
    </row>
    <row r="632" spans="1:6" s="1" customFormat="1" x14ac:dyDescent="0.3">
      <c r="A632" s="27">
        <v>10.5105</v>
      </c>
      <c r="B632" s="27">
        <v>-0.64564719999999998</v>
      </c>
      <c r="C632" s="1">
        <v>-3.978947E-2</v>
      </c>
      <c r="D632" s="1">
        <v>4.0910130000000003E-2</v>
      </c>
      <c r="E632" s="1">
        <v>-5.5826809999999998E-2</v>
      </c>
      <c r="F632" s="6">
        <v>0.46133849999999998</v>
      </c>
    </row>
    <row r="633" spans="1:6" s="1" customFormat="1" x14ac:dyDescent="0.3">
      <c r="A633" s="27">
        <v>10.52718</v>
      </c>
      <c r="B633" s="27">
        <v>-0.64633629999999997</v>
      </c>
      <c r="C633" s="1">
        <v>-4.6946750000000002E-2</v>
      </c>
      <c r="D633" s="1">
        <v>4.7078549999999997E-2</v>
      </c>
      <c r="E633" s="1">
        <v>-0.1419174</v>
      </c>
      <c r="F633" s="6">
        <v>0.96027830000000003</v>
      </c>
    </row>
    <row r="634" spans="1:6" s="1" customFormat="1" x14ac:dyDescent="0.3">
      <c r="A634" s="27">
        <v>10.54387</v>
      </c>
      <c r="B634" s="27">
        <v>-0.6472137</v>
      </c>
      <c r="C634" s="1">
        <v>-4.6756270000000003E-2</v>
      </c>
      <c r="D634" s="1">
        <v>4.866463E-2</v>
      </c>
      <c r="E634" s="1">
        <v>0.13384889999999999</v>
      </c>
      <c r="F634" s="6">
        <v>0.31709100000000001</v>
      </c>
    </row>
    <row r="635" spans="1:6" s="1" customFormat="1" x14ac:dyDescent="0.3">
      <c r="A635" s="27">
        <v>10.560549999999999</v>
      </c>
      <c r="B635" s="27">
        <v>-0.64789640000000004</v>
      </c>
      <c r="C635" s="1">
        <v>-4.0120280000000001E-2</v>
      </c>
      <c r="D635" s="1">
        <v>4.0411030000000001E-2</v>
      </c>
      <c r="E635" s="1">
        <v>0.37072090000000002</v>
      </c>
      <c r="F635" s="6">
        <v>0.46642709999999998</v>
      </c>
    </row>
    <row r="636" spans="1:6" s="1" customFormat="1" x14ac:dyDescent="0.3">
      <c r="A636" s="27">
        <v>10.57723</v>
      </c>
      <c r="B636" s="27">
        <v>-0.64855240000000003</v>
      </c>
      <c r="C636" s="1">
        <v>-3.5533410000000001E-2</v>
      </c>
      <c r="D636" s="1">
        <v>3.6608920000000003E-2</v>
      </c>
      <c r="E636" s="1">
        <v>0.15180370000000001</v>
      </c>
      <c r="F636" s="6">
        <v>0.26284489999999999</v>
      </c>
    </row>
    <row r="637" spans="1:6" s="1" customFormat="1" x14ac:dyDescent="0.3">
      <c r="A637" s="27">
        <v>10.593920000000001</v>
      </c>
      <c r="B637" s="27">
        <v>-0.64908200000000005</v>
      </c>
      <c r="C637" s="1">
        <v>-3.3794159999999997E-2</v>
      </c>
      <c r="D637" s="1">
        <v>3.4286459999999998E-2</v>
      </c>
      <c r="E637" s="1">
        <v>-7.6291620000000004E-2</v>
      </c>
      <c r="F637" s="6">
        <v>0.3758147</v>
      </c>
    </row>
    <row r="638" spans="1:6" s="1" customFormat="1" x14ac:dyDescent="0.3">
      <c r="A638" s="27">
        <v>10.6106</v>
      </c>
      <c r="B638" s="27">
        <v>-0.64968000000000004</v>
      </c>
      <c r="C638" s="1">
        <v>-3.8785260000000002E-2</v>
      </c>
      <c r="D638" s="1">
        <v>3.8837780000000002E-2</v>
      </c>
      <c r="E638" s="1">
        <v>-0.10898289999999999</v>
      </c>
      <c r="F638" s="6">
        <v>0.3068922</v>
      </c>
    </row>
    <row r="639" spans="1:6" s="1" customFormat="1" x14ac:dyDescent="0.3">
      <c r="A639" s="27">
        <v>10.627280000000001</v>
      </c>
      <c r="B639" s="27">
        <v>-0.65037610000000001</v>
      </c>
      <c r="C639" s="1">
        <v>-3.8447099999999998E-2</v>
      </c>
      <c r="D639" s="1">
        <v>3.8716050000000002E-2</v>
      </c>
      <c r="E639" s="1">
        <v>-1.0157970000000001E-2</v>
      </c>
      <c r="F639" s="6">
        <v>0.3336286</v>
      </c>
    </row>
    <row r="640" spans="1:6" s="1" customFormat="1" x14ac:dyDescent="0.3">
      <c r="A640" s="27">
        <v>10.643969999999999</v>
      </c>
      <c r="B640" s="27">
        <v>-0.65096279999999995</v>
      </c>
      <c r="C640" s="1">
        <v>-3.7441660000000002E-2</v>
      </c>
      <c r="D640" s="1">
        <v>3.8516450000000001E-2</v>
      </c>
      <c r="E640" s="1">
        <v>0.20396400000000001</v>
      </c>
      <c r="F640" s="6">
        <v>0.21778520000000001</v>
      </c>
    </row>
    <row r="641" spans="1:6" s="1" customFormat="1" x14ac:dyDescent="0.3">
      <c r="A641" s="27">
        <v>10.66065</v>
      </c>
      <c r="B641" s="27">
        <v>-0.65162540000000002</v>
      </c>
      <c r="C641" s="1">
        <v>-3.3629659999999999E-2</v>
      </c>
      <c r="D641" s="1">
        <v>3.3786139999999999E-2</v>
      </c>
      <c r="E641" s="1">
        <v>6.3591789999999995E-2</v>
      </c>
      <c r="F641" s="6">
        <v>0.30877670000000002</v>
      </c>
    </row>
    <row r="642" spans="1:6" s="1" customFormat="1" x14ac:dyDescent="0.3">
      <c r="A642" s="27">
        <v>10.67733</v>
      </c>
      <c r="B642" s="27">
        <v>-0.65208489999999997</v>
      </c>
      <c r="C642" s="1">
        <v>-3.2541590000000002E-2</v>
      </c>
      <c r="D642" s="1">
        <v>3.2740279999999997E-2</v>
      </c>
      <c r="E642" s="1">
        <v>-8.7102120000000005E-2</v>
      </c>
      <c r="F642" s="6">
        <v>0.11155370000000001</v>
      </c>
    </row>
    <row r="643" spans="1:6" s="1" customFormat="1" x14ac:dyDescent="0.3">
      <c r="A643" s="27">
        <v>10.69402</v>
      </c>
      <c r="B643" s="27">
        <v>-0.65271120000000005</v>
      </c>
      <c r="C643" s="1">
        <v>-3.8672100000000001E-2</v>
      </c>
      <c r="D643" s="1">
        <v>3.8705330000000003E-2</v>
      </c>
      <c r="E643" s="1">
        <v>-1.811254E-2</v>
      </c>
      <c r="F643" s="6">
        <v>0.51359600000000005</v>
      </c>
    </row>
    <row r="644" spans="1:6" s="1" customFormat="1" x14ac:dyDescent="0.3">
      <c r="A644" s="27">
        <v>10.710699999999999</v>
      </c>
      <c r="B644" s="27">
        <v>-0.65337529999999999</v>
      </c>
      <c r="C644" s="1">
        <v>-3.3636230000000003E-2</v>
      </c>
      <c r="D644" s="1">
        <v>3.6280189999999997E-2</v>
      </c>
      <c r="E644" s="1">
        <v>6.5160930000000006E-2</v>
      </c>
      <c r="F644" s="6">
        <v>0.2273847</v>
      </c>
    </row>
    <row r="645" spans="1:6" s="1" customFormat="1" x14ac:dyDescent="0.3">
      <c r="A645" s="27">
        <v>10.72738</v>
      </c>
      <c r="B645" s="27">
        <v>-0.65383360000000001</v>
      </c>
      <c r="C645" s="1">
        <v>-3.3685899999999998E-2</v>
      </c>
      <c r="D645" s="1">
        <v>3.3699939999999998E-2</v>
      </c>
      <c r="E645" s="1">
        <v>-0.19462119999999999</v>
      </c>
      <c r="F645" s="6">
        <v>0.55964639999999999</v>
      </c>
    </row>
    <row r="646" spans="1:6" s="1" customFormat="1" x14ac:dyDescent="0.3">
      <c r="A646" s="27">
        <v>10.744070000000001</v>
      </c>
      <c r="B646" s="27">
        <v>-0.65449930000000001</v>
      </c>
      <c r="C646" s="1">
        <v>-4.242696E-2</v>
      </c>
      <c r="D646" s="1">
        <v>4.4313390000000001E-2</v>
      </c>
      <c r="E646" s="1">
        <v>0.20434569999999999</v>
      </c>
      <c r="F646" s="6">
        <v>0.24061679999999999</v>
      </c>
    </row>
    <row r="647" spans="1:6" s="1" customFormat="1" x14ac:dyDescent="0.3">
      <c r="A647" s="27">
        <v>10.76075</v>
      </c>
      <c r="B647" s="27">
        <v>-0.65524919999999998</v>
      </c>
      <c r="C647" s="1">
        <v>-2.898179E-2</v>
      </c>
      <c r="D647" s="1">
        <v>3.0037990000000001E-2</v>
      </c>
      <c r="E647" s="1">
        <v>0.26327420000000001</v>
      </c>
      <c r="F647" s="6">
        <v>0.9176725</v>
      </c>
    </row>
    <row r="648" spans="1:6" s="1" customFormat="1" x14ac:dyDescent="0.3">
      <c r="A648" s="27">
        <v>10.777430000000001</v>
      </c>
      <c r="B648" s="27">
        <v>-0.65546629999999995</v>
      </c>
      <c r="C648" s="1">
        <v>-2.6755939999999999E-2</v>
      </c>
      <c r="D648" s="1">
        <v>3.2280099999999999E-2</v>
      </c>
      <c r="E648" s="1">
        <v>-0.1184098</v>
      </c>
      <c r="F648" s="6">
        <v>0.65593889999999999</v>
      </c>
    </row>
    <row r="649" spans="1:6" s="1" customFormat="1" x14ac:dyDescent="0.3">
      <c r="A649" s="27">
        <v>10.794119999999999</v>
      </c>
      <c r="B649" s="27">
        <v>-0.656142</v>
      </c>
      <c r="C649" s="1">
        <v>-3.9310449999999997E-2</v>
      </c>
      <c r="D649" s="1">
        <v>4.7480359999999999E-2</v>
      </c>
      <c r="E649" s="1">
        <v>-0.65173320000000001</v>
      </c>
      <c r="F649" s="6">
        <v>0.66085289999999997</v>
      </c>
    </row>
    <row r="650" spans="1:6" s="1" customFormat="1" x14ac:dyDescent="0.3">
      <c r="A650" s="27">
        <v>10.8108</v>
      </c>
      <c r="B650" s="27">
        <v>-0.65677799999999997</v>
      </c>
      <c r="C650" s="1">
        <v>-4.5189500000000001E-2</v>
      </c>
      <c r="D650" s="1">
        <v>5.195719E-2</v>
      </c>
      <c r="E650" s="1">
        <v>7.9564670000000004E-2</v>
      </c>
      <c r="F650" s="6">
        <v>0.73718119999999998</v>
      </c>
    </row>
    <row r="651" spans="1:6" s="1" customFormat="1" x14ac:dyDescent="0.3">
      <c r="A651" s="27">
        <v>10.82748</v>
      </c>
      <c r="B651" s="27">
        <v>-0.65764979999999995</v>
      </c>
      <c r="C651" s="1">
        <v>-4.0521349999999998E-2</v>
      </c>
      <c r="D651" s="1">
        <v>4.0522860000000001E-2</v>
      </c>
      <c r="E651" s="1">
        <v>0.34428259999999999</v>
      </c>
      <c r="F651" s="6">
        <v>1.03918</v>
      </c>
    </row>
    <row r="652" spans="1:6" s="1" customFormat="1" x14ac:dyDescent="0.3">
      <c r="A652" s="27">
        <v>10.84417</v>
      </c>
      <c r="B652" s="27">
        <v>-0.65812999999999999</v>
      </c>
      <c r="C652" s="1">
        <v>-2.9269949999999999E-2</v>
      </c>
      <c r="D652" s="1">
        <v>3.1181360000000002E-2</v>
      </c>
      <c r="E652" s="1">
        <v>0.45216719999999999</v>
      </c>
      <c r="F652" s="6">
        <v>0.50219610000000003</v>
      </c>
    </row>
    <row r="653" spans="1:6" s="1" customFormat="1" x14ac:dyDescent="0.3">
      <c r="A653" s="27">
        <v>10.860849999999999</v>
      </c>
      <c r="B653" s="27">
        <v>-0.65862639999999995</v>
      </c>
      <c r="C653" s="1">
        <v>-2.7562179999999999E-2</v>
      </c>
      <c r="D653" s="1">
        <v>2.7824979999999999E-2</v>
      </c>
      <c r="E653" s="1">
        <v>-0.16899600000000001</v>
      </c>
      <c r="F653" s="6">
        <v>0.63692959999999998</v>
      </c>
    </row>
    <row r="654" spans="1:6" s="1" customFormat="1" x14ac:dyDescent="0.3">
      <c r="A654" s="27">
        <v>10.87753</v>
      </c>
      <c r="B654" s="27">
        <v>-0.65904969999999996</v>
      </c>
      <c r="C654" s="1">
        <v>-3.3107810000000001E-2</v>
      </c>
      <c r="D654" s="1">
        <v>3.4164849999999997E-2</v>
      </c>
      <c r="E654" s="1">
        <v>-0.34189389999999997</v>
      </c>
      <c r="F654" s="6">
        <v>0.38569720000000002</v>
      </c>
    </row>
    <row r="655" spans="1:6" s="1" customFormat="1" x14ac:dyDescent="0.3">
      <c r="A655" s="27">
        <v>10.894220000000001</v>
      </c>
      <c r="B655" s="27">
        <v>-0.65973110000000001</v>
      </c>
      <c r="C655" s="1">
        <v>-4.1412989999999997E-2</v>
      </c>
      <c r="D655" s="1">
        <v>4.1884669999999999E-2</v>
      </c>
      <c r="E655" s="1">
        <v>-0.36283739999999998</v>
      </c>
      <c r="F655" s="6">
        <v>0.36746240000000002</v>
      </c>
    </row>
    <row r="656" spans="1:6" s="1" customFormat="1" x14ac:dyDescent="0.3">
      <c r="A656" s="27">
        <v>10.9109</v>
      </c>
      <c r="B656" s="27">
        <v>-0.66043149999999995</v>
      </c>
      <c r="C656" s="1">
        <v>-4.3984809999999999E-2</v>
      </c>
      <c r="D656" s="1">
        <v>4.3991769999999999E-2</v>
      </c>
      <c r="E656" s="1">
        <v>-4.089491E-2</v>
      </c>
      <c r="F656" s="6">
        <v>0.15131269999999999</v>
      </c>
    </row>
    <row r="657" spans="1:6" s="1" customFormat="1" x14ac:dyDescent="0.3">
      <c r="A657" s="27">
        <v>10.927580000000001</v>
      </c>
      <c r="B657" s="27">
        <v>-0.66119870000000003</v>
      </c>
      <c r="C657" s="1">
        <v>-4.3609200000000001E-2</v>
      </c>
      <c r="D657" s="1">
        <v>4.3921149999999999E-2</v>
      </c>
      <c r="E657" s="1">
        <v>3.6343300000000002E-2</v>
      </c>
      <c r="F657" s="6">
        <v>0.25193969999999999</v>
      </c>
    </row>
    <row r="658" spans="1:6" s="1" customFormat="1" x14ac:dyDescent="0.3">
      <c r="A658" s="27">
        <v>10.944269999999999</v>
      </c>
      <c r="B658" s="27">
        <v>-0.66188659999999999</v>
      </c>
      <c r="C658" s="1">
        <v>-4.1733680000000002E-2</v>
      </c>
      <c r="D658" s="1">
        <v>4.2328640000000001E-2</v>
      </c>
      <c r="E658" s="1">
        <v>0.38704509999999998</v>
      </c>
      <c r="F658" s="6">
        <v>0.39541789999999999</v>
      </c>
    </row>
    <row r="659" spans="1:6" s="1" customFormat="1" x14ac:dyDescent="0.3">
      <c r="A659" s="27">
        <v>10.96095</v>
      </c>
      <c r="B659" s="27">
        <v>-0.66259129999999999</v>
      </c>
      <c r="C659" s="1">
        <v>-3.2561399999999997E-2</v>
      </c>
      <c r="D659" s="1">
        <v>3.2909599999999997E-2</v>
      </c>
      <c r="E659" s="1">
        <v>0.2373364</v>
      </c>
      <c r="F659" s="6">
        <v>0.28853410000000002</v>
      </c>
    </row>
    <row r="660" spans="1:6" s="1" customFormat="1" x14ac:dyDescent="0.3">
      <c r="A660" s="27">
        <v>10.97763</v>
      </c>
      <c r="B660" s="27">
        <v>-0.66297309999999998</v>
      </c>
      <c r="C660" s="1">
        <v>-2.9966010000000001E-2</v>
      </c>
      <c r="D660" s="1">
        <v>2.997615E-2</v>
      </c>
      <c r="E660" s="1">
        <v>1.2675779999999999E-2</v>
      </c>
      <c r="F660" s="6">
        <v>0.31405729999999998</v>
      </c>
    </row>
    <row r="661" spans="1:6" s="1" customFormat="1" x14ac:dyDescent="0.3">
      <c r="A661" s="27">
        <v>10.99432</v>
      </c>
      <c r="B661" s="27">
        <v>-0.66359109999999999</v>
      </c>
      <c r="C661" s="1">
        <v>-3.5732060000000003E-2</v>
      </c>
      <c r="D661" s="1">
        <v>3.5966869999999998E-2</v>
      </c>
      <c r="E661" s="1">
        <v>-0.1641966</v>
      </c>
      <c r="F661" s="6">
        <v>0.1792001</v>
      </c>
    </row>
    <row r="662" spans="1:6" s="1" customFormat="1" x14ac:dyDescent="0.3">
      <c r="A662" s="27">
        <v>11.010999999999999</v>
      </c>
      <c r="B662" s="27">
        <v>-0.66416529999999996</v>
      </c>
      <c r="C662" s="1">
        <v>-3.4102149999999998E-2</v>
      </c>
      <c r="D662" s="1">
        <v>3.4441220000000002E-2</v>
      </c>
      <c r="E662" s="1">
        <v>1.714653E-2</v>
      </c>
      <c r="F662" s="6">
        <v>0.1822715</v>
      </c>
    </row>
    <row r="663" spans="1:6" s="1" customFormat="1" x14ac:dyDescent="0.3">
      <c r="A663" s="27">
        <v>11.02768</v>
      </c>
      <c r="B663" s="27">
        <v>-0.66472900000000001</v>
      </c>
      <c r="C663" s="1">
        <v>-3.5074220000000003E-2</v>
      </c>
      <c r="D663" s="1">
        <v>3.5184350000000003E-2</v>
      </c>
      <c r="E663" s="1">
        <v>-4.3899639999999997E-2</v>
      </c>
      <c r="F663" s="6">
        <v>0.1749888</v>
      </c>
    </row>
    <row r="664" spans="1:6" s="1" customFormat="1" x14ac:dyDescent="0.3">
      <c r="A664" s="27">
        <v>11.044370000000001</v>
      </c>
      <c r="B664" s="27">
        <v>-0.66533560000000003</v>
      </c>
      <c r="C664" s="1">
        <v>-3.6027110000000001E-2</v>
      </c>
      <c r="D664" s="1">
        <v>3.6102960000000003E-2</v>
      </c>
      <c r="E664" s="1">
        <v>-2.7787429999999998E-2</v>
      </c>
      <c r="F664" s="6">
        <v>9.0154680000000001E-2</v>
      </c>
    </row>
    <row r="665" spans="1:6" s="1" customFormat="1" x14ac:dyDescent="0.3">
      <c r="A665" s="27">
        <v>11.06105</v>
      </c>
      <c r="B665" s="27">
        <v>-0.6659311</v>
      </c>
      <c r="C665" s="1">
        <v>-3.5718670000000001E-2</v>
      </c>
      <c r="D665" s="1">
        <v>3.5783799999999998E-2</v>
      </c>
      <c r="E665" s="1">
        <v>-9.0024749999999994E-3</v>
      </c>
      <c r="F665" s="6">
        <v>2.065552E-2</v>
      </c>
    </row>
    <row r="666" spans="1:6" s="1" customFormat="1" x14ac:dyDescent="0.3">
      <c r="A666" s="27">
        <v>11.077730000000001</v>
      </c>
      <c r="B666" s="27">
        <v>-0.66652739999999999</v>
      </c>
      <c r="C666" s="1">
        <v>-3.6302550000000003E-2</v>
      </c>
      <c r="D666" s="1">
        <v>3.6356699999999999E-2</v>
      </c>
      <c r="E666" s="1">
        <v>0.1363605</v>
      </c>
      <c r="F666" s="6">
        <v>0.18290909999999999</v>
      </c>
    </row>
    <row r="667" spans="1:6" s="1" customFormat="1" x14ac:dyDescent="0.3">
      <c r="A667" s="27">
        <v>11.09442</v>
      </c>
      <c r="B667" s="27">
        <v>-0.66714240000000002</v>
      </c>
      <c r="C667" s="1">
        <v>-3.2016839999999998E-2</v>
      </c>
      <c r="D667" s="1">
        <v>3.2184909999999997E-2</v>
      </c>
      <c r="E667" s="1">
        <v>0.22662950000000001</v>
      </c>
      <c r="F667" s="6">
        <v>0.49046780000000001</v>
      </c>
    </row>
    <row r="668" spans="1:6" s="1" customFormat="1" x14ac:dyDescent="0.3">
      <c r="A668" s="27">
        <v>11.1111</v>
      </c>
      <c r="B668" s="27">
        <v>-0.66759570000000001</v>
      </c>
      <c r="C668" s="1">
        <v>-2.726373E-2</v>
      </c>
      <c r="D668" s="1">
        <v>3.0400759999999999E-2</v>
      </c>
      <c r="E668" s="1">
        <v>-0.17155619999999999</v>
      </c>
      <c r="F668" s="6">
        <v>0.18727260000000001</v>
      </c>
    </row>
    <row r="669" spans="1:6" s="1" customFormat="1" x14ac:dyDescent="0.3">
      <c r="A669" s="27">
        <v>11.12778</v>
      </c>
      <c r="B669" s="27">
        <v>-0.66805210000000004</v>
      </c>
      <c r="C669" s="1">
        <v>-3.7071199999999999E-2</v>
      </c>
      <c r="D669" s="1">
        <v>3.8901730000000002E-2</v>
      </c>
      <c r="E669" s="1">
        <v>-7.629474E-2</v>
      </c>
      <c r="F669" s="6">
        <v>0.90140569999999998</v>
      </c>
    </row>
    <row r="670" spans="1:6" s="1" customFormat="1" x14ac:dyDescent="0.3">
      <c r="A670" s="27">
        <v>11.14447</v>
      </c>
      <c r="B670" s="27">
        <v>-0.66883269999999995</v>
      </c>
      <c r="C670" s="1">
        <v>-3.4349320000000003E-2</v>
      </c>
      <c r="D670" s="1">
        <v>3.9705999999999998E-2</v>
      </c>
      <c r="E670" s="1">
        <v>0.30545679999999997</v>
      </c>
      <c r="F670" s="6">
        <v>0.66025230000000001</v>
      </c>
    </row>
    <row r="671" spans="1:6" s="1" customFormat="1" x14ac:dyDescent="0.3">
      <c r="A671" s="27">
        <v>11.161149999999999</v>
      </c>
      <c r="B671" s="27">
        <v>-0.66919819999999997</v>
      </c>
      <c r="C671" s="1">
        <v>-2.193409E-2</v>
      </c>
      <c r="D671" s="1">
        <v>2.602542E-2</v>
      </c>
      <c r="E671" s="1">
        <v>0.14858750000000001</v>
      </c>
      <c r="F671" s="6">
        <v>0.54314459999999998</v>
      </c>
    </row>
    <row r="672" spans="1:6" s="1" customFormat="1" x14ac:dyDescent="0.3">
      <c r="A672" s="27">
        <v>11.17783</v>
      </c>
      <c r="B672" s="27">
        <v>-0.66956450000000001</v>
      </c>
      <c r="C672" s="1">
        <v>-3.0022610000000002E-2</v>
      </c>
      <c r="D672" s="1">
        <v>3.0828129999999999E-2</v>
      </c>
      <c r="E672" s="1">
        <v>-0.6087844</v>
      </c>
      <c r="F672" s="6">
        <v>0.83863239999999994</v>
      </c>
    </row>
    <row r="673" spans="1:6" s="1" customFormat="1" x14ac:dyDescent="0.3">
      <c r="A673" s="27">
        <v>11.194520000000001</v>
      </c>
      <c r="B673" s="27">
        <v>-0.67020000000000002</v>
      </c>
      <c r="C673" s="1">
        <v>-4.3740889999999998E-2</v>
      </c>
      <c r="D673" s="1">
        <v>4.3772800000000001E-2</v>
      </c>
      <c r="E673" s="1">
        <v>-0.20990590000000001</v>
      </c>
      <c r="F673" s="6">
        <v>0.3898703</v>
      </c>
    </row>
    <row r="674" spans="1:6" s="1" customFormat="1" x14ac:dyDescent="0.3">
      <c r="A674" s="27">
        <v>11.2112</v>
      </c>
      <c r="B674" s="27">
        <v>-0.67102399999999995</v>
      </c>
      <c r="C674" s="1">
        <v>-3.8977289999999998E-2</v>
      </c>
      <c r="D674" s="1">
        <v>3.9191789999999997E-2</v>
      </c>
      <c r="E674" s="1">
        <v>0.3219553</v>
      </c>
      <c r="F674" s="6">
        <v>0.38933689999999999</v>
      </c>
    </row>
    <row r="675" spans="1:6" s="1" customFormat="1" x14ac:dyDescent="0.3">
      <c r="A675" s="27">
        <v>11.227880000000001</v>
      </c>
      <c r="B675" s="27">
        <v>-0.67150049999999994</v>
      </c>
      <c r="C675" s="1">
        <v>-2.9133039999999999E-2</v>
      </c>
      <c r="D675" s="1">
        <v>2.9764740000000001E-2</v>
      </c>
      <c r="E675" s="1">
        <v>0.2516003</v>
      </c>
      <c r="F675" s="6">
        <v>0.25792179999999998</v>
      </c>
    </row>
    <row r="676" spans="1:6" s="1" customFormat="1" x14ac:dyDescent="0.3">
      <c r="A676" s="27">
        <v>11.24457</v>
      </c>
      <c r="B676" s="27">
        <v>-0.67199609999999999</v>
      </c>
      <c r="C676" s="1">
        <v>-3.1917590000000003E-2</v>
      </c>
      <c r="D676" s="1">
        <v>3.198409E-2</v>
      </c>
      <c r="E676" s="1">
        <v>-0.20956459999999999</v>
      </c>
      <c r="F676" s="6">
        <v>0.24071090000000001</v>
      </c>
    </row>
    <row r="677" spans="1:6" s="1" customFormat="1" x14ac:dyDescent="0.3">
      <c r="A677" s="27">
        <v>11.26125</v>
      </c>
      <c r="B677" s="27">
        <v>-0.67256550000000004</v>
      </c>
      <c r="C677" s="1">
        <v>-3.6357750000000001E-2</v>
      </c>
      <c r="D677" s="1">
        <v>3.6371489999999999E-2</v>
      </c>
      <c r="E677" s="1">
        <v>-0.25641330000000001</v>
      </c>
      <c r="F677" s="6">
        <v>0.26495220000000003</v>
      </c>
    </row>
    <row r="678" spans="1:6" s="1" customFormat="1" x14ac:dyDescent="0.3">
      <c r="A678" s="27">
        <v>11.27793</v>
      </c>
      <c r="B678" s="27">
        <v>-0.67320919999999995</v>
      </c>
      <c r="C678" s="1">
        <v>-4.0517570000000003E-2</v>
      </c>
      <c r="D678" s="1">
        <v>4.0839930000000003E-2</v>
      </c>
      <c r="E678" s="1">
        <v>-0.1788255</v>
      </c>
      <c r="F678" s="6">
        <v>0.1948696</v>
      </c>
    </row>
    <row r="679" spans="1:6" s="1" customFormat="1" x14ac:dyDescent="0.3">
      <c r="A679" s="27">
        <v>11.29462</v>
      </c>
      <c r="B679" s="27">
        <v>-0.6739174</v>
      </c>
      <c r="C679" s="1">
        <v>-4.254484E-2</v>
      </c>
      <c r="D679" s="1">
        <v>4.275255E-2</v>
      </c>
      <c r="E679" s="1">
        <v>-1.6254899999999999E-2</v>
      </c>
      <c r="F679" s="6">
        <v>0.17664199999999999</v>
      </c>
    </row>
    <row r="680" spans="1:6" s="1" customFormat="1" x14ac:dyDescent="0.3">
      <c r="A680" s="27">
        <v>11.311299999999999</v>
      </c>
      <c r="B680" s="27">
        <v>-0.67462880000000003</v>
      </c>
      <c r="C680" s="1">
        <v>-4.1039649999999997E-2</v>
      </c>
      <c r="D680" s="1">
        <v>4.106419E-2</v>
      </c>
      <c r="E680" s="1">
        <v>8.7130579999999999E-2</v>
      </c>
      <c r="F680" s="6">
        <v>0.2007746</v>
      </c>
    </row>
    <row r="681" spans="1:6" s="1" customFormat="1" x14ac:dyDescent="0.3">
      <c r="A681" s="27">
        <v>11.32798</v>
      </c>
      <c r="B681" s="27">
        <v>-0.67528679999999996</v>
      </c>
      <c r="C681" s="1">
        <v>-3.9200890000000002E-2</v>
      </c>
      <c r="D681" s="1">
        <v>4.0025159999999997E-2</v>
      </c>
      <c r="E681" s="1">
        <v>7.2813810000000007E-2</v>
      </c>
      <c r="F681" s="6">
        <v>0.1155892</v>
      </c>
    </row>
    <row r="682" spans="1:6" s="1" customFormat="1" x14ac:dyDescent="0.3">
      <c r="A682" s="27">
        <v>11.344670000000001</v>
      </c>
      <c r="B682" s="27">
        <v>-0.6759368</v>
      </c>
      <c r="C682" s="1">
        <v>-3.8794509999999997E-2</v>
      </c>
      <c r="D682" s="1">
        <v>3.94867E-2</v>
      </c>
      <c r="E682" s="1">
        <v>0.23801629999999999</v>
      </c>
      <c r="F682" s="6">
        <v>0.32099060000000001</v>
      </c>
    </row>
    <row r="683" spans="1:6" s="1" customFormat="1" x14ac:dyDescent="0.3">
      <c r="A683" s="27">
        <v>11.36135</v>
      </c>
      <c r="B683" s="27">
        <v>-0.67658119999999999</v>
      </c>
      <c r="C683" s="1">
        <v>-3.2167899999999999E-2</v>
      </c>
      <c r="D683" s="1">
        <v>3.2513220000000002E-2</v>
      </c>
      <c r="E683" s="1">
        <v>0.35680650000000003</v>
      </c>
      <c r="F683" s="6">
        <v>0.39545200000000003</v>
      </c>
    </row>
    <row r="684" spans="1:6" s="1" customFormat="1" x14ac:dyDescent="0.3">
      <c r="A684" s="27">
        <v>11.378030000000001</v>
      </c>
      <c r="B684" s="27">
        <v>-0.67701020000000001</v>
      </c>
      <c r="C684" s="1">
        <v>-2.5147840000000001E-2</v>
      </c>
      <c r="D684" s="1">
        <v>2.5309829999999998E-2</v>
      </c>
      <c r="E684" s="1">
        <v>0.21471499999999999</v>
      </c>
      <c r="F684" s="6">
        <v>0.21481939999999999</v>
      </c>
    </row>
    <row r="685" spans="1:6" s="1" customFormat="1" x14ac:dyDescent="0.3">
      <c r="A685" s="27">
        <v>11.39472</v>
      </c>
      <c r="B685" s="27">
        <v>-0.67742029999999998</v>
      </c>
      <c r="C685" s="1">
        <v>-2.5618490000000001E-2</v>
      </c>
      <c r="D685" s="1">
        <v>2.564723E-2</v>
      </c>
      <c r="E685" s="1">
        <v>-0.28919270000000002</v>
      </c>
      <c r="F685" s="6">
        <v>0.45116919999999999</v>
      </c>
    </row>
    <row r="686" spans="1:6" s="1" customFormat="1" x14ac:dyDescent="0.3">
      <c r="A686" s="27">
        <v>11.4114</v>
      </c>
      <c r="B686" s="27">
        <v>-0.67786500000000005</v>
      </c>
      <c r="C686" s="1">
        <v>-3.4107020000000002E-2</v>
      </c>
      <c r="D686" s="1">
        <v>3.6361579999999998E-2</v>
      </c>
      <c r="E686" s="1">
        <v>-0.4102209</v>
      </c>
      <c r="F686" s="6">
        <v>0.46119729999999998</v>
      </c>
    </row>
    <row r="687" spans="1:6" s="1" customFormat="1" x14ac:dyDescent="0.3">
      <c r="A687" s="27">
        <v>11.42808</v>
      </c>
      <c r="B687" s="27">
        <v>-0.67855840000000001</v>
      </c>
      <c r="C687" s="1">
        <v>-4.1323550000000001E-2</v>
      </c>
      <c r="D687" s="1">
        <v>4.1578490000000003E-2</v>
      </c>
      <c r="E687" s="1">
        <v>-0.3527344</v>
      </c>
      <c r="F687" s="6">
        <v>0.39474359999999997</v>
      </c>
    </row>
    <row r="688" spans="1:6" s="1" customFormat="1" x14ac:dyDescent="0.3">
      <c r="A688" s="27">
        <v>11.44477</v>
      </c>
      <c r="B688" s="27">
        <v>-0.67924379999999995</v>
      </c>
      <c r="C688" s="1">
        <v>-4.4285339999999999E-2</v>
      </c>
      <c r="D688" s="1">
        <v>4.4311150000000001E-2</v>
      </c>
      <c r="E688" s="1">
        <v>0.21935950000000001</v>
      </c>
      <c r="F688" s="6">
        <v>0.33369100000000002</v>
      </c>
    </row>
    <row r="689" spans="1:6" s="1" customFormat="1" x14ac:dyDescent="0.3">
      <c r="A689" s="27">
        <v>11.461449999999999</v>
      </c>
      <c r="B689" s="27">
        <v>-0.68003599999999997</v>
      </c>
      <c r="C689" s="1">
        <v>-3.6520110000000001E-2</v>
      </c>
      <c r="D689" s="1">
        <v>3.8842649999999999E-2</v>
      </c>
      <c r="E689" s="1">
        <v>0.53116229999999998</v>
      </c>
      <c r="F689" s="6">
        <v>0.57204670000000002</v>
      </c>
    </row>
    <row r="690" spans="1:6" s="1" customFormat="1" x14ac:dyDescent="0.3">
      <c r="A690" s="27">
        <v>11.47813</v>
      </c>
      <c r="B690" s="27">
        <v>-0.68046229999999996</v>
      </c>
      <c r="C690" s="1">
        <v>-2.329405E-2</v>
      </c>
      <c r="D690" s="1">
        <v>2.3347139999999999E-2</v>
      </c>
      <c r="E690" s="1">
        <v>0.3126254</v>
      </c>
      <c r="F690" s="6">
        <v>0.66875130000000005</v>
      </c>
    </row>
    <row r="691" spans="1:6" s="1" customFormat="1" x14ac:dyDescent="0.3">
      <c r="A691" s="27">
        <v>11.494820000000001</v>
      </c>
      <c r="B691" s="27">
        <v>-0.68081329999999995</v>
      </c>
      <c r="C691" s="1">
        <v>-2.626328E-2</v>
      </c>
      <c r="D691" s="1">
        <v>2.7115219999999999E-2</v>
      </c>
      <c r="E691" s="1">
        <v>-0.14864579999999999</v>
      </c>
      <c r="F691" s="6">
        <v>0.25282789999999999</v>
      </c>
    </row>
    <row r="692" spans="1:6" s="1" customFormat="1" x14ac:dyDescent="0.3">
      <c r="A692" s="27">
        <v>11.5115</v>
      </c>
      <c r="B692" s="27">
        <v>-0.68133869999999996</v>
      </c>
      <c r="C692" s="1">
        <v>-3.0247969999999999E-2</v>
      </c>
      <c r="D692" s="1">
        <v>3.0807040000000001E-2</v>
      </c>
      <c r="F692" s="6"/>
    </row>
    <row r="693" spans="1:6" s="1" customFormat="1" x14ac:dyDescent="0.3">
      <c r="A693" s="27">
        <v>11.528180000000001</v>
      </c>
      <c r="B693" s="27">
        <v>-0.68182259999999995</v>
      </c>
      <c r="F693" s="6"/>
    </row>
    <row r="694" spans="1:6" s="1" customFormat="1" x14ac:dyDescent="0.3">
      <c r="A694" s="27">
        <v>11.56155</v>
      </c>
      <c r="B694" s="27">
        <v>-0.68314140000000001</v>
      </c>
      <c r="F694" s="6"/>
    </row>
    <row r="695" spans="1:6" s="1" customFormat="1" x14ac:dyDescent="0.3">
      <c r="A695" s="27">
        <v>11.57823</v>
      </c>
      <c r="B695" s="27">
        <v>-0.68375859999999999</v>
      </c>
      <c r="C695" s="1">
        <v>-3.386074E-2</v>
      </c>
      <c r="D695" s="1">
        <v>3.415779E-2</v>
      </c>
      <c r="F695" s="6"/>
    </row>
    <row r="696" spans="1:6" s="1" customFormat="1" x14ac:dyDescent="0.3">
      <c r="A696" s="27">
        <v>11.59492</v>
      </c>
      <c r="B696" s="27">
        <v>-0.68427119999999997</v>
      </c>
      <c r="C696" s="1">
        <v>-3.153214E-2</v>
      </c>
      <c r="D696" s="1">
        <v>3.1598469999999997E-2</v>
      </c>
      <c r="E696" s="1">
        <v>0.2366703</v>
      </c>
      <c r="F696" s="6">
        <v>0.24618660000000001</v>
      </c>
    </row>
    <row r="697" spans="1:6" s="1" customFormat="1" x14ac:dyDescent="0.3">
      <c r="A697" s="27">
        <v>11.611599999999999</v>
      </c>
      <c r="B697" s="27">
        <v>-0.68481080000000005</v>
      </c>
      <c r="C697" s="1">
        <v>-2.7355870000000001E-2</v>
      </c>
      <c r="D697" s="1">
        <v>2.9070410000000001E-2</v>
      </c>
      <c r="E697" s="1">
        <v>-0.1108359</v>
      </c>
      <c r="F697" s="6">
        <v>0.19817190000000001</v>
      </c>
    </row>
    <row r="698" spans="1:6" s="1" customFormat="1" x14ac:dyDescent="0.3">
      <c r="A698" s="27">
        <v>11.62828</v>
      </c>
      <c r="B698" s="27">
        <v>-0.68518400000000002</v>
      </c>
      <c r="C698" s="1">
        <v>-3.2275039999999998E-2</v>
      </c>
      <c r="D698" s="1">
        <v>3.2315389999999999E-2</v>
      </c>
      <c r="E698" s="1">
        <v>-0.14672450000000001</v>
      </c>
      <c r="F698" s="6">
        <v>0.49012139999999998</v>
      </c>
    </row>
    <row r="699" spans="1:6" s="1" customFormat="1" x14ac:dyDescent="0.3">
      <c r="A699" s="27">
        <v>11.644970000000001</v>
      </c>
      <c r="B699" s="27">
        <v>-0.68588769999999999</v>
      </c>
      <c r="C699" s="1">
        <v>-3.6592239999999998E-2</v>
      </c>
      <c r="D699" s="1">
        <v>3.6608340000000003E-2</v>
      </c>
      <c r="E699" s="1">
        <v>6.9241670000000005E-2</v>
      </c>
      <c r="F699" s="6">
        <v>0.1419407</v>
      </c>
    </row>
    <row r="700" spans="1:6" s="1" customFormat="1" x14ac:dyDescent="0.3">
      <c r="A700" s="27">
        <v>11.66165</v>
      </c>
      <c r="B700" s="27">
        <v>-0.68640489999999998</v>
      </c>
      <c r="C700" s="1">
        <v>-2.7459440000000002E-2</v>
      </c>
      <c r="D700" s="1">
        <v>2.7463370000000001E-2</v>
      </c>
      <c r="E700" s="1">
        <v>0.1123844</v>
      </c>
      <c r="F700" s="6">
        <v>0.2081355</v>
      </c>
    </row>
    <row r="701" spans="1:6" s="1" customFormat="1" x14ac:dyDescent="0.3">
      <c r="A701" s="27">
        <v>11.678330000000001</v>
      </c>
      <c r="B701" s="27">
        <v>-0.68680390000000002</v>
      </c>
      <c r="C701" s="1">
        <v>-3.1538719999999999E-2</v>
      </c>
      <c r="D701" s="1">
        <v>3.2264979999999999E-2</v>
      </c>
      <c r="E701" s="1">
        <v>-0.44246160000000001</v>
      </c>
      <c r="F701" s="6">
        <v>0.46306750000000002</v>
      </c>
    </row>
    <row r="702" spans="1:6" s="1" customFormat="1" x14ac:dyDescent="0.3">
      <c r="A702" s="27">
        <v>11.69502</v>
      </c>
      <c r="B702" s="27">
        <v>-0.68745730000000005</v>
      </c>
      <c r="C702" s="1">
        <v>-4.4189489999999998E-2</v>
      </c>
      <c r="D702" s="1">
        <v>4.4406180000000003E-2</v>
      </c>
      <c r="E702" s="1">
        <v>-0.3020333</v>
      </c>
      <c r="F702" s="6">
        <v>0.38131540000000003</v>
      </c>
    </row>
    <row r="703" spans="1:6" s="1" customFormat="1" x14ac:dyDescent="0.3">
      <c r="A703" s="27">
        <v>11.7117</v>
      </c>
      <c r="B703" s="27">
        <v>-0.68827839999999996</v>
      </c>
      <c r="C703" s="1">
        <v>-4.2870209999999999E-2</v>
      </c>
      <c r="D703" s="1">
        <v>4.4394250000000003E-2</v>
      </c>
      <c r="E703" s="1">
        <v>0.35280329999999999</v>
      </c>
      <c r="F703" s="6">
        <v>0.60467939999999998</v>
      </c>
    </row>
    <row r="704" spans="1:6" s="1" customFormat="1" x14ac:dyDescent="0.3">
      <c r="A704" s="27">
        <v>11.72838</v>
      </c>
      <c r="B704" s="27">
        <v>-0.68888769999999999</v>
      </c>
      <c r="C704" s="1">
        <v>-3.071608E-2</v>
      </c>
      <c r="D704" s="1">
        <v>3.1017019999999999E-2</v>
      </c>
      <c r="E704" s="1">
        <v>0.58493209999999995</v>
      </c>
      <c r="F704" s="6">
        <v>0.60814789999999996</v>
      </c>
    </row>
    <row r="705" spans="1:6" s="1" customFormat="1" x14ac:dyDescent="0.3">
      <c r="A705" s="27">
        <v>11.74507</v>
      </c>
      <c r="B705" s="27">
        <v>-0.68930329999999995</v>
      </c>
      <c r="C705" s="1">
        <v>-2.2888579999999999E-2</v>
      </c>
      <c r="D705" s="1">
        <v>2.390424E-2</v>
      </c>
      <c r="E705" s="1">
        <v>-6.2636209999999998E-2</v>
      </c>
      <c r="F705" s="6">
        <v>0.27320159999999999</v>
      </c>
    </row>
    <row r="706" spans="1:6" s="1" customFormat="1" x14ac:dyDescent="0.3">
      <c r="A706" s="27">
        <v>11.761749999999999</v>
      </c>
      <c r="B706" s="27">
        <v>-0.68965140000000003</v>
      </c>
      <c r="C706" s="1">
        <v>-3.1535090000000002E-2</v>
      </c>
      <c r="D706" s="1">
        <v>3.5240100000000003E-2</v>
      </c>
      <c r="E706" s="1">
        <v>-0.21347830000000001</v>
      </c>
      <c r="F706" s="6">
        <v>0.38822289999999998</v>
      </c>
    </row>
    <row r="707" spans="1:6" s="1" customFormat="1" x14ac:dyDescent="0.3">
      <c r="A707" s="27">
        <v>11.77843</v>
      </c>
      <c r="B707" s="27">
        <v>-0.69035550000000001</v>
      </c>
      <c r="C707" s="1">
        <v>-3.4454220000000001E-2</v>
      </c>
      <c r="D707" s="1">
        <v>3.449178E-2</v>
      </c>
      <c r="E707" s="1">
        <v>-1.0091579999999999E-2</v>
      </c>
      <c r="F707" s="6">
        <v>1.6084029999999999E-2</v>
      </c>
    </row>
    <row r="708" spans="1:6" s="1" customFormat="1" x14ac:dyDescent="0.3">
      <c r="A708" s="27">
        <v>11.795120000000001</v>
      </c>
      <c r="B708" s="27">
        <v>-0.690801</v>
      </c>
      <c r="C708" s="1">
        <v>-2.7956330000000001E-2</v>
      </c>
      <c r="D708" s="1">
        <v>2.9690569999999999E-2</v>
      </c>
      <c r="E708" s="1">
        <v>4.472653E-2</v>
      </c>
      <c r="F708" s="6">
        <v>7.0250859999999998E-2</v>
      </c>
    </row>
    <row r="709" spans="1:6" s="1" customFormat="1" x14ac:dyDescent="0.3">
      <c r="A709" s="27">
        <v>11.8118</v>
      </c>
      <c r="B709" s="27">
        <v>-0.69128829999999997</v>
      </c>
      <c r="C709" s="1">
        <v>-3.3772839999999998E-2</v>
      </c>
      <c r="D709" s="1">
        <v>3.6364239999999999E-2</v>
      </c>
      <c r="E709" s="1">
        <v>3.9421970000000001E-2</v>
      </c>
      <c r="F709" s="6">
        <v>0.30868580000000001</v>
      </c>
    </row>
    <row r="710" spans="1:6" s="1" customFormat="1" x14ac:dyDescent="0.3">
      <c r="A710" s="27">
        <v>11.828480000000001</v>
      </c>
      <c r="B710" s="27">
        <v>-0.69192790000000004</v>
      </c>
      <c r="C710" s="1">
        <v>-2.9089179999999999E-2</v>
      </c>
      <c r="D710" s="1">
        <v>3.003776E-2</v>
      </c>
      <c r="E710" s="1">
        <v>4.6784220000000001E-2</v>
      </c>
      <c r="F710" s="6">
        <v>0.64126689999999997</v>
      </c>
    </row>
    <row r="711" spans="1:6" s="1" customFormat="1" x14ac:dyDescent="0.3">
      <c r="A711" s="27">
        <v>11.84517</v>
      </c>
      <c r="B711" s="27">
        <v>-0.69225890000000001</v>
      </c>
      <c r="C711" s="1">
        <v>-2.7781299999999998E-2</v>
      </c>
      <c r="D711" s="1">
        <v>2.8680890000000001E-2</v>
      </c>
      <c r="E711" s="1">
        <v>-1.65556E-2</v>
      </c>
      <c r="F711" s="6">
        <v>0.2815898</v>
      </c>
    </row>
    <row r="712" spans="1:6" s="1" customFormat="1" x14ac:dyDescent="0.3">
      <c r="A712" s="27">
        <v>11.86185</v>
      </c>
      <c r="B712" s="27">
        <v>-0.69285490000000005</v>
      </c>
      <c r="C712" s="1">
        <v>-3.3544230000000001E-2</v>
      </c>
      <c r="D712" s="1">
        <v>3.6188449999999997E-2</v>
      </c>
      <c r="E712" s="1">
        <v>-2.1789989999999999E-2</v>
      </c>
      <c r="F712" s="6">
        <v>3.50298E-2</v>
      </c>
    </row>
    <row r="713" spans="1:6" s="1" customFormat="1" x14ac:dyDescent="0.3">
      <c r="A713" s="27">
        <v>11.87853</v>
      </c>
      <c r="B713" s="27">
        <v>-0.69337819999999994</v>
      </c>
      <c r="C713" s="1">
        <v>-2.7327239999999999E-2</v>
      </c>
      <c r="D713" s="1">
        <v>3.037919E-2</v>
      </c>
      <c r="E713" s="1">
        <v>0.1070624</v>
      </c>
      <c r="F713" s="6">
        <v>0.26676270000000002</v>
      </c>
    </row>
    <row r="714" spans="1:6" s="1" customFormat="1" x14ac:dyDescent="0.3">
      <c r="A714" s="27">
        <v>11.89522</v>
      </c>
      <c r="B714" s="27">
        <v>-0.69376669999999996</v>
      </c>
      <c r="C714" s="1">
        <v>-2.8400189999999999E-2</v>
      </c>
      <c r="D714" s="1">
        <v>2.841602E-2</v>
      </c>
      <c r="E714" s="1">
        <v>-0.22603989999999999</v>
      </c>
      <c r="F714" s="6">
        <v>0.66070390000000001</v>
      </c>
    </row>
    <row r="715" spans="1:6" s="1" customFormat="1" x14ac:dyDescent="0.3">
      <c r="A715" s="27">
        <v>11.911899999999999</v>
      </c>
      <c r="B715" s="27">
        <v>-0.69432579999999999</v>
      </c>
      <c r="C715" s="1">
        <v>-3.6481399999999997E-2</v>
      </c>
      <c r="D715" s="1">
        <v>3.689651E-2</v>
      </c>
      <c r="E715" s="1">
        <v>-5.5661820000000002E-3</v>
      </c>
      <c r="F715" s="6">
        <v>0.25101620000000002</v>
      </c>
    </row>
    <row r="716" spans="1:6" s="1" customFormat="1" x14ac:dyDescent="0.3">
      <c r="A716" s="27">
        <v>11.92858</v>
      </c>
      <c r="B716" s="27">
        <v>-0.69498400000000005</v>
      </c>
      <c r="C716" s="1">
        <v>-3.004857E-2</v>
      </c>
      <c r="D716" s="1">
        <v>3.1352600000000001E-2</v>
      </c>
      <c r="E716" s="1">
        <v>0.4554783</v>
      </c>
      <c r="F716" s="6">
        <v>0.47426299999999999</v>
      </c>
    </row>
    <row r="717" spans="1:6" s="1" customFormat="1" x14ac:dyDescent="0.3">
      <c r="A717" s="27">
        <v>11.945270000000001</v>
      </c>
      <c r="B717" s="27">
        <v>-0.69532839999999996</v>
      </c>
      <c r="C717" s="1">
        <v>-1.8481049999999999E-2</v>
      </c>
      <c r="D717" s="1">
        <v>1.8498609999999999E-2</v>
      </c>
      <c r="E717" s="1">
        <v>0.2611175</v>
      </c>
      <c r="F717" s="6">
        <v>0.33772940000000001</v>
      </c>
    </row>
    <row r="718" spans="1:6" s="1" customFormat="1" x14ac:dyDescent="0.3">
      <c r="A718" s="27">
        <v>11.96195</v>
      </c>
      <c r="B718" s="27">
        <v>-0.69560060000000001</v>
      </c>
      <c r="C718" s="1">
        <v>-2.1343549999999999E-2</v>
      </c>
      <c r="D718" s="1">
        <v>2.1349920000000001E-2</v>
      </c>
      <c r="E718" s="1">
        <v>-0.12874749999999999</v>
      </c>
      <c r="F718" s="6">
        <v>0.2129566</v>
      </c>
    </row>
    <row r="719" spans="1:6" s="1" customFormat="1" x14ac:dyDescent="0.3">
      <c r="A719" s="27">
        <v>11.978630000000001</v>
      </c>
      <c r="B719" s="27">
        <v>-0.69604060000000001</v>
      </c>
      <c r="C719" s="1">
        <v>-2.4752670000000001E-2</v>
      </c>
      <c r="D719" s="1">
        <v>2.6110609999999999E-2</v>
      </c>
      <c r="E719" s="1">
        <v>-0.3328489</v>
      </c>
      <c r="F719" s="6">
        <v>0.35330450000000002</v>
      </c>
    </row>
    <row r="720" spans="1:6" s="1" customFormat="1" x14ac:dyDescent="0.3">
      <c r="A720" s="27">
        <v>11.99532</v>
      </c>
      <c r="B720" s="27">
        <v>-0.69642660000000001</v>
      </c>
      <c r="C720" s="1">
        <v>-3.0253180000000001E-2</v>
      </c>
      <c r="D720" s="1">
        <v>3.0631740000000001E-2</v>
      </c>
      <c r="E720" s="1">
        <v>-0.19191140000000001</v>
      </c>
      <c r="F720" s="6">
        <v>0.44855400000000001</v>
      </c>
    </row>
    <row r="721" spans="1:6" s="1" customFormat="1" x14ac:dyDescent="0.3">
      <c r="A721" s="27">
        <v>12.012</v>
      </c>
      <c r="B721" s="27">
        <v>-0.69704999999999995</v>
      </c>
      <c r="C721" s="1">
        <v>-3.3914109999999997E-2</v>
      </c>
      <c r="D721" s="1">
        <v>3.4658509999999997E-2</v>
      </c>
      <c r="E721" s="1">
        <v>2.625804E-2</v>
      </c>
      <c r="F721" s="6">
        <v>0.1140265</v>
      </c>
    </row>
    <row r="722" spans="1:6" s="1" customFormat="1" x14ac:dyDescent="0.3">
      <c r="A722" s="27">
        <v>12.02868</v>
      </c>
      <c r="B722" s="27">
        <v>-0.69755820000000002</v>
      </c>
      <c r="C722" s="1">
        <v>-2.775859E-2</v>
      </c>
      <c r="D722" s="1">
        <v>2.8335050000000001E-2</v>
      </c>
      <c r="E722" s="1">
        <v>0.2396894</v>
      </c>
      <c r="F722" s="6">
        <v>0.50724820000000004</v>
      </c>
    </row>
    <row r="723" spans="1:6" s="1" customFormat="1" x14ac:dyDescent="0.3">
      <c r="A723" s="27">
        <v>12.04537</v>
      </c>
      <c r="B723" s="27">
        <v>-0.69797620000000005</v>
      </c>
      <c r="C723" s="1">
        <v>-2.556638E-2</v>
      </c>
      <c r="D723" s="1">
        <v>2.947965E-2</v>
      </c>
      <c r="E723" s="1">
        <v>0.26052389999999997</v>
      </c>
      <c r="F723" s="6">
        <v>0.50953720000000002</v>
      </c>
    </row>
    <row r="724" spans="1:6" s="1" customFormat="1" x14ac:dyDescent="0.3">
      <c r="A724" s="27">
        <v>12.062049999999999</v>
      </c>
      <c r="B724" s="27">
        <v>-0.69841120000000001</v>
      </c>
      <c r="C724" s="1">
        <v>-2.0406069999999998E-2</v>
      </c>
      <c r="D724" s="1">
        <v>2.336125E-2</v>
      </c>
      <c r="E724" s="1">
        <v>-0.31513059999999998</v>
      </c>
      <c r="F724" s="6">
        <v>0.36544720000000003</v>
      </c>
    </row>
    <row r="725" spans="1:6" s="1" customFormat="1" x14ac:dyDescent="0.3">
      <c r="A725" s="27">
        <v>12.07873</v>
      </c>
      <c r="B725" s="27">
        <v>-0.69865710000000003</v>
      </c>
      <c r="C725" s="1">
        <v>-3.1933030000000001E-2</v>
      </c>
      <c r="D725" s="1">
        <v>3.193733E-2</v>
      </c>
      <c r="E725" s="1">
        <v>-0.1921696</v>
      </c>
      <c r="F725" s="6">
        <v>0.34565479999999998</v>
      </c>
    </row>
    <row r="726" spans="1:6" s="1" customFormat="1" x14ac:dyDescent="0.3">
      <c r="A726" s="27">
        <v>12.095420000000001</v>
      </c>
      <c r="B726" s="27">
        <v>-0.69947669999999995</v>
      </c>
      <c r="C726" s="1">
        <v>-3.4613949999999997E-2</v>
      </c>
      <c r="D726" s="1">
        <v>3.6542400000000003E-2</v>
      </c>
      <c r="E726" s="1">
        <v>0.42237340000000001</v>
      </c>
      <c r="F726" s="6">
        <v>0.48661900000000002</v>
      </c>
    </row>
    <row r="727" spans="1:6" s="1" customFormat="1" x14ac:dyDescent="0.3">
      <c r="A727" s="27">
        <v>12.1121</v>
      </c>
      <c r="B727" s="27">
        <v>-0.69981210000000005</v>
      </c>
      <c r="C727" s="1">
        <v>-1.2344620000000001E-2</v>
      </c>
      <c r="D727" s="1">
        <v>1.2438370000000001E-2</v>
      </c>
      <c r="E727" s="1">
        <v>0.51693619999999996</v>
      </c>
      <c r="F727" s="6">
        <v>0.51711110000000005</v>
      </c>
    </row>
    <row r="728" spans="1:6" s="1" customFormat="1" x14ac:dyDescent="0.3">
      <c r="A728" s="27">
        <v>12.128780000000001</v>
      </c>
      <c r="B728" s="27">
        <v>-0.69988859999999997</v>
      </c>
      <c r="C728" s="1">
        <v>-1.5643770000000001E-2</v>
      </c>
      <c r="D728" s="1">
        <v>2.1392129999999999E-2</v>
      </c>
      <c r="E728" s="1">
        <v>-0.21128369999999999</v>
      </c>
      <c r="F728" s="6">
        <v>0.2146033</v>
      </c>
    </row>
    <row r="729" spans="1:6" s="1" customFormat="1" x14ac:dyDescent="0.3">
      <c r="A729" s="27">
        <v>12.14547</v>
      </c>
      <c r="B729" s="27">
        <v>-0.70033400000000001</v>
      </c>
      <c r="C729" s="1">
        <v>-2.4040590000000001E-2</v>
      </c>
      <c r="D729" s="1">
        <v>2.458538E-2</v>
      </c>
      <c r="E729" s="1">
        <v>-0.31297269999999999</v>
      </c>
      <c r="F729" s="6">
        <v>0.4857977</v>
      </c>
    </row>
    <row r="730" spans="1:6" s="1" customFormat="1" x14ac:dyDescent="0.3">
      <c r="A730" s="27">
        <v>12.16215</v>
      </c>
      <c r="B730" s="27">
        <v>-0.70069079999999995</v>
      </c>
      <c r="C730" s="1">
        <v>-2.3452310000000001E-2</v>
      </c>
      <c r="D730" s="1">
        <v>2.4350400000000001E-2</v>
      </c>
      <c r="E730" s="1">
        <v>-4.0662950000000003E-2</v>
      </c>
      <c r="F730" s="6">
        <v>0.28168880000000002</v>
      </c>
    </row>
    <row r="731" spans="1:6" s="1" customFormat="1" x14ac:dyDescent="0.3">
      <c r="A731" s="27">
        <v>12.17883</v>
      </c>
      <c r="B731" s="27">
        <v>-0.70111659999999998</v>
      </c>
      <c r="C731" s="1">
        <v>-2.6262600000000001E-2</v>
      </c>
      <c r="D731" s="1">
        <v>2.6302869999999999E-2</v>
      </c>
      <c r="E731" s="1">
        <v>-0.53579739999999998</v>
      </c>
      <c r="F731" s="6">
        <v>0.55502850000000004</v>
      </c>
    </row>
    <row r="732" spans="1:6" s="1" customFormat="1" x14ac:dyDescent="0.3">
      <c r="A732" s="27">
        <v>12.19552</v>
      </c>
      <c r="B732" s="27">
        <v>-0.7015671</v>
      </c>
      <c r="C732" s="1">
        <v>-3.9465689999999998E-2</v>
      </c>
      <c r="D732" s="1">
        <v>3.9562489999999999E-2</v>
      </c>
      <c r="E732" s="1">
        <v>8.0188519999999999E-3</v>
      </c>
      <c r="F732" s="6">
        <v>0.14369000000000001</v>
      </c>
    </row>
    <row r="733" spans="1:6" s="1" customFormat="1" x14ac:dyDescent="0.3">
      <c r="A733" s="27">
        <v>12.212199999999999</v>
      </c>
      <c r="B733" s="27">
        <v>-0.70243339999999999</v>
      </c>
      <c r="C733" s="1">
        <v>-3.2259700000000002E-2</v>
      </c>
      <c r="D733" s="1">
        <v>3.2558620000000003E-2</v>
      </c>
      <c r="E733" s="1">
        <v>0.60380710000000004</v>
      </c>
      <c r="F733" s="6">
        <v>0.60385750000000005</v>
      </c>
    </row>
    <row r="734" spans="1:6" s="1" customFormat="1" x14ac:dyDescent="0.3">
      <c r="A734" s="27">
        <v>12.22888</v>
      </c>
      <c r="B734" s="27">
        <v>-0.70264349999999998</v>
      </c>
      <c r="C734" s="1">
        <v>-1.2002820000000001E-2</v>
      </c>
      <c r="D734" s="1">
        <v>1.2192720000000001E-2</v>
      </c>
      <c r="E734" s="1">
        <v>0.35890879999999997</v>
      </c>
      <c r="F734" s="6">
        <v>0.36260029999999999</v>
      </c>
    </row>
    <row r="735" spans="1:6" s="1" customFormat="1" x14ac:dyDescent="0.3">
      <c r="A735" s="27">
        <v>12.245570000000001</v>
      </c>
      <c r="B735" s="27">
        <v>-0.70283390000000001</v>
      </c>
      <c r="C735" s="1">
        <v>-2.1486829999999998E-2</v>
      </c>
      <c r="D735" s="1">
        <v>2.164549E-2</v>
      </c>
      <c r="E735" s="1">
        <v>-0.67130849999999997</v>
      </c>
      <c r="F735" s="6">
        <v>0.74531639999999999</v>
      </c>
    </row>
    <row r="736" spans="1:6" s="1" customFormat="1" x14ac:dyDescent="0.3">
      <c r="A736" s="27">
        <v>12.26225</v>
      </c>
      <c r="B736" s="27">
        <v>-0.7033604</v>
      </c>
      <c r="C736" s="1">
        <v>-3.6638459999999998E-2</v>
      </c>
      <c r="D736" s="1">
        <v>3.7263169999999998E-2</v>
      </c>
      <c r="E736" s="1">
        <v>-0.20852889999999999</v>
      </c>
      <c r="F736" s="6">
        <v>0.39524409999999999</v>
      </c>
    </row>
    <row r="737" spans="1:6" s="1" customFormat="1" x14ac:dyDescent="0.3">
      <c r="A737" s="27">
        <v>12.278930000000001</v>
      </c>
      <c r="B737" s="27">
        <v>-0.70405640000000003</v>
      </c>
      <c r="C737" s="1">
        <v>-3.011459E-2</v>
      </c>
      <c r="D737" s="1">
        <v>3.0962920000000001E-2</v>
      </c>
      <c r="E737" s="1">
        <v>0.22361310000000001</v>
      </c>
      <c r="F737" s="6">
        <v>0.29018100000000002</v>
      </c>
    </row>
    <row r="738" spans="1:6" s="1" customFormat="1" x14ac:dyDescent="0.3">
      <c r="A738" s="27">
        <v>12.29562</v>
      </c>
      <c r="B738" s="27">
        <v>-0.70436520000000002</v>
      </c>
      <c r="C738" s="1">
        <v>-2.4308369999999999E-2</v>
      </c>
      <c r="D738" s="1">
        <v>2.4308380000000001E-2</v>
      </c>
      <c r="E738" s="1">
        <v>0.53740109999999996</v>
      </c>
      <c r="F738" s="6">
        <v>0.53839740000000003</v>
      </c>
    </row>
    <row r="739" spans="1:6" s="1" customFormat="1" x14ac:dyDescent="0.3">
      <c r="A739" s="27">
        <v>12.3123</v>
      </c>
      <c r="B739" s="27">
        <v>-0.70486749999999998</v>
      </c>
      <c r="C739" s="1">
        <v>-1.7323129999999999E-2</v>
      </c>
      <c r="D739" s="1">
        <v>1.8937329999999999E-2</v>
      </c>
      <c r="E739" s="1">
        <v>8.2079139999999995E-2</v>
      </c>
      <c r="F739" s="6">
        <v>0.37761109999999998</v>
      </c>
    </row>
    <row r="740" spans="1:6" s="1" customFormat="1" x14ac:dyDescent="0.3">
      <c r="A740" s="27">
        <v>12.32898</v>
      </c>
      <c r="B740" s="27">
        <v>-0.70494319999999999</v>
      </c>
      <c r="C740" s="1">
        <v>-1.552097E-2</v>
      </c>
      <c r="D740" s="1">
        <v>1.5569599999999999E-2</v>
      </c>
      <c r="E740" s="1">
        <v>-2.7743400000000001E-3</v>
      </c>
      <c r="F740" s="6">
        <v>0.82620329999999997</v>
      </c>
    </row>
    <row r="741" spans="1:6" s="1" customFormat="1" x14ac:dyDescent="0.3">
      <c r="A741" s="27">
        <v>12.34567</v>
      </c>
      <c r="B741" s="27">
        <v>-0.70538540000000005</v>
      </c>
      <c r="C741" s="1">
        <v>-2.2894080000000001E-2</v>
      </c>
      <c r="D741" s="1">
        <v>2.4578869999999999E-2</v>
      </c>
      <c r="E741" s="1">
        <v>-0.36760549999999997</v>
      </c>
      <c r="F741" s="6">
        <v>0.56626670000000001</v>
      </c>
    </row>
    <row r="742" spans="1:6" s="1" customFormat="1" x14ac:dyDescent="0.3">
      <c r="A742" s="27">
        <v>12.362349999999999</v>
      </c>
      <c r="B742" s="27">
        <v>-0.70570710000000003</v>
      </c>
      <c r="C742" s="1">
        <v>-2.4450119999999999E-2</v>
      </c>
      <c r="D742" s="1">
        <v>2.445015E-2</v>
      </c>
      <c r="E742" s="1">
        <v>-0.15107309999999999</v>
      </c>
      <c r="F742" s="6">
        <v>0.33596369999999998</v>
      </c>
    </row>
    <row r="743" spans="1:6" s="1" customFormat="1" x14ac:dyDescent="0.3">
      <c r="A743" s="27">
        <v>12.37903</v>
      </c>
      <c r="B743" s="27">
        <v>-0.70620119999999997</v>
      </c>
      <c r="C743" s="1">
        <v>-2.9886200000000002E-2</v>
      </c>
      <c r="D743" s="1">
        <v>3.3737999999999997E-2</v>
      </c>
      <c r="E743" s="1">
        <v>-0.38902009999999998</v>
      </c>
      <c r="F743" s="6">
        <v>0.4179735</v>
      </c>
    </row>
    <row r="744" spans="1:6" s="1" customFormat="1" x14ac:dyDescent="0.3">
      <c r="A744" s="27">
        <v>12.395720000000001</v>
      </c>
      <c r="B744" s="27">
        <v>-0.70670429999999995</v>
      </c>
      <c r="C744" s="1">
        <v>-3.5944509999999999E-2</v>
      </c>
      <c r="D744" s="1">
        <v>3.6120970000000002E-2</v>
      </c>
      <c r="E744" s="1">
        <v>3.3169610000000002E-2</v>
      </c>
      <c r="F744" s="6">
        <v>0.55098250000000004</v>
      </c>
    </row>
    <row r="745" spans="1:6" s="1" customFormat="1" x14ac:dyDescent="0.3">
      <c r="A745" s="27">
        <v>12.4124</v>
      </c>
      <c r="B745" s="27">
        <v>-0.70740049999999999</v>
      </c>
      <c r="C745" s="1">
        <v>-3.1810320000000003E-2</v>
      </c>
      <c r="D745" s="1">
        <v>3.1874569999999998E-2</v>
      </c>
      <c r="E745" s="1">
        <v>0.4447448</v>
      </c>
      <c r="F745" s="6">
        <v>0.50527889999999998</v>
      </c>
    </row>
    <row r="746" spans="1:6" s="1" customFormat="1" x14ac:dyDescent="0.3">
      <c r="A746" s="27">
        <v>12.429080000000001</v>
      </c>
      <c r="B746" s="27">
        <v>-0.7077658</v>
      </c>
      <c r="C746" s="1">
        <v>-1.8000189999999999E-2</v>
      </c>
      <c r="D746" s="1">
        <v>1.891994E-2</v>
      </c>
      <c r="E746" s="1">
        <v>0.37427820000000001</v>
      </c>
      <c r="F746" s="6">
        <v>0.65061119999999995</v>
      </c>
    </row>
    <row r="747" spans="1:6" s="1" customFormat="1" x14ac:dyDescent="0.3">
      <c r="A747" s="27">
        <v>12.44577</v>
      </c>
      <c r="B747" s="27">
        <v>-0.70800110000000005</v>
      </c>
      <c r="C747" s="1">
        <v>-1.8937519999999999E-2</v>
      </c>
      <c r="D747" s="1">
        <v>2.4188029999999999E-2</v>
      </c>
      <c r="E747" s="1">
        <v>-0.1010882</v>
      </c>
      <c r="F747" s="6">
        <v>0.39461669999999999</v>
      </c>
    </row>
    <row r="748" spans="1:6" s="1" customFormat="1" x14ac:dyDescent="0.3">
      <c r="A748" s="27">
        <v>12.46245</v>
      </c>
      <c r="B748" s="27">
        <v>-0.70839759999999996</v>
      </c>
      <c r="C748" s="1">
        <v>-2.3365650000000002E-2</v>
      </c>
      <c r="D748" s="1">
        <v>2.3472050000000001E-2</v>
      </c>
      <c r="E748" s="1">
        <v>-0.11418780000000001</v>
      </c>
      <c r="F748" s="6">
        <v>0.3432346</v>
      </c>
    </row>
    <row r="749" spans="1:6" s="1" customFormat="1" x14ac:dyDescent="0.3">
      <c r="A749" s="27">
        <v>12.47913</v>
      </c>
      <c r="B749" s="27">
        <v>-0.70878079999999999</v>
      </c>
      <c r="C749" s="1">
        <v>-2.207129E-2</v>
      </c>
      <c r="D749" s="1">
        <v>2.2903960000000001E-2</v>
      </c>
      <c r="E749" s="1">
        <v>-6.7030010000000001E-3</v>
      </c>
      <c r="F749" s="6">
        <v>2.0860190000000001E-2</v>
      </c>
    </row>
    <row r="750" spans="1:6" s="1" customFormat="1" x14ac:dyDescent="0.3">
      <c r="A750" s="27">
        <v>12.49582</v>
      </c>
      <c r="B750" s="27">
        <v>-0.70913409999999999</v>
      </c>
      <c r="C750" s="1">
        <v>-2.3114200000000001E-2</v>
      </c>
      <c r="D750" s="1">
        <v>2.4498240000000001E-2</v>
      </c>
      <c r="E750" s="1">
        <v>7.4116479999999998E-2</v>
      </c>
      <c r="F750" s="6">
        <v>0.75070879999999995</v>
      </c>
    </row>
    <row r="751" spans="1:6" s="1" customFormat="1" x14ac:dyDescent="0.3">
      <c r="A751" s="27">
        <v>12.512499999999999</v>
      </c>
      <c r="B751" s="27">
        <v>-0.70955199999999996</v>
      </c>
      <c r="C751" s="1">
        <v>-2.0875999999999999E-2</v>
      </c>
      <c r="D751" s="1">
        <v>2.4611919999999999E-2</v>
      </c>
      <c r="E751" s="1">
        <v>-1.866549E-2</v>
      </c>
      <c r="F751" s="6">
        <v>0.3397984</v>
      </c>
    </row>
    <row r="752" spans="1:6" s="1" customFormat="1" x14ac:dyDescent="0.3">
      <c r="A752" s="27">
        <v>12.52918</v>
      </c>
      <c r="B752" s="27">
        <v>-0.70983059999999998</v>
      </c>
      <c r="C752" s="1">
        <v>-2.1571449999999999E-2</v>
      </c>
      <c r="D752" s="1">
        <v>2.1826350000000001E-2</v>
      </c>
      <c r="E752" s="1">
        <v>-0.1151991</v>
      </c>
      <c r="F752" s="6">
        <v>0.11542669999999999</v>
      </c>
    </row>
    <row r="753" spans="1:6" s="1" customFormat="1" x14ac:dyDescent="0.3">
      <c r="A753" s="27">
        <v>12.545870000000001</v>
      </c>
      <c r="B753" s="27">
        <v>-0.71027180000000001</v>
      </c>
      <c r="C753" s="1">
        <v>-2.6674759999999999E-2</v>
      </c>
      <c r="D753" s="1">
        <v>2.6875489999999998E-2</v>
      </c>
      <c r="E753" s="1">
        <v>-0.13247900000000001</v>
      </c>
      <c r="F753" s="6">
        <v>0.21925040000000001</v>
      </c>
    </row>
    <row r="754" spans="1:6" s="1" customFormat="1" x14ac:dyDescent="0.3">
      <c r="A754" s="27">
        <v>12.56255</v>
      </c>
      <c r="B754" s="27">
        <v>-0.71072069999999998</v>
      </c>
      <c r="C754" s="1">
        <v>-2.555551E-2</v>
      </c>
      <c r="D754" s="1">
        <v>2.6829950000000002E-2</v>
      </c>
      <c r="E754" s="1">
        <v>0.20921729999999999</v>
      </c>
      <c r="F754" s="6">
        <v>0.2755223</v>
      </c>
    </row>
    <row r="755" spans="1:6" s="1" customFormat="1" x14ac:dyDescent="0.3">
      <c r="A755" s="27">
        <v>12.579230000000001</v>
      </c>
      <c r="B755" s="27">
        <v>-0.71112450000000005</v>
      </c>
      <c r="C755" s="1">
        <v>-1.9890640000000001E-2</v>
      </c>
      <c r="D755" s="1">
        <v>1.9916449999999999E-2</v>
      </c>
      <c r="E755" s="1">
        <v>0.37834869999999998</v>
      </c>
      <c r="F755" s="6">
        <v>0.37838339999999998</v>
      </c>
    </row>
    <row r="756" spans="1:6" s="1" customFormat="1" x14ac:dyDescent="0.3">
      <c r="A756" s="27">
        <v>12.59592</v>
      </c>
      <c r="B756" s="27">
        <v>-0.71138440000000003</v>
      </c>
      <c r="C756" s="1">
        <v>-1.2352719999999999E-2</v>
      </c>
      <c r="D756" s="1">
        <v>1.7181189999999999E-2</v>
      </c>
      <c r="E756" s="1">
        <v>0.20777619999999999</v>
      </c>
      <c r="F756" s="6">
        <v>0.2125956</v>
      </c>
    </row>
    <row r="757" spans="1:6" s="1" customFormat="1" x14ac:dyDescent="0.3">
      <c r="A757" s="27">
        <v>12.6126</v>
      </c>
      <c r="B757" s="27">
        <v>-0.71153670000000002</v>
      </c>
      <c r="C757" s="1">
        <v>-1.221207E-2</v>
      </c>
      <c r="D757" s="1">
        <v>1.227515E-2</v>
      </c>
      <c r="E757" s="1">
        <v>-0.31584659999999998</v>
      </c>
      <c r="F757" s="6">
        <v>0.35297109999999998</v>
      </c>
    </row>
    <row r="758" spans="1:6" s="1" customFormat="1" x14ac:dyDescent="0.3">
      <c r="A758" s="27">
        <v>12.62928</v>
      </c>
      <c r="B758" s="27">
        <v>-0.71179179999999997</v>
      </c>
      <c r="C758" s="1">
        <v>-2.3116169999999998E-2</v>
      </c>
      <c r="D758" s="1">
        <v>2.3120519999999999E-2</v>
      </c>
      <c r="E758" s="1">
        <v>-0.55043869999999995</v>
      </c>
      <c r="F758" s="6">
        <v>0.63883590000000001</v>
      </c>
    </row>
    <row r="759" spans="1:6" s="1" customFormat="1" x14ac:dyDescent="0.3">
      <c r="A759" s="27">
        <v>12.64597</v>
      </c>
      <c r="B759" s="27">
        <v>-0.71230800000000005</v>
      </c>
      <c r="C759" s="1">
        <v>-3.219259E-2</v>
      </c>
      <c r="D759" s="1">
        <v>3.6501609999999997E-2</v>
      </c>
      <c r="E759" s="1">
        <v>-8.9134190000000002E-2</v>
      </c>
      <c r="F759" s="6">
        <v>0.14492169999999999</v>
      </c>
    </row>
    <row r="760" spans="1:6" s="1" customFormat="1" x14ac:dyDescent="0.3">
      <c r="A760" s="27">
        <v>12.662649999999999</v>
      </c>
      <c r="B760" s="27">
        <v>-0.712866</v>
      </c>
      <c r="C760" s="1">
        <v>-2.6346720000000001E-2</v>
      </c>
      <c r="D760" s="1">
        <v>2.6365889999999999E-2</v>
      </c>
      <c r="E760" s="1">
        <v>0.39889829999999998</v>
      </c>
      <c r="F760" s="6">
        <v>0.58582029999999996</v>
      </c>
    </row>
    <row r="761" spans="1:6" s="1" customFormat="1" x14ac:dyDescent="0.3">
      <c r="A761" s="27">
        <v>12.67933</v>
      </c>
      <c r="B761" s="27">
        <v>-0.71318709999999996</v>
      </c>
      <c r="C761" s="1">
        <v>-1.6995280000000001E-2</v>
      </c>
      <c r="D761" s="1">
        <v>1.8128419999999999E-2</v>
      </c>
      <c r="E761" s="1">
        <v>0.35252430000000001</v>
      </c>
      <c r="F761" s="6">
        <v>0.36477599999999999</v>
      </c>
    </row>
    <row r="762" spans="1:6" s="1" customFormat="1" x14ac:dyDescent="0.3">
      <c r="A762" s="27">
        <v>12.696020000000001</v>
      </c>
      <c r="B762" s="27">
        <v>-0.71343310000000004</v>
      </c>
      <c r="C762" s="1">
        <v>-1.4929899999999999E-2</v>
      </c>
      <c r="D762" s="1">
        <v>1.562064E-2</v>
      </c>
      <c r="E762" s="1">
        <v>7.3496430000000001E-2</v>
      </c>
      <c r="F762" s="6">
        <v>0.24516579999999999</v>
      </c>
    </row>
    <row r="763" spans="1:6" s="1" customFormat="1" x14ac:dyDescent="0.3">
      <c r="A763" s="27">
        <v>12.7127</v>
      </c>
      <c r="B763" s="27">
        <v>-0.71368520000000002</v>
      </c>
      <c r="C763" s="1">
        <v>-1.4941380000000001E-2</v>
      </c>
      <c r="D763" s="1">
        <v>2.190775E-2</v>
      </c>
      <c r="E763" s="1">
        <v>-0.3885613</v>
      </c>
      <c r="F763" s="6">
        <v>0.40141310000000002</v>
      </c>
    </row>
    <row r="764" spans="1:6" s="1" customFormat="1" x14ac:dyDescent="0.3">
      <c r="A764" s="27">
        <v>12.729380000000001</v>
      </c>
      <c r="B764" s="27">
        <v>-0.7139316</v>
      </c>
      <c r="C764" s="1">
        <v>-2.6188119999999999E-2</v>
      </c>
      <c r="D764" s="1">
        <v>2.6188360000000001E-2</v>
      </c>
      <c r="E764" s="1">
        <v>-0.35385149999999999</v>
      </c>
      <c r="F764" s="6">
        <v>0.35672120000000002</v>
      </c>
    </row>
    <row r="765" spans="1:6" s="1" customFormat="1" x14ac:dyDescent="0.3">
      <c r="A765" s="27">
        <v>12.74607</v>
      </c>
      <c r="B765" s="27">
        <v>-0.71455900000000006</v>
      </c>
      <c r="C765" s="1">
        <v>-3.0981890000000002E-2</v>
      </c>
      <c r="D765" s="1">
        <v>3.0991879999999999E-2</v>
      </c>
      <c r="E765" s="1">
        <v>-0.12550829999999999</v>
      </c>
      <c r="F765" s="6">
        <v>0.36653360000000001</v>
      </c>
    </row>
    <row r="766" spans="1:6" s="1" customFormat="1" x14ac:dyDescent="0.3">
      <c r="A766" s="27">
        <v>12.76275</v>
      </c>
      <c r="B766" s="27">
        <v>-0.71496539999999997</v>
      </c>
      <c r="C766" s="1">
        <v>-2.653981E-2</v>
      </c>
      <c r="D766" s="1">
        <v>2.7004199999999999E-2</v>
      </c>
      <c r="E766" s="1">
        <v>0.56192850000000005</v>
      </c>
      <c r="F766" s="6">
        <v>0.60058180000000005</v>
      </c>
    </row>
    <row r="767" spans="1:6" s="1" customFormat="1" x14ac:dyDescent="0.3">
      <c r="A767" s="27">
        <v>12.77943</v>
      </c>
      <c r="B767" s="27">
        <v>-0.71544459999999999</v>
      </c>
      <c r="C767" s="1">
        <v>-1.5667509999999999E-2</v>
      </c>
      <c r="D767" s="1">
        <v>1.710528E-2</v>
      </c>
      <c r="E767" s="1">
        <v>0.24634349999999999</v>
      </c>
      <c r="F767" s="6">
        <v>0.56012589999999995</v>
      </c>
    </row>
    <row r="768" spans="1:6" s="1" customFormat="1" x14ac:dyDescent="0.3">
      <c r="A768" s="27">
        <v>12.79612</v>
      </c>
      <c r="B768" s="27">
        <v>-0.71548820000000002</v>
      </c>
      <c r="C768" s="1">
        <v>-1.2819860000000001E-2</v>
      </c>
      <c r="D768" s="1">
        <v>1.3252689999999999E-2</v>
      </c>
      <c r="E768" s="1">
        <v>0.1035044</v>
      </c>
      <c r="F768" s="6">
        <v>0.32764159999999998</v>
      </c>
    </row>
    <row r="769" spans="1:6" s="1" customFormat="1" x14ac:dyDescent="0.3">
      <c r="A769" s="27">
        <v>12.812799999999999</v>
      </c>
      <c r="B769" s="27">
        <v>-0.71587230000000002</v>
      </c>
      <c r="C769" s="1">
        <v>-1.7749529999999999E-2</v>
      </c>
      <c r="D769" s="1">
        <v>1.7907989999999999E-2</v>
      </c>
      <c r="E769" s="1">
        <v>-0.56622919999999999</v>
      </c>
      <c r="F769" s="6">
        <v>0.57769959999999998</v>
      </c>
    </row>
    <row r="770" spans="1:6" s="1" customFormat="1" x14ac:dyDescent="0.3">
      <c r="A770" s="27">
        <v>12.82948</v>
      </c>
      <c r="B770" s="27">
        <v>-0.71608039999999995</v>
      </c>
      <c r="C770" s="1">
        <v>-2.671231E-2</v>
      </c>
      <c r="D770" s="1">
        <v>2.6761630000000002E-2</v>
      </c>
      <c r="E770" s="1">
        <v>-3.3749109999999999E-2</v>
      </c>
      <c r="F770" s="6">
        <v>0.34704099999999999</v>
      </c>
    </row>
    <row r="771" spans="1:6" s="1" customFormat="1" x14ac:dyDescent="0.3">
      <c r="A771" s="27">
        <v>12.846170000000001</v>
      </c>
      <c r="B771" s="27">
        <v>-0.71676359999999995</v>
      </c>
      <c r="C771" s="1">
        <v>-2.5855340000000001E-2</v>
      </c>
      <c r="D771" s="1">
        <v>2.6029259999999999E-2</v>
      </c>
      <c r="E771" s="1">
        <v>5.6469249999999999E-2</v>
      </c>
      <c r="F771" s="6">
        <v>0.21673390000000001</v>
      </c>
    </row>
    <row r="772" spans="1:6" s="1" customFormat="1" x14ac:dyDescent="0.3">
      <c r="A772" s="27">
        <v>12.86285</v>
      </c>
      <c r="B772" s="27">
        <v>-0.71694310000000006</v>
      </c>
      <c r="C772" s="1">
        <v>-1.7514680000000001E-2</v>
      </c>
      <c r="D772" s="1">
        <v>1.7529309999999999E-2</v>
      </c>
      <c r="E772" s="1">
        <v>0.37286409999999998</v>
      </c>
      <c r="F772" s="6">
        <v>0.3950439</v>
      </c>
    </row>
    <row r="773" spans="1:6" s="1" customFormat="1" x14ac:dyDescent="0.3">
      <c r="A773" s="27">
        <v>12.879530000000001</v>
      </c>
      <c r="B773" s="27">
        <v>-0.71734810000000004</v>
      </c>
      <c r="C773" s="1">
        <v>-1.8347889999999999E-2</v>
      </c>
      <c r="D773" s="1">
        <v>1.8463489999999999E-2</v>
      </c>
      <c r="E773" s="1">
        <v>0.16660420000000001</v>
      </c>
      <c r="F773" s="6">
        <v>0.66868760000000005</v>
      </c>
    </row>
    <row r="774" spans="1:6" s="1" customFormat="1" x14ac:dyDescent="0.3">
      <c r="A774" s="27">
        <v>12.89622</v>
      </c>
      <c r="B774" s="27">
        <v>-0.71755530000000001</v>
      </c>
      <c r="C774" s="1">
        <v>-9.6885070000000007E-3</v>
      </c>
      <c r="D774" s="1">
        <v>1.4975769999999999E-2</v>
      </c>
      <c r="E774" s="1">
        <v>-6.1352539999999997E-2</v>
      </c>
      <c r="F774" s="6">
        <v>0.50920540000000003</v>
      </c>
    </row>
    <row r="775" spans="1:6" s="1" customFormat="1" x14ac:dyDescent="0.3">
      <c r="A775" s="27">
        <v>12.9129</v>
      </c>
      <c r="B775" s="27">
        <v>-0.71767130000000001</v>
      </c>
      <c r="C775" s="1">
        <v>-1.8771469999999998E-2</v>
      </c>
      <c r="D775" s="1">
        <v>1.8772400000000002E-2</v>
      </c>
      <c r="E775" s="1">
        <v>-0.41669119999999998</v>
      </c>
      <c r="F775" s="6">
        <v>0.61121740000000002</v>
      </c>
    </row>
    <row r="776" spans="1:6" s="1" customFormat="1" x14ac:dyDescent="0.3">
      <c r="A776" s="27">
        <v>12.92958</v>
      </c>
      <c r="B776" s="27">
        <v>-0.71818170000000003</v>
      </c>
      <c r="C776" s="1">
        <v>-2.7763300000000001E-2</v>
      </c>
      <c r="D776" s="1">
        <v>3.4295640000000002E-2</v>
      </c>
      <c r="E776" s="1">
        <v>-0.19370039999999999</v>
      </c>
      <c r="F776" s="6">
        <v>0.21998290000000001</v>
      </c>
    </row>
    <row r="777" spans="1:6" s="1" customFormat="1" x14ac:dyDescent="0.3">
      <c r="A777" s="27">
        <v>12.94627</v>
      </c>
      <c r="B777" s="27">
        <v>-0.71859770000000001</v>
      </c>
      <c r="C777" s="1">
        <v>-2.3013479999999999E-2</v>
      </c>
      <c r="D777" s="1">
        <v>2.3657020000000001E-2</v>
      </c>
      <c r="E777" s="1">
        <v>0.13252439999999999</v>
      </c>
      <c r="F777" s="6">
        <v>0.91557920000000004</v>
      </c>
    </row>
    <row r="778" spans="1:6" s="1" customFormat="1" x14ac:dyDescent="0.3">
      <c r="A778" s="27">
        <v>12.962949999999999</v>
      </c>
      <c r="B778" s="27">
        <v>-0.71894950000000002</v>
      </c>
      <c r="C778" s="1">
        <v>-2.2932460000000002E-2</v>
      </c>
      <c r="D778" s="1">
        <v>2.5341720000000002E-2</v>
      </c>
      <c r="E778" s="1">
        <v>1.8624459999999999E-2</v>
      </c>
      <c r="F778" s="6">
        <v>0.37077349999999998</v>
      </c>
    </row>
    <row r="779" spans="1:6" s="1" customFormat="1" x14ac:dyDescent="0.3">
      <c r="A779" s="27">
        <v>12.97963</v>
      </c>
      <c r="B779" s="27">
        <v>-0.71936290000000003</v>
      </c>
      <c r="C779" s="1">
        <v>-2.3390890000000001E-2</v>
      </c>
      <c r="D779" s="1">
        <v>2.7507239999999999E-2</v>
      </c>
      <c r="E779" s="1">
        <v>0.33843889999999999</v>
      </c>
      <c r="F779" s="6">
        <v>0.36121979999999998</v>
      </c>
    </row>
    <row r="780" spans="1:6" s="1" customFormat="1" x14ac:dyDescent="0.3">
      <c r="A780" s="27">
        <v>12.996320000000001</v>
      </c>
      <c r="B780" s="27">
        <v>-0.71972999999999998</v>
      </c>
      <c r="C780" s="1">
        <v>-1.2359500000000001E-2</v>
      </c>
      <c r="D780" s="1">
        <v>2.1944229999999999E-2</v>
      </c>
      <c r="E780" s="1">
        <v>1.6201980000000001E-2</v>
      </c>
      <c r="F780" s="6">
        <v>0.15807930000000001</v>
      </c>
    </row>
    <row r="781" spans="1:6" s="1" customFormat="1" x14ac:dyDescent="0.3">
      <c r="A781" s="27">
        <v>13.013</v>
      </c>
      <c r="B781" s="27">
        <v>-0.71977530000000001</v>
      </c>
      <c r="C781" s="1">
        <v>-1.8094120000000002E-2</v>
      </c>
      <c r="D781" s="1">
        <v>1.9804220000000001E-2</v>
      </c>
      <c r="E781" s="1">
        <v>-0.2895491</v>
      </c>
      <c r="F781" s="6">
        <v>0.65046499999999996</v>
      </c>
    </row>
    <row r="782" spans="1:6" s="1" customFormat="1" x14ac:dyDescent="0.3">
      <c r="A782" s="27">
        <v>13.029680000000001</v>
      </c>
      <c r="B782" s="27">
        <v>-0.72033380000000002</v>
      </c>
      <c r="C782" s="1">
        <v>-2.850418E-2</v>
      </c>
      <c r="D782" s="1">
        <v>2.8580029999999999E-2</v>
      </c>
      <c r="E782" s="1">
        <v>-0.24416199999999999</v>
      </c>
      <c r="F782" s="6">
        <v>0.33192359999999999</v>
      </c>
    </row>
    <row r="783" spans="1:6" s="1" customFormat="1" x14ac:dyDescent="0.3">
      <c r="A783" s="27">
        <v>13.04637</v>
      </c>
      <c r="B783" s="27">
        <v>-0.72072639999999999</v>
      </c>
      <c r="C783" s="1">
        <v>-2.2736610000000001E-2</v>
      </c>
      <c r="D783" s="1">
        <v>2.2739659999999998E-2</v>
      </c>
      <c r="E783" s="1">
        <v>0.40354289999999998</v>
      </c>
      <c r="F783" s="6">
        <v>0.40429920000000003</v>
      </c>
    </row>
    <row r="784" spans="1:6" s="1" customFormat="1" x14ac:dyDescent="0.3">
      <c r="A784" s="27">
        <v>13.06305</v>
      </c>
      <c r="B784" s="27">
        <v>-0.72109239999999997</v>
      </c>
      <c r="C784" s="1">
        <v>-1.632465E-2</v>
      </c>
      <c r="D784" s="1">
        <v>1.63249E-2</v>
      </c>
      <c r="E784" s="1">
        <v>-1.9891079999999998E-2</v>
      </c>
      <c r="F784" s="6">
        <v>0.16344690000000001</v>
      </c>
    </row>
    <row r="785" spans="1:8" s="1" customFormat="1" x14ac:dyDescent="0.3">
      <c r="A785" s="27">
        <v>13.07973</v>
      </c>
      <c r="B785" s="27">
        <v>-0.72127110000000005</v>
      </c>
      <c r="C785" s="1">
        <v>-2.050913E-2</v>
      </c>
      <c r="D785" s="1">
        <v>2.0587370000000001E-2</v>
      </c>
      <c r="E785" s="1">
        <v>-7.0202559999999997E-2</v>
      </c>
      <c r="F785" s="6">
        <v>0.1592654</v>
      </c>
    </row>
    <row r="786" spans="1:8" s="1" customFormat="1" x14ac:dyDescent="0.3">
      <c r="A786" s="27">
        <v>13.09642</v>
      </c>
      <c r="B786" s="27">
        <v>-0.72177670000000005</v>
      </c>
      <c r="C786" s="1">
        <v>-2.327473E-2</v>
      </c>
      <c r="D786" s="1">
        <v>2.328684E-2</v>
      </c>
      <c r="E786" s="1">
        <v>0.2424963</v>
      </c>
      <c r="F786" s="6">
        <v>0.2435253</v>
      </c>
    </row>
    <row r="787" spans="1:8" s="1" customFormat="1" x14ac:dyDescent="0.3">
      <c r="A787" s="27">
        <v>13.113099999999999</v>
      </c>
      <c r="B787" s="27">
        <v>-0.72204769999999996</v>
      </c>
      <c r="C787" s="1">
        <v>-9.9115910000000008E-3</v>
      </c>
      <c r="D787" s="1">
        <v>1.0183859999999999E-2</v>
      </c>
      <c r="E787" s="1">
        <v>0.47155849999999999</v>
      </c>
      <c r="F787" s="6">
        <v>0.4730317</v>
      </c>
    </row>
    <row r="788" spans="1:8" s="1" customFormat="1" x14ac:dyDescent="0.3">
      <c r="A788" s="27">
        <v>13.12978</v>
      </c>
      <c r="B788" s="27">
        <v>-0.72210739999999995</v>
      </c>
      <c r="C788" s="1">
        <v>-6.3432779999999999E-3</v>
      </c>
      <c r="D788" s="1">
        <v>6.698051E-3</v>
      </c>
      <c r="E788" s="1">
        <v>-8.3920750000000002E-2</v>
      </c>
      <c r="F788" s="6">
        <v>0.19519990000000001</v>
      </c>
    </row>
    <row r="789" spans="1:8" s="1" customFormat="1" x14ac:dyDescent="0.3">
      <c r="A789" s="27">
        <v>13.146470000000001</v>
      </c>
      <c r="B789" s="27">
        <v>-0.72225930000000005</v>
      </c>
      <c r="C789" s="1">
        <v>-1.374148E-2</v>
      </c>
      <c r="D789" s="1">
        <v>1.3782320000000001E-2</v>
      </c>
      <c r="E789" s="1">
        <v>-0.39006269999999998</v>
      </c>
      <c r="F789" s="6">
        <v>0.39137250000000001</v>
      </c>
    </row>
    <row r="790" spans="1:8" s="1" customFormat="1" x14ac:dyDescent="0.3">
      <c r="A790" s="27">
        <v>13.16315</v>
      </c>
      <c r="B790" s="27">
        <v>-0.72256600000000004</v>
      </c>
      <c r="C790" s="1">
        <v>-2.0050829999999999E-2</v>
      </c>
      <c r="D790" s="1">
        <v>2.0503750000000001E-2</v>
      </c>
      <c r="E790" s="1">
        <v>-0.54397189999999995</v>
      </c>
      <c r="F790" s="6">
        <v>0.71726400000000001</v>
      </c>
    </row>
    <row r="791" spans="1:8" s="1" customFormat="1" x14ac:dyDescent="0.3">
      <c r="A791" s="27">
        <v>13.179830000000001</v>
      </c>
      <c r="B791" s="27">
        <v>-0.72292829999999997</v>
      </c>
      <c r="C791" s="1">
        <v>-3.0458519999999999E-2</v>
      </c>
      <c r="D791" s="1">
        <v>3.2802440000000002E-2</v>
      </c>
      <c r="F791" s="6"/>
    </row>
    <row r="792" spans="1:8" s="1" customFormat="1" x14ac:dyDescent="0.3">
      <c r="A792" s="28">
        <v>13.19652</v>
      </c>
      <c r="B792" s="28">
        <v>-0.72358230000000001</v>
      </c>
      <c r="C792" s="9"/>
      <c r="D792" s="9"/>
      <c r="E792" s="9"/>
      <c r="F792" s="7"/>
    </row>
    <row r="793" spans="1:8" x14ac:dyDescent="0.3">
      <c r="A793" s="2">
        <f>SUM(A2:A792)</f>
        <v>5214.2757300000003</v>
      </c>
      <c r="B793" s="2">
        <f t="shared" ref="B793:D793" si="0">SUM(B2:B792)</f>
        <v>-311.73116417510988</v>
      </c>
      <c r="D793" s="2">
        <f t="shared" si="0"/>
        <v>46.172995210999972</v>
      </c>
      <c r="E793" s="2"/>
      <c r="F793" s="2"/>
      <c r="G793" s="3" t="s">
        <v>11</v>
      </c>
    </row>
    <row r="794" spans="1:8" x14ac:dyDescent="0.3">
      <c r="A794" s="1">
        <f>AVERAGE(A2:A792)</f>
        <v>6.5920047155499368</v>
      </c>
      <c r="B794" s="1">
        <f t="shared" ref="B794:D794" si="1">AVERAGE(B2:B792)</f>
        <v>-0.39409755268661173</v>
      </c>
      <c r="D794" s="1">
        <f t="shared" si="1"/>
        <v>5.8669625426937703E-2</v>
      </c>
      <c r="E794" s="1"/>
      <c r="F794" s="1"/>
      <c r="G794" s="4" t="s">
        <v>10</v>
      </c>
    </row>
    <row r="795" spans="1:8" x14ac:dyDescent="0.3">
      <c r="A795" s="11">
        <f>SUMSQ(A2:A792)</f>
        <v>45870.863118101668</v>
      </c>
      <c r="B795" s="11">
        <f t="shared" ref="B795:D795" si="2">SUMSQ(B2:B792)</f>
        <v>168.85561615179461</v>
      </c>
      <c r="D795" s="11">
        <f t="shared" si="2"/>
        <v>3.2270972820612656</v>
      </c>
      <c r="E795" s="1"/>
      <c r="F795" s="1"/>
      <c r="G795" s="4" t="s">
        <v>12</v>
      </c>
    </row>
    <row r="796" spans="1:8" x14ac:dyDescent="0.3">
      <c r="A796" s="10" t="s">
        <v>18</v>
      </c>
      <c r="B796" s="1">
        <f>SUMPRODUCT(A2:A792,B2:B792)</f>
        <v>-2775.8356452473818</v>
      </c>
      <c r="C796" s="10" t="s">
        <v>19</v>
      </c>
      <c r="D796" s="1">
        <f>SUMPRODUCT(A2:A792,D2:D792)</f>
        <v>270.35830013566226</v>
      </c>
      <c r="E796" s="1"/>
      <c r="F796" s="1"/>
      <c r="G796" s="4" t="s">
        <v>13</v>
      </c>
    </row>
    <row r="797" spans="1:8" x14ac:dyDescent="0.3">
      <c r="F797">
        <f>COUNT(A2:A792)</f>
        <v>791</v>
      </c>
      <c r="G797" s="4" t="s">
        <v>22</v>
      </c>
    </row>
    <row r="798" spans="1:8" x14ac:dyDescent="0.3">
      <c r="A798" s="36" t="s">
        <v>16</v>
      </c>
      <c r="B798" s="36"/>
      <c r="E798" s="36" t="s">
        <v>17</v>
      </c>
      <c r="F798" s="36"/>
    </row>
    <row r="799" spans="1:8" x14ac:dyDescent="0.3">
      <c r="A799" s="1">
        <f>(B2+0.06275*A2-0.02006)^2</f>
        <v>4.0442029727973854E-4</v>
      </c>
      <c r="B799" s="1">
        <f>(A2-6.592)^2</f>
        <v>43.454463999999994</v>
      </c>
      <c r="C799" s="9" t="s">
        <v>14</v>
      </c>
      <c r="D799" s="9" t="s">
        <v>15</v>
      </c>
      <c r="E799" s="1">
        <f>(D2+0.0029*A2-0.078)^2</f>
        <v>6.084E-3</v>
      </c>
      <c r="F799" s="1">
        <f>(A2-6.592)^2</f>
        <v>43.454463999999994</v>
      </c>
      <c r="G799" s="9" t="s">
        <v>14</v>
      </c>
      <c r="H799" s="9" t="s">
        <v>15</v>
      </c>
    </row>
    <row r="800" spans="1:8" x14ac:dyDescent="0.3">
      <c r="A800" s="1">
        <f t="shared" ref="A800:A863" si="3">(B3+0.06275*A3-0.02006)^2</f>
        <v>2.8629184970413468E-4</v>
      </c>
      <c r="B800" s="1">
        <f t="shared" ref="B800:B863" si="4">(A3-6.592)^2</f>
        <v>43.234789310779881</v>
      </c>
      <c r="C800" s="1">
        <f>SUM(A799:A1589)</f>
        <v>0.80549310547715314</v>
      </c>
      <c r="D800" s="1">
        <f>SUM(B799:B1589)</f>
        <v>11498.332917781685</v>
      </c>
      <c r="E800" s="1">
        <f t="shared" ref="E800:E863" si="5">(D3+0.0029*A3-0.078)^2</f>
        <v>2.2678427370288366E-4</v>
      </c>
      <c r="F800" s="1">
        <f t="shared" ref="F800:F863" si="6">(A3-6.592)^2</f>
        <v>43.234789310779881</v>
      </c>
      <c r="G800" s="1">
        <f>SUM(E799:E1589)</f>
        <v>0.43146778850334444</v>
      </c>
      <c r="H800" s="1">
        <f>SUM(F799:F1589)</f>
        <v>11498.332917781685</v>
      </c>
    </row>
    <row r="801" spans="1:8" x14ac:dyDescent="0.3">
      <c r="A801" s="1">
        <f t="shared" si="3"/>
        <v>2.5396764837681552E-4</v>
      </c>
      <c r="B801" s="1">
        <f t="shared" si="4"/>
        <v>43.015671157386876</v>
      </c>
      <c r="E801" s="1">
        <f t="shared" si="5"/>
        <v>2.6749146095792994E-3</v>
      </c>
      <c r="F801" s="1">
        <f t="shared" si="6"/>
        <v>43.015671157386876</v>
      </c>
    </row>
    <row r="802" spans="1:8" x14ac:dyDescent="0.3">
      <c r="A802" s="1">
        <f t="shared" si="3"/>
        <v>2.0306915480452226E-4</v>
      </c>
      <c r="B802" s="1">
        <f t="shared" si="4"/>
        <v>42.797109802499996</v>
      </c>
      <c r="C802" s="12" t="s">
        <v>20</v>
      </c>
      <c r="D802">
        <f>SQRT((C800)/((791-2)*D800))</f>
        <v>2.9797166842915205E-4</v>
      </c>
      <c r="E802" s="1">
        <f t="shared" si="5"/>
        <v>2.4055469006406252E-3</v>
      </c>
      <c r="F802" s="1">
        <f t="shared" si="6"/>
        <v>42.797109802499996</v>
      </c>
      <c r="G802" s="12" t="s">
        <v>20</v>
      </c>
      <c r="H802">
        <f>SQRT((G800)/((791-2)*H800))</f>
        <v>2.1808121009863699E-4</v>
      </c>
    </row>
    <row r="803" spans="1:8" x14ac:dyDescent="0.3">
      <c r="A803" s="1">
        <f t="shared" si="3"/>
        <v>1.7573904873907645E-4</v>
      </c>
      <c r="B803" s="1">
        <f t="shared" si="4"/>
        <v>42.579105114612886</v>
      </c>
      <c r="C803" s="13" t="s">
        <v>21</v>
      </c>
      <c r="D803">
        <f>SQRT(((1/791)+(6.592^2/D800))*(C800/(791-2)))</f>
        <v>2.2691068881205072E-3</v>
      </c>
      <c r="E803" s="1">
        <f t="shared" si="5"/>
        <v>3.6643837209538377E-3</v>
      </c>
      <c r="F803" s="1">
        <f t="shared" si="6"/>
        <v>42.579105114612886</v>
      </c>
      <c r="G803" s="13" t="s">
        <v>21</v>
      </c>
      <c r="H803">
        <f>SQRT(((1/791)+(6.592^2/H800))*(G800/(791-2)))</f>
        <v>1.6607269362661969E-3</v>
      </c>
    </row>
    <row r="804" spans="1:8" x14ac:dyDescent="0.3">
      <c r="A804" s="1">
        <f t="shared" si="3"/>
        <v>1.3588674376936006E-4</v>
      </c>
      <c r="B804" s="1">
        <f t="shared" si="4"/>
        <v>42.361656963553884</v>
      </c>
      <c r="E804" s="1">
        <f t="shared" si="5"/>
        <v>3.1874709472368874E-3</v>
      </c>
      <c r="F804" s="1">
        <f t="shared" si="6"/>
        <v>42.361656963553884</v>
      </c>
    </row>
    <row r="805" spans="1:8" x14ac:dyDescent="0.3">
      <c r="A805" s="1">
        <f t="shared" si="3"/>
        <v>1.2166742984761604E-4</v>
      </c>
      <c r="B805" s="1">
        <f t="shared" si="4"/>
        <v>42.144765609999993</v>
      </c>
      <c r="E805" s="1">
        <f t="shared" si="5"/>
        <v>3.2001185127681002E-3</v>
      </c>
      <c r="F805" s="1">
        <f t="shared" si="6"/>
        <v>42.144765609999993</v>
      </c>
      <c r="G805" s="10" t="s">
        <v>23</v>
      </c>
      <c r="H805" s="1">
        <f>B792/A792</f>
        <v>-5.4831296432695895E-2</v>
      </c>
    </row>
    <row r="806" spans="1:8" x14ac:dyDescent="0.3">
      <c r="A806" s="1">
        <f t="shared" si="3"/>
        <v>7.8484431083864436E-5</v>
      </c>
      <c r="B806" s="1">
        <f t="shared" si="4"/>
        <v>41.928431311958889</v>
      </c>
      <c r="E806" s="1">
        <f t="shared" si="5"/>
        <v>2.4447584249942724E-3</v>
      </c>
      <c r="F806" s="1">
        <f t="shared" si="6"/>
        <v>41.928431311958889</v>
      </c>
    </row>
    <row r="807" spans="1:8" x14ac:dyDescent="0.3">
      <c r="A807" s="1">
        <f t="shared" si="3"/>
        <v>6.8360792599631045E-5</v>
      </c>
      <c r="B807" s="1">
        <f t="shared" si="4"/>
        <v>41.712652387208891</v>
      </c>
      <c r="E807" s="1">
        <f t="shared" si="5"/>
        <v>2.6702008880365399E-3</v>
      </c>
      <c r="F807" s="1">
        <f t="shared" si="6"/>
        <v>41.712652387208891</v>
      </c>
    </row>
    <row r="808" spans="1:8" x14ac:dyDescent="0.3">
      <c r="A808" s="1">
        <f t="shared" si="3"/>
        <v>5.7385632184230272E-5</v>
      </c>
      <c r="B808" s="1">
        <f t="shared" si="4"/>
        <v>41.497431422499993</v>
      </c>
      <c r="E808" s="1">
        <f t="shared" si="5"/>
        <v>3.233917674327025E-3</v>
      </c>
      <c r="F808" s="1">
        <f t="shared" si="6"/>
        <v>41.497431422499993</v>
      </c>
    </row>
    <row r="809" spans="1:8" x14ac:dyDescent="0.3">
      <c r="A809" s="1">
        <f t="shared" si="3"/>
        <v>3.8395093193049653E-5</v>
      </c>
      <c r="B809" s="1">
        <f t="shared" si="4"/>
        <v>41.282767122788883</v>
      </c>
      <c r="E809" s="1">
        <f t="shared" si="5"/>
        <v>4.1874298410355133E-3</v>
      </c>
      <c r="F809" s="1">
        <f t="shared" si="6"/>
        <v>41.282767122788883</v>
      </c>
    </row>
    <row r="810" spans="1:8" x14ac:dyDescent="0.3">
      <c r="A810" s="1">
        <f t="shared" si="3"/>
        <v>2.6186197157611776E-5</v>
      </c>
      <c r="B810" s="1">
        <f t="shared" si="4"/>
        <v>41.068658206378885</v>
      </c>
      <c r="E810" s="1">
        <f t="shared" si="5"/>
        <v>3.5510850844760796E-3</v>
      </c>
      <c r="F810" s="1">
        <f t="shared" si="6"/>
        <v>41.068658206378885</v>
      </c>
    </row>
    <row r="811" spans="1:8" x14ac:dyDescent="0.3">
      <c r="A811" s="1">
        <f t="shared" si="3"/>
        <v>1.7263144151236023E-5</v>
      </c>
      <c r="B811" s="1">
        <f t="shared" si="4"/>
        <v>40.855107240000002</v>
      </c>
      <c r="E811" s="1">
        <f t="shared" si="5"/>
        <v>2.8646205406224999E-3</v>
      </c>
      <c r="F811" s="1">
        <f t="shared" si="6"/>
        <v>40.855107240000002</v>
      </c>
    </row>
    <row r="812" spans="1:8" x14ac:dyDescent="0.3">
      <c r="A812" s="1">
        <f t="shared" si="3"/>
        <v>8.0781913643236195E-6</v>
      </c>
      <c r="B812" s="1">
        <f t="shared" si="4"/>
        <v>40.642112938618887</v>
      </c>
      <c r="E812" s="1">
        <f t="shared" si="5"/>
        <v>5.3846401664383401E-3</v>
      </c>
      <c r="F812" s="1">
        <f t="shared" si="6"/>
        <v>40.642112938618887</v>
      </c>
    </row>
    <row r="813" spans="1:8" x14ac:dyDescent="0.3">
      <c r="A813" s="1">
        <f t="shared" si="3"/>
        <v>3.750766509913684E-6</v>
      </c>
      <c r="B813" s="1">
        <f t="shared" si="4"/>
        <v>40.429674030548888</v>
      </c>
      <c r="E813" s="1">
        <f t="shared" si="5"/>
        <v>3.8294978385266429E-3</v>
      </c>
      <c r="F813" s="1">
        <f t="shared" si="6"/>
        <v>40.429674030548888</v>
      </c>
    </row>
    <row r="814" spans="1:8" x14ac:dyDescent="0.3">
      <c r="A814" s="1">
        <f t="shared" si="3"/>
        <v>1.2179760007802573E-6</v>
      </c>
      <c r="B814" s="1">
        <f t="shared" si="4"/>
        <v>40.217793062499993</v>
      </c>
      <c r="E814" s="1">
        <f t="shared" si="5"/>
        <v>4.1511108596832243E-3</v>
      </c>
      <c r="F814" s="1">
        <f t="shared" si="6"/>
        <v>40.217793062499993</v>
      </c>
    </row>
    <row r="815" spans="1:8" x14ac:dyDescent="0.3">
      <c r="A815" s="1">
        <f t="shared" si="3"/>
        <v>3.2381435659981762E-8</v>
      </c>
      <c r="B815" s="1">
        <f t="shared" si="4"/>
        <v>40.006468759448886</v>
      </c>
      <c r="E815" s="1">
        <f t="shared" si="5"/>
        <v>5.1387071718190834E-3</v>
      </c>
      <c r="F815" s="1">
        <f t="shared" si="6"/>
        <v>40.006468759448886</v>
      </c>
    </row>
    <row r="816" spans="1:8" x14ac:dyDescent="0.3">
      <c r="A816" s="1">
        <f t="shared" si="3"/>
        <v>1.2771484425834998E-6</v>
      </c>
      <c r="B816" s="1">
        <f t="shared" si="4"/>
        <v>39.795699859718887</v>
      </c>
      <c r="E816" s="1">
        <f t="shared" si="5"/>
        <v>2.2703682662403154E-3</v>
      </c>
      <c r="F816" s="1">
        <f t="shared" si="6"/>
        <v>39.795699859718887</v>
      </c>
    </row>
    <row r="817" spans="1:6" x14ac:dyDescent="0.3">
      <c r="A817" s="1">
        <f t="shared" si="3"/>
        <v>4.5002021914239939E-6</v>
      </c>
      <c r="B817" s="1">
        <f t="shared" si="4"/>
        <v>39.585488889999993</v>
      </c>
      <c r="E817" s="1">
        <f t="shared" si="5"/>
        <v>3.0408155180880999E-3</v>
      </c>
      <c r="F817" s="1">
        <f t="shared" si="6"/>
        <v>39.585488889999993</v>
      </c>
    </row>
    <row r="818" spans="1:6" x14ac:dyDescent="0.3">
      <c r="A818" s="1">
        <f t="shared" si="3"/>
        <v>1.0479865742233308E-5</v>
      </c>
      <c r="B818" s="1">
        <f t="shared" si="4"/>
        <v>39.375834585278881</v>
      </c>
      <c r="E818" s="1">
        <f t="shared" si="5"/>
        <v>2.1961293747449592E-3</v>
      </c>
      <c r="F818" s="1">
        <f t="shared" si="6"/>
        <v>39.375834585278881</v>
      </c>
    </row>
    <row r="819" spans="1:6" x14ac:dyDescent="0.3">
      <c r="A819" s="1">
        <f t="shared" si="3"/>
        <v>2.4524635704624894E-5</v>
      </c>
      <c r="B819" s="1">
        <f t="shared" si="4"/>
        <v>39.166735693888882</v>
      </c>
      <c r="E819" s="1">
        <f t="shared" si="5"/>
        <v>2.3667219483289774E-3</v>
      </c>
      <c r="F819" s="1">
        <f t="shared" si="6"/>
        <v>39.166735693888882</v>
      </c>
    </row>
    <row r="820" spans="1:6" x14ac:dyDescent="0.3">
      <c r="A820" s="1">
        <f t="shared" si="3"/>
        <v>3.635611836721222E-5</v>
      </c>
      <c r="B820" s="1">
        <f t="shared" si="4"/>
        <v>38.958194722499996</v>
      </c>
      <c r="E820" s="1">
        <f t="shared" si="5"/>
        <v>5.2060129831224353E-3</v>
      </c>
      <c r="F820" s="1">
        <f t="shared" si="6"/>
        <v>38.958194722499996</v>
      </c>
    </row>
    <row r="821" spans="1:6" x14ac:dyDescent="0.3">
      <c r="A821" s="1">
        <f t="shared" si="3"/>
        <v>5.1533095864478556E-5</v>
      </c>
      <c r="B821" s="1">
        <f t="shared" si="4"/>
        <v>38.750210416108885</v>
      </c>
      <c r="E821" s="1">
        <f t="shared" si="5"/>
        <v>5.3521527240106958E-3</v>
      </c>
      <c r="F821" s="1">
        <f t="shared" si="6"/>
        <v>38.750210416108885</v>
      </c>
    </row>
    <row r="822" spans="1:6" x14ac:dyDescent="0.3">
      <c r="A822" s="1">
        <f t="shared" si="3"/>
        <v>6.7572919842583758E-5</v>
      </c>
      <c r="B822" s="1">
        <f t="shared" si="4"/>
        <v>38.542781533058886</v>
      </c>
      <c r="E822" s="1">
        <f t="shared" si="5"/>
        <v>5.4750424182264633E-3</v>
      </c>
      <c r="F822" s="1">
        <f t="shared" si="6"/>
        <v>38.542781533058886</v>
      </c>
    </row>
    <row r="823" spans="1:6" x14ac:dyDescent="0.3">
      <c r="A823" s="1">
        <f t="shared" si="3"/>
        <v>8.5493471927823903E-5</v>
      </c>
      <c r="B823" s="1">
        <f t="shared" si="4"/>
        <v>38.335910559999995</v>
      </c>
      <c r="E823" s="1">
        <f t="shared" si="5"/>
        <v>5.5238838024372254E-3</v>
      </c>
      <c r="F823" s="1">
        <f t="shared" si="6"/>
        <v>38.335910559999995</v>
      </c>
    </row>
    <row r="824" spans="1:6" x14ac:dyDescent="0.3">
      <c r="A824" s="1">
        <f t="shared" si="3"/>
        <v>1.0523050464759278E-4</v>
      </c>
      <c r="B824" s="1">
        <f t="shared" si="4"/>
        <v>38.129596251938885</v>
      </c>
      <c r="E824" s="1">
        <f t="shared" si="5"/>
        <v>5.7247970229321989E-3</v>
      </c>
      <c r="F824" s="1">
        <f t="shared" si="6"/>
        <v>38.129596251938885</v>
      </c>
    </row>
    <row r="825" spans="1:6" x14ac:dyDescent="0.3">
      <c r="A825" s="1">
        <f t="shared" si="3"/>
        <v>1.2836970273175498E-4</v>
      </c>
      <c r="B825" s="1">
        <f t="shared" si="4"/>
        <v>37.923837377228892</v>
      </c>
      <c r="E825" s="1">
        <f t="shared" si="5"/>
        <v>5.2222888421965862E-3</v>
      </c>
      <c r="F825" s="1">
        <f t="shared" si="6"/>
        <v>37.923837377228892</v>
      </c>
    </row>
    <row r="826" spans="1:6" x14ac:dyDescent="0.3">
      <c r="A826" s="1">
        <f t="shared" si="3"/>
        <v>1.5628238917832031E-4</v>
      </c>
      <c r="B826" s="1">
        <f t="shared" si="4"/>
        <v>37.718636402499996</v>
      </c>
      <c r="E826" s="1">
        <f t="shared" si="5"/>
        <v>5.2867337751850421E-3</v>
      </c>
      <c r="F826" s="1">
        <f t="shared" si="6"/>
        <v>37.718636402499996</v>
      </c>
    </row>
    <row r="827" spans="1:6" x14ac:dyDescent="0.3">
      <c r="A827" s="1">
        <f t="shared" si="3"/>
        <v>1.8015299859908856E-4</v>
      </c>
      <c r="B827" s="1">
        <f t="shared" si="4"/>
        <v>37.513992092768895</v>
      </c>
      <c r="E827" s="1">
        <f t="shared" si="5"/>
        <v>1.8731630249036548E-3</v>
      </c>
      <c r="F827" s="1">
        <f t="shared" si="6"/>
        <v>37.513992092768895</v>
      </c>
    </row>
    <row r="828" spans="1:6" x14ac:dyDescent="0.3">
      <c r="A828" s="1">
        <f t="shared" si="3"/>
        <v>1.9382308429699059E-4</v>
      </c>
      <c r="B828" s="1">
        <f t="shared" si="4"/>
        <v>37.30990322639888</v>
      </c>
      <c r="E828" s="1">
        <f t="shared" si="5"/>
        <v>3.7834298551082152E-3</v>
      </c>
      <c r="F828" s="1">
        <f t="shared" si="6"/>
        <v>37.30990322639888</v>
      </c>
    </row>
    <row r="829" spans="1:6" x14ac:dyDescent="0.3">
      <c r="A829" s="1">
        <f t="shared" si="3"/>
        <v>2.274000061249437E-4</v>
      </c>
      <c r="B829" s="1">
        <f t="shared" si="4"/>
        <v>37.10637225</v>
      </c>
      <c r="E829" s="1">
        <f t="shared" si="5"/>
        <v>3.1401307993969003E-3</v>
      </c>
      <c r="F829" s="1">
        <f t="shared" si="6"/>
        <v>37.10637225</v>
      </c>
    </row>
    <row r="830" spans="1:6" x14ac:dyDescent="0.3">
      <c r="A830" s="1">
        <f t="shared" si="3"/>
        <v>2.3580517199399336E-4</v>
      </c>
      <c r="B830" s="1">
        <f t="shared" si="4"/>
        <v>36.903397938598886</v>
      </c>
      <c r="E830" s="1">
        <f t="shared" si="5"/>
        <v>2.2611611704766586E-3</v>
      </c>
      <c r="F830" s="1">
        <f t="shared" si="6"/>
        <v>36.903397938598886</v>
      </c>
    </row>
    <row r="831" spans="1:6" x14ac:dyDescent="0.3">
      <c r="A831" s="1">
        <f t="shared" si="3"/>
        <v>2.7594035166803835E-4</v>
      </c>
      <c r="B831" s="1">
        <f t="shared" si="4"/>
        <v>36.700979080568885</v>
      </c>
      <c r="E831" s="1">
        <f t="shared" si="5"/>
        <v>5.3154097349185515E-3</v>
      </c>
      <c r="F831" s="1">
        <f t="shared" si="6"/>
        <v>36.700979080568885</v>
      </c>
    </row>
    <row r="832" spans="1:6" x14ac:dyDescent="0.3">
      <c r="A832" s="1">
        <f t="shared" si="3"/>
        <v>3.0782430553100615E-4</v>
      </c>
      <c r="B832" s="1">
        <f t="shared" si="4"/>
        <v>36.499118102499992</v>
      </c>
      <c r="E832" s="1">
        <f t="shared" si="5"/>
        <v>4.0181089049880249E-3</v>
      </c>
      <c r="F832" s="1">
        <f t="shared" si="6"/>
        <v>36.499118102499992</v>
      </c>
    </row>
    <row r="833" spans="1:6" x14ac:dyDescent="0.3">
      <c r="A833" s="1">
        <f t="shared" si="3"/>
        <v>3.6508125416896524E-4</v>
      </c>
      <c r="B833" s="1">
        <f t="shared" si="4"/>
        <v>36.297813789428886</v>
      </c>
      <c r="E833" s="1">
        <f t="shared" si="5"/>
        <v>4.0439454439216696E-3</v>
      </c>
      <c r="F833" s="1">
        <f t="shared" si="6"/>
        <v>36.297813789428886</v>
      </c>
    </row>
    <row r="834" spans="1:6" x14ac:dyDescent="0.3">
      <c r="A834" s="1">
        <f t="shared" si="3"/>
        <v>3.7387810872079464E-4</v>
      </c>
      <c r="B834" s="1">
        <f t="shared" si="4"/>
        <v>36.097064939738893</v>
      </c>
      <c r="E834" s="1">
        <f t="shared" si="5"/>
        <v>2.0318531297052931E-3</v>
      </c>
      <c r="F834" s="1">
        <f t="shared" si="6"/>
        <v>36.097064939738893</v>
      </c>
    </row>
    <row r="835" spans="1:6" x14ac:dyDescent="0.3">
      <c r="A835" s="1">
        <f t="shared" si="3"/>
        <v>4.0862309936718396E-4</v>
      </c>
      <c r="B835" s="1">
        <f t="shared" si="4"/>
        <v>35.896873959999994</v>
      </c>
      <c r="E835" s="1">
        <f t="shared" si="5"/>
        <v>2.3069904096995998E-3</v>
      </c>
      <c r="F835" s="1">
        <f t="shared" si="6"/>
        <v>35.896873959999994</v>
      </c>
    </row>
    <row r="836" spans="1:6" x14ac:dyDescent="0.3">
      <c r="A836" s="1">
        <f t="shared" si="3"/>
        <v>4.7938612381677692E-4</v>
      </c>
      <c r="B836" s="1">
        <f t="shared" si="4"/>
        <v>35.69723964525889</v>
      </c>
      <c r="E836" s="1">
        <f t="shared" si="5"/>
        <v>4.1267131585379724E-3</v>
      </c>
      <c r="F836" s="1">
        <f t="shared" si="6"/>
        <v>35.69723964525889</v>
      </c>
    </row>
    <row r="837" spans="1:6" x14ac:dyDescent="0.3">
      <c r="A837" s="1">
        <f t="shared" si="3"/>
        <v>4.845935405566871E-4</v>
      </c>
      <c r="B837" s="1">
        <f t="shared" si="4"/>
        <v>35.498160803908881</v>
      </c>
      <c r="E837" s="1">
        <f t="shared" si="5"/>
        <v>3.7745045475421918E-3</v>
      </c>
      <c r="F837" s="1">
        <f t="shared" si="6"/>
        <v>35.498160803908881</v>
      </c>
    </row>
    <row r="838" spans="1:6" x14ac:dyDescent="0.3">
      <c r="A838" s="1">
        <f t="shared" si="3"/>
        <v>5.6030764845994201E-4</v>
      </c>
      <c r="B838" s="1">
        <f t="shared" si="4"/>
        <v>35.299639822499998</v>
      </c>
      <c r="E838" s="1">
        <f t="shared" si="5"/>
        <v>3.7842016466982254E-3</v>
      </c>
      <c r="F838" s="1">
        <f t="shared" si="6"/>
        <v>35.299639822499998</v>
      </c>
    </row>
    <row r="839" spans="1:6" x14ac:dyDescent="0.3">
      <c r="A839" s="1">
        <f t="shared" si="3"/>
        <v>6.0162825743564886E-4</v>
      </c>
      <c r="B839" s="1">
        <f t="shared" si="4"/>
        <v>35.101675506088881</v>
      </c>
      <c r="E839" s="1">
        <f t="shared" si="5"/>
        <v>4.4343598732663712E-3</v>
      </c>
      <c r="F839" s="1">
        <f t="shared" si="6"/>
        <v>35.101675506088881</v>
      </c>
    </row>
    <row r="840" spans="1:6" x14ac:dyDescent="0.3">
      <c r="A840" s="1">
        <f t="shared" si="3"/>
        <v>6.4958675738501523E-4</v>
      </c>
      <c r="B840" s="1">
        <f t="shared" si="4"/>
        <v>34.904266673078887</v>
      </c>
      <c r="E840" s="1">
        <f t="shared" si="5"/>
        <v>4.7728109486515962E-3</v>
      </c>
      <c r="F840" s="1">
        <f t="shared" si="6"/>
        <v>34.904266673078887</v>
      </c>
    </row>
    <row r="841" spans="1:6" x14ac:dyDescent="0.3">
      <c r="A841" s="1">
        <f t="shared" si="3"/>
        <v>7.1606227723559999E-4</v>
      </c>
      <c r="B841" s="1">
        <f t="shared" si="4"/>
        <v>34.707415689999991</v>
      </c>
      <c r="E841" s="1">
        <f t="shared" si="5"/>
        <v>2.6110894053924002E-3</v>
      </c>
      <c r="F841" s="1">
        <f t="shared" si="6"/>
        <v>34.707415689999991</v>
      </c>
    </row>
    <row r="842" spans="1:6" x14ac:dyDescent="0.3">
      <c r="A842" s="1">
        <f t="shared" si="3"/>
        <v>7.2784939441865868E-4</v>
      </c>
      <c r="B842" s="1">
        <f t="shared" si="4"/>
        <v>34.51112137191889</v>
      </c>
      <c r="E842" s="1">
        <f t="shared" si="5"/>
        <v>5.3431618230637187E-3</v>
      </c>
      <c r="F842" s="1">
        <f t="shared" si="6"/>
        <v>34.51112137191889</v>
      </c>
    </row>
    <row r="843" spans="1:6" x14ac:dyDescent="0.3">
      <c r="A843" s="1">
        <f t="shared" si="3"/>
        <v>8.3051028952641393E-4</v>
      </c>
      <c r="B843" s="1">
        <f t="shared" si="4"/>
        <v>34.315382547248888</v>
      </c>
      <c r="E843" s="1">
        <f t="shared" si="5"/>
        <v>2.4573302979006275E-3</v>
      </c>
      <c r="F843" s="1">
        <f t="shared" si="6"/>
        <v>34.315382547248888</v>
      </c>
    </row>
    <row r="844" spans="1:6" x14ac:dyDescent="0.3">
      <c r="A844" s="1">
        <f t="shared" si="3"/>
        <v>8.8676617932578023E-4</v>
      </c>
      <c r="B844" s="1">
        <f t="shared" si="4"/>
        <v>34.120201562499993</v>
      </c>
      <c r="E844" s="1">
        <f t="shared" si="5"/>
        <v>4.6672728814233649E-3</v>
      </c>
      <c r="F844" s="1">
        <f t="shared" si="6"/>
        <v>34.120201562499993</v>
      </c>
    </row>
    <row r="845" spans="1:6" x14ac:dyDescent="0.3">
      <c r="A845" s="1">
        <f t="shared" si="3"/>
        <v>9.4353965339275393E-4</v>
      </c>
      <c r="B845" s="1">
        <f t="shared" si="4"/>
        <v>33.925577242748894</v>
      </c>
      <c r="E845" s="1">
        <f t="shared" si="5"/>
        <v>4.8443026017054571E-3</v>
      </c>
      <c r="F845" s="1">
        <f t="shared" si="6"/>
        <v>33.925577242748894</v>
      </c>
    </row>
    <row r="846" spans="1:6" x14ac:dyDescent="0.3">
      <c r="A846" s="1">
        <f t="shared" si="3"/>
        <v>1.00706972678689E-3</v>
      </c>
      <c r="B846" s="1">
        <f t="shared" si="4"/>
        <v>33.731508426418884</v>
      </c>
      <c r="E846" s="1">
        <f t="shared" si="5"/>
        <v>4.9865951033959714E-3</v>
      </c>
      <c r="F846" s="1">
        <f t="shared" si="6"/>
        <v>33.731508426418884</v>
      </c>
    </row>
    <row r="847" spans="1:6" x14ac:dyDescent="0.3">
      <c r="A847" s="1">
        <f t="shared" si="3"/>
        <v>1.0718113465608998E-3</v>
      </c>
      <c r="B847" s="1">
        <f t="shared" si="4"/>
        <v>33.537997439999998</v>
      </c>
      <c r="E847" s="1">
        <f t="shared" si="5"/>
        <v>3.5437220808888998E-3</v>
      </c>
      <c r="F847" s="1">
        <f t="shared" si="6"/>
        <v>33.537997439999998</v>
      </c>
    </row>
    <row r="848" spans="1:6" x14ac:dyDescent="0.3">
      <c r="A848" s="1">
        <f t="shared" si="3"/>
        <v>1.1083153880533465E-3</v>
      </c>
      <c r="B848" s="1">
        <f t="shared" si="4"/>
        <v>33.345043118578886</v>
      </c>
      <c r="E848" s="1">
        <f t="shared" si="5"/>
        <v>2.8841591884651808E-3</v>
      </c>
      <c r="F848" s="1">
        <f t="shared" si="6"/>
        <v>33.345043118578886</v>
      </c>
    </row>
    <row r="849" spans="1:6" x14ac:dyDescent="0.3">
      <c r="A849" s="1">
        <f t="shared" si="3"/>
        <v>1.1736088802199042E-3</v>
      </c>
      <c r="B849" s="1">
        <f t="shared" si="4"/>
        <v>33.15264431058889</v>
      </c>
      <c r="E849" s="1">
        <f t="shared" si="5"/>
        <v>1.9350476553066367E-3</v>
      </c>
      <c r="F849" s="1">
        <f t="shared" si="6"/>
        <v>33.15264431058889</v>
      </c>
    </row>
    <row r="850" spans="1:6" x14ac:dyDescent="0.3">
      <c r="A850" s="1">
        <f t="shared" si="3"/>
        <v>1.2255066773814065E-3</v>
      </c>
      <c r="B850" s="1">
        <f t="shared" si="4"/>
        <v>32.960803322499991</v>
      </c>
      <c r="E850" s="1">
        <f t="shared" si="5"/>
        <v>3.136707319879225E-3</v>
      </c>
      <c r="F850" s="1">
        <f t="shared" si="6"/>
        <v>32.960803322499991</v>
      </c>
    </row>
    <row r="851" spans="1:6" x14ac:dyDescent="0.3">
      <c r="A851" s="1">
        <f t="shared" si="3"/>
        <v>1.2754106246477056E-3</v>
      </c>
      <c r="B851" s="1">
        <f t="shared" si="4"/>
        <v>32.769518999408888</v>
      </c>
      <c r="E851" s="1">
        <f t="shared" si="5"/>
        <v>3.7044403036199064E-3</v>
      </c>
      <c r="F851" s="1">
        <f t="shared" si="6"/>
        <v>32.769518999408888</v>
      </c>
    </row>
    <row r="852" spans="1:6" x14ac:dyDescent="0.3">
      <c r="A852" s="1">
        <f t="shared" si="3"/>
        <v>1.3454262092206962E-3</v>
      </c>
      <c r="B852" s="1">
        <f t="shared" si="4"/>
        <v>32.578790199758892</v>
      </c>
      <c r="E852" s="1">
        <f t="shared" si="5"/>
        <v>5.0813648264142735E-3</v>
      </c>
      <c r="F852" s="1">
        <f t="shared" si="6"/>
        <v>32.578790199758892</v>
      </c>
    </row>
    <row r="853" spans="1:6" x14ac:dyDescent="0.3">
      <c r="A853" s="1">
        <f t="shared" si="3"/>
        <v>1.438923641323609E-3</v>
      </c>
      <c r="B853" s="1">
        <f t="shared" si="4"/>
        <v>32.388619209999995</v>
      </c>
      <c r="E853" s="1">
        <f t="shared" si="5"/>
        <v>4.9592342813925619E-3</v>
      </c>
      <c r="F853" s="1">
        <f t="shared" si="6"/>
        <v>32.388619209999995</v>
      </c>
    </row>
    <row r="854" spans="1:6" x14ac:dyDescent="0.3">
      <c r="A854" s="1">
        <f t="shared" si="3"/>
        <v>1.4927571153216567E-3</v>
      </c>
      <c r="B854" s="1">
        <f t="shared" si="4"/>
        <v>32.199004885238892</v>
      </c>
      <c r="E854" s="1">
        <f t="shared" si="5"/>
        <v>2.7407066107130759E-3</v>
      </c>
      <c r="F854" s="1">
        <f t="shared" si="6"/>
        <v>32.199004885238892</v>
      </c>
    </row>
    <row r="855" spans="1:6" x14ac:dyDescent="0.3">
      <c r="A855" s="1">
        <f t="shared" si="3"/>
        <v>1.5493728794219945E-3</v>
      </c>
      <c r="B855" s="1">
        <f t="shared" si="4"/>
        <v>32.009946093928882</v>
      </c>
      <c r="E855" s="1">
        <f t="shared" si="5"/>
        <v>4.4156441735513268E-3</v>
      </c>
      <c r="F855" s="1">
        <f t="shared" si="6"/>
        <v>32.009946093928882</v>
      </c>
    </row>
    <row r="856" spans="1:6" x14ac:dyDescent="0.3">
      <c r="A856" s="1">
        <f t="shared" si="3"/>
        <v>1.64140447737105E-3</v>
      </c>
      <c r="B856" s="1">
        <f t="shared" si="4"/>
        <v>31.8214451025</v>
      </c>
      <c r="E856" s="1">
        <f t="shared" si="5"/>
        <v>5.3430411509398819E-3</v>
      </c>
      <c r="F856" s="1">
        <f t="shared" si="6"/>
        <v>31.8214451025</v>
      </c>
    </row>
    <row r="857" spans="1:6" x14ac:dyDescent="0.3">
      <c r="A857" s="1">
        <f t="shared" si="3"/>
        <v>1.723146365125583E-3</v>
      </c>
      <c r="B857" s="1">
        <f t="shared" si="4"/>
        <v>31.633500776068885</v>
      </c>
      <c r="E857" s="1">
        <f t="shared" si="5"/>
        <v>4.1674969456777008E-3</v>
      </c>
      <c r="F857" s="1">
        <f t="shared" si="6"/>
        <v>31.633500776068885</v>
      </c>
    </row>
    <row r="858" spans="1:6" x14ac:dyDescent="0.3">
      <c r="A858" s="1">
        <f t="shared" si="3"/>
        <v>1.8333590235559021E-3</v>
      </c>
      <c r="B858" s="1">
        <f t="shared" si="4"/>
        <v>31.446111993098885</v>
      </c>
      <c r="E858" s="1">
        <f t="shared" si="5"/>
        <v>3.0999374121524329E-3</v>
      </c>
      <c r="F858" s="1">
        <f t="shared" si="6"/>
        <v>31.446111993098885</v>
      </c>
    </row>
    <row r="859" spans="1:6" x14ac:dyDescent="0.3">
      <c r="A859" s="1">
        <f t="shared" si="3"/>
        <v>1.9009428041988864E-3</v>
      </c>
      <c r="B859" s="1">
        <f t="shared" si="4"/>
        <v>31.259280999999991</v>
      </c>
      <c r="E859" s="1">
        <f t="shared" si="5"/>
        <v>2.3104114942275999E-3</v>
      </c>
      <c r="F859" s="1">
        <f t="shared" si="6"/>
        <v>31.259280999999991</v>
      </c>
    </row>
    <row r="860" spans="1:6" x14ac:dyDescent="0.3">
      <c r="A860" s="1">
        <f t="shared" si="3"/>
        <v>1.9785150270356512E-3</v>
      </c>
      <c r="B860" s="1">
        <f t="shared" si="4"/>
        <v>31.073010016488997</v>
      </c>
      <c r="E860" s="1">
        <f t="shared" si="5"/>
        <v>3.1397664918573331E-3</v>
      </c>
      <c r="F860" s="1">
        <f t="shared" si="6"/>
        <v>31.073010016488997</v>
      </c>
    </row>
    <row r="861" spans="1:6" x14ac:dyDescent="0.3">
      <c r="A861" s="1">
        <f t="shared" si="3"/>
        <v>2.0307621988060426E-3</v>
      </c>
      <c r="B861" s="1">
        <f t="shared" si="4"/>
        <v>30.88728456268899</v>
      </c>
      <c r="E861" s="1">
        <f t="shared" si="5"/>
        <v>3.0430079480350761E-3</v>
      </c>
      <c r="F861" s="1">
        <f t="shared" si="6"/>
        <v>30.88728456268899</v>
      </c>
    </row>
    <row r="862" spans="1:6" x14ac:dyDescent="0.3">
      <c r="A862" s="1">
        <f t="shared" si="3"/>
        <v>2.1538326868164085E-3</v>
      </c>
      <c r="B862" s="1">
        <f t="shared" si="4"/>
        <v>30.702126902499995</v>
      </c>
      <c r="E862" s="1">
        <f t="shared" si="5"/>
        <v>5.4685714410440999E-3</v>
      </c>
      <c r="F862" s="1">
        <f t="shared" si="6"/>
        <v>30.702126902499995</v>
      </c>
    </row>
    <row r="863" spans="1:6" x14ac:dyDescent="0.3">
      <c r="A863" s="1">
        <f t="shared" si="3"/>
        <v>2.2248933302837473E-3</v>
      </c>
      <c r="B863" s="1">
        <f t="shared" si="4"/>
        <v>30.517525887289001</v>
      </c>
      <c r="E863" s="1">
        <f t="shared" si="5"/>
        <v>2.3589225517392642E-4</v>
      </c>
      <c r="F863" s="1">
        <f t="shared" si="6"/>
        <v>30.517525887289001</v>
      </c>
    </row>
    <row r="864" spans="1:6" x14ac:dyDescent="0.3">
      <c r="A864" s="1">
        <f t="shared" ref="A864:A927" si="7">(B67+0.06275*A67-0.02006)^2</f>
        <v>2.1921481472157323E-3</v>
      </c>
      <c r="B864" s="1">
        <f t="shared" ref="B864:B927" si="8">(A67-6.592)^2</f>
        <v>30.333470501888993</v>
      </c>
      <c r="E864" s="1">
        <f t="shared" ref="E864:E927" si="9">(D67+0.0029*A67-0.078)^2</f>
        <v>4.212342886640463E-6</v>
      </c>
      <c r="F864" s="1">
        <f t="shared" ref="F864:F927" si="10">(A67-6.592)^2</f>
        <v>30.333470501888993</v>
      </c>
    </row>
    <row r="865" spans="1:6" x14ac:dyDescent="0.3">
      <c r="A865" s="1">
        <f t="shared" si="7"/>
        <v>2.1873530175693166E-3</v>
      </c>
      <c r="B865" s="1">
        <f t="shared" si="8"/>
        <v>30.149982809999997</v>
      </c>
      <c r="E865" s="1">
        <f t="shared" si="9"/>
        <v>1.7001082699239981E-4</v>
      </c>
      <c r="F865" s="1">
        <f t="shared" si="10"/>
        <v>30.149982809999997</v>
      </c>
    </row>
    <row r="866" spans="1:6" x14ac:dyDescent="0.3">
      <c r="A866" s="1">
        <f t="shared" si="7"/>
        <v>2.1148487076439976E-3</v>
      </c>
      <c r="B866" s="1">
        <f t="shared" si="8"/>
        <v>29.967051763088993</v>
      </c>
      <c r="E866" s="1">
        <f t="shared" si="9"/>
        <v>5.5241877579312684E-4</v>
      </c>
      <c r="F866" s="1">
        <f t="shared" si="10"/>
        <v>29.967051763088993</v>
      </c>
    </row>
    <row r="867" spans="1:6" x14ac:dyDescent="0.3">
      <c r="A867" s="1">
        <f t="shared" si="7"/>
        <v>2.0792801323669383E-3</v>
      </c>
      <c r="B867" s="1">
        <f t="shared" si="8"/>
        <v>29.784666446088998</v>
      </c>
      <c r="E867" s="1">
        <f t="shared" si="9"/>
        <v>6.5222286345490799E-4</v>
      </c>
      <c r="F867" s="1">
        <f t="shared" si="10"/>
        <v>29.784666446088998</v>
      </c>
    </row>
    <row r="868" spans="1:6" x14ac:dyDescent="0.3">
      <c r="A868" s="1">
        <f t="shared" si="7"/>
        <v>2.0034828894798054E-3</v>
      </c>
      <c r="B868" s="1">
        <f t="shared" si="8"/>
        <v>29.602848722499992</v>
      </c>
      <c r="E868" s="1">
        <f t="shared" si="9"/>
        <v>7.261866196224953E-6</v>
      </c>
      <c r="F868" s="1">
        <f t="shared" si="10"/>
        <v>29.602848722499992</v>
      </c>
    </row>
    <row r="869" spans="1:6" x14ac:dyDescent="0.3">
      <c r="A869" s="1">
        <f t="shared" si="7"/>
        <v>2.2290755604630241E-3</v>
      </c>
      <c r="B869" s="1">
        <f t="shared" si="8"/>
        <v>29.421587643888998</v>
      </c>
      <c r="E869" s="1">
        <f t="shared" si="9"/>
        <v>3.2849651728386834E-3</v>
      </c>
      <c r="F869" s="1">
        <f t="shared" si="10"/>
        <v>29.421587643888998</v>
      </c>
    </row>
    <row r="870" spans="1:6" x14ac:dyDescent="0.3">
      <c r="A870" s="1">
        <f t="shared" si="7"/>
        <v>2.3334840070571273E-3</v>
      </c>
      <c r="B870" s="1">
        <f t="shared" si="8"/>
        <v>29.240872395288992</v>
      </c>
      <c r="E870" s="1">
        <f t="shared" si="9"/>
        <v>1.4200762664525397E-3</v>
      </c>
      <c r="F870" s="1">
        <f t="shared" si="10"/>
        <v>29.240872395288992</v>
      </c>
    </row>
    <row r="871" spans="1:6" x14ac:dyDescent="0.3">
      <c r="A871" s="1">
        <f t="shared" si="7"/>
        <v>2.1257429494084003E-3</v>
      </c>
      <c r="B871" s="1">
        <f t="shared" si="8"/>
        <v>29.060724639999997</v>
      </c>
      <c r="E871" s="1">
        <f t="shared" si="9"/>
        <v>6.1001254708899847E-5</v>
      </c>
      <c r="F871" s="1">
        <f t="shared" si="10"/>
        <v>29.060724639999997</v>
      </c>
    </row>
    <row r="872" spans="1:6" x14ac:dyDescent="0.3">
      <c r="A872" s="1">
        <f t="shared" si="7"/>
        <v>2.2798019118210758E-3</v>
      </c>
      <c r="B872" s="1">
        <f t="shared" si="8"/>
        <v>28.881133529688999</v>
      </c>
      <c r="E872" s="1">
        <f t="shared" si="9"/>
        <v>1.4984491579772479E-5</v>
      </c>
      <c r="F872" s="1">
        <f t="shared" si="10"/>
        <v>28.881133529688999</v>
      </c>
    </row>
    <row r="873" spans="1:6" x14ac:dyDescent="0.3">
      <c r="A873" s="1">
        <f t="shared" si="7"/>
        <v>2.2399035438729707E-3</v>
      </c>
      <c r="B873" s="1">
        <f t="shared" si="8"/>
        <v>28.702088349488996</v>
      </c>
      <c r="E873" s="1">
        <f t="shared" si="9"/>
        <v>1.6392536919755641E-4</v>
      </c>
      <c r="F873" s="1">
        <f t="shared" si="10"/>
        <v>28.702088349488996</v>
      </c>
    </row>
    <row r="874" spans="1:6" x14ac:dyDescent="0.3">
      <c r="A874" s="1">
        <f t="shared" si="7"/>
        <v>2.202537298784005E-3</v>
      </c>
      <c r="B874" s="1">
        <f t="shared" si="8"/>
        <v>28.5236105625</v>
      </c>
      <c r="E874" s="1">
        <f t="shared" si="9"/>
        <v>2.4778112733422496E-4</v>
      </c>
      <c r="F874" s="1">
        <f t="shared" si="10"/>
        <v>28.5236105625</v>
      </c>
    </row>
    <row r="875" spans="1:6" x14ac:dyDescent="0.3">
      <c r="A875" s="1">
        <f t="shared" si="7"/>
        <v>2.1543481172744574E-3</v>
      </c>
      <c r="B875" s="1">
        <f t="shared" si="8"/>
        <v>28.345689420488995</v>
      </c>
      <c r="E875" s="1">
        <f t="shared" si="9"/>
        <v>3.0485354504710267E-4</v>
      </c>
      <c r="F875" s="1">
        <f t="shared" si="10"/>
        <v>28.345689420488995</v>
      </c>
    </row>
    <row r="876" spans="1:6" x14ac:dyDescent="0.3">
      <c r="A876" s="1">
        <f t="shared" si="7"/>
        <v>2.1125501882439252E-3</v>
      </c>
      <c r="B876" s="1">
        <f t="shared" si="8"/>
        <v>28.168314308688998</v>
      </c>
      <c r="E876" s="1">
        <f t="shared" si="9"/>
        <v>2.0569896760500665E-4</v>
      </c>
      <c r="F876" s="1">
        <f t="shared" si="10"/>
        <v>28.168314308688998</v>
      </c>
    </row>
    <row r="877" spans="1:6" x14ac:dyDescent="0.3">
      <c r="A877" s="1">
        <f t="shared" si="7"/>
        <v>2.0750042914062252E-3</v>
      </c>
      <c r="B877" s="1">
        <f t="shared" si="8"/>
        <v>27.991506489999992</v>
      </c>
      <c r="E877" s="1">
        <f t="shared" si="9"/>
        <v>1.0069261704099973E-5</v>
      </c>
      <c r="F877" s="1">
        <f t="shared" si="10"/>
        <v>27.991506489999992</v>
      </c>
    </row>
    <row r="878" spans="1:6" x14ac:dyDescent="0.3">
      <c r="A878" s="1">
        <f t="shared" si="7"/>
        <v>2.0678931569096948E-3</v>
      </c>
      <c r="B878" s="1">
        <f t="shared" si="8"/>
        <v>27.815255316288997</v>
      </c>
      <c r="E878" s="1">
        <f t="shared" si="9"/>
        <v>1.116028116698052E-5</v>
      </c>
      <c r="F878" s="1">
        <f t="shared" si="10"/>
        <v>27.815255316288997</v>
      </c>
    </row>
    <row r="879" spans="1:6" x14ac:dyDescent="0.3">
      <c r="A879" s="1">
        <f t="shared" si="7"/>
        <v>2.0332870436022481E-3</v>
      </c>
      <c r="B879" s="1">
        <f t="shared" si="8"/>
        <v>27.639550272888989</v>
      </c>
      <c r="E879" s="1">
        <f t="shared" si="9"/>
        <v>1.6924381967750051E-4</v>
      </c>
      <c r="F879" s="1">
        <f t="shared" si="10"/>
        <v>27.639550272888989</v>
      </c>
    </row>
    <row r="880" spans="1:6" x14ac:dyDescent="0.3">
      <c r="A880" s="1">
        <f t="shared" si="7"/>
        <v>1.9972544208757565E-3</v>
      </c>
      <c r="B880" s="1">
        <f t="shared" si="8"/>
        <v>27.464412422499997</v>
      </c>
      <c r="E880" s="1">
        <f t="shared" si="9"/>
        <v>1.108917461652248E-4</v>
      </c>
      <c r="F880" s="1">
        <f t="shared" si="10"/>
        <v>27.464412422499997</v>
      </c>
    </row>
    <row r="881" spans="1:6" x14ac:dyDescent="0.3">
      <c r="A881" s="1">
        <f t="shared" si="7"/>
        <v>1.969027093198981E-3</v>
      </c>
      <c r="B881" s="1">
        <f t="shared" si="8"/>
        <v>27.289831217088999</v>
      </c>
      <c r="E881" s="1">
        <f t="shared" si="9"/>
        <v>1.3655238912042189E-3</v>
      </c>
      <c r="F881" s="1">
        <f t="shared" si="10"/>
        <v>27.289831217088999</v>
      </c>
    </row>
    <row r="882" spans="1:6" x14ac:dyDescent="0.3">
      <c r="A882" s="1">
        <f t="shared" si="7"/>
        <v>1.8636576851053521E-3</v>
      </c>
      <c r="B882" s="1">
        <f t="shared" si="8"/>
        <v>27.115796242088994</v>
      </c>
      <c r="E882" s="1">
        <f t="shared" si="9"/>
        <v>1.9815008478918857E-4</v>
      </c>
      <c r="F882" s="1">
        <f t="shared" si="10"/>
        <v>27.115796242088994</v>
      </c>
    </row>
    <row r="883" spans="1:6" x14ac:dyDescent="0.3">
      <c r="A883" s="1">
        <f t="shared" si="7"/>
        <v>1.8948034408355994E-3</v>
      </c>
      <c r="B883" s="1">
        <f t="shared" si="8"/>
        <v>26.942328359999998</v>
      </c>
      <c r="E883" s="1">
        <f t="shared" si="9"/>
        <v>1.419357711423999E-4</v>
      </c>
      <c r="F883" s="1">
        <f t="shared" si="10"/>
        <v>26.942328359999998</v>
      </c>
    </row>
    <row r="884" spans="1:6" x14ac:dyDescent="0.3">
      <c r="A884" s="1">
        <f t="shared" si="7"/>
        <v>1.869638642724783E-3</v>
      </c>
      <c r="B884" s="1">
        <f t="shared" si="8"/>
        <v>26.769417122888996</v>
      </c>
      <c r="E884" s="1">
        <f t="shared" si="9"/>
        <v>1.3850631755331857E-4</v>
      </c>
      <c r="F884" s="1">
        <f t="shared" si="10"/>
        <v>26.769417122888996</v>
      </c>
    </row>
    <row r="885" spans="1:6" x14ac:dyDescent="0.3">
      <c r="A885" s="1">
        <f t="shared" si="7"/>
        <v>1.8291274207375501E-3</v>
      </c>
      <c r="B885" s="1">
        <f t="shared" si="8"/>
        <v>26.597052216288997</v>
      </c>
      <c r="E885" s="1">
        <f t="shared" si="9"/>
        <v>1.539106795371205E-4</v>
      </c>
      <c r="F885" s="1">
        <f t="shared" si="10"/>
        <v>26.597052216288997</v>
      </c>
    </row>
    <row r="886" spans="1:6" x14ac:dyDescent="0.3">
      <c r="A886" s="1">
        <f t="shared" si="7"/>
        <v>1.8034688089165558E-3</v>
      </c>
      <c r="B886" s="1">
        <f t="shared" si="8"/>
        <v>26.425254302499994</v>
      </c>
      <c r="E886" s="1">
        <f t="shared" si="9"/>
        <v>3.4374365110562485E-4</v>
      </c>
      <c r="F886" s="1">
        <f t="shared" si="10"/>
        <v>26.425254302499994</v>
      </c>
    </row>
    <row r="887" spans="1:6" x14ac:dyDescent="0.3">
      <c r="A887" s="1">
        <f t="shared" si="7"/>
        <v>1.7531367395313372E-3</v>
      </c>
      <c r="B887" s="1">
        <f t="shared" si="8"/>
        <v>26.254013033688999</v>
      </c>
      <c r="E887" s="1">
        <f t="shared" si="9"/>
        <v>1.0373028107142847E-3</v>
      </c>
      <c r="F887" s="1">
        <f t="shared" si="10"/>
        <v>26.254013033688999</v>
      </c>
    </row>
    <row r="888" spans="1:6" x14ac:dyDescent="0.3">
      <c r="A888" s="1">
        <f t="shared" si="7"/>
        <v>1.6918592547689811E-3</v>
      </c>
      <c r="B888" s="1">
        <f t="shared" si="8"/>
        <v>26.083318195488992</v>
      </c>
      <c r="E888" s="1">
        <f t="shared" si="9"/>
        <v>2.8406875323952474E-4</v>
      </c>
      <c r="F888" s="1">
        <f t="shared" si="10"/>
        <v>26.083318195488992</v>
      </c>
    </row>
    <row r="889" spans="1:6" x14ac:dyDescent="0.3">
      <c r="A889" s="1">
        <f t="shared" si="7"/>
        <v>1.6839627342932248E-3</v>
      </c>
      <c r="B889" s="1">
        <f t="shared" si="8"/>
        <v>25.913190249999996</v>
      </c>
      <c r="E889" s="1">
        <f t="shared" si="9"/>
        <v>2.6428907358090007E-4</v>
      </c>
      <c r="F889" s="1">
        <f t="shared" si="10"/>
        <v>25.913190249999996</v>
      </c>
    </row>
    <row r="890" spans="1:6" x14ac:dyDescent="0.3">
      <c r="A890" s="1">
        <f t="shared" si="7"/>
        <v>1.7082716685906708E-3</v>
      </c>
      <c r="B890" s="1">
        <f t="shared" si="8"/>
        <v>25.743618949489001</v>
      </c>
      <c r="E890" s="1">
        <f t="shared" si="9"/>
        <v>1.1915235367024848E-6</v>
      </c>
      <c r="F890" s="1">
        <f t="shared" si="10"/>
        <v>25.743618949489001</v>
      </c>
    </row>
    <row r="891" spans="1:6" x14ac:dyDescent="0.3">
      <c r="A891" s="1">
        <f t="shared" si="7"/>
        <v>1.6656645844091926E-3</v>
      </c>
      <c r="B891" s="1">
        <f t="shared" si="8"/>
        <v>25.574594179688994</v>
      </c>
      <c r="E891" s="1">
        <f t="shared" si="9"/>
        <v>2.0748311810964064E-4</v>
      </c>
      <c r="F891" s="1">
        <f t="shared" si="10"/>
        <v>25.574594179688994</v>
      </c>
    </row>
    <row r="892" spans="1:6" x14ac:dyDescent="0.3">
      <c r="A892" s="1">
        <f t="shared" si="7"/>
        <v>1.6394783632732563E-3</v>
      </c>
      <c r="B892" s="1">
        <f t="shared" si="8"/>
        <v>25.406136202499997</v>
      </c>
      <c r="E892" s="1">
        <f t="shared" si="9"/>
        <v>2.465221304490024E-3</v>
      </c>
      <c r="F892" s="1">
        <f t="shared" si="10"/>
        <v>25.406136202499997</v>
      </c>
    </row>
    <row r="893" spans="1:6" x14ac:dyDescent="0.3">
      <c r="A893" s="1">
        <f t="shared" si="7"/>
        <v>1.5198879818262099E-3</v>
      </c>
      <c r="B893" s="1">
        <f t="shared" si="8"/>
        <v>25.238234870288995</v>
      </c>
      <c r="E893" s="1">
        <f t="shared" si="9"/>
        <v>5.0100610675365639E-4</v>
      </c>
      <c r="F893" s="1">
        <f t="shared" si="10"/>
        <v>25.238234870288995</v>
      </c>
    </row>
    <row r="894" spans="1:6" x14ac:dyDescent="0.3">
      <c r="A894" s="1">
        <f t="shared" si="7"/>
        <v>1.5552707971156229E-3</v>
      </c>
      <c r="B894" s="1">
        <f t="shared" si="8"/>
        <v>25.070880168888998</v>
      </c>
      <c r="E894" s="1">
        <f t="shared" si="9"/>
        <v>9.3520131075212505E-5</v>
      </c>
      <c r="F894" s="1">
        <f t="shared" si="10"/>
        <v>25.070880168888998</v>
      </c>
    </row>
    <row r="895" spans="1:6" x14ac:dyDescent="0.3">
      <c r="A895" s="1">
        <f t="shared" si="7"/>
        <v>1.517426581305599E-3</v>
      </c>
      <c r="B895" s="1">
        <f t="shared" si="8"/>
        <v>24.904092159999994</v>
      </c>
      <c r="E895" s="1">
        <f t="shared" si="9"/>
        <v>1.0043467132409978E-4</v>
      </c>
      <c r="F895" s="1">
        <f t="shared" si="10"/>
        <v>24.904092159999994</v>
      </c>
    </row>
    <row r="896" spans="1:6" x14ac:dyDescent="0.3">
      <c r="A896" s="1">
        <f t="shared" si="7"/>
        <v>1.5557272340946174E-3</v>
      </c>
      <c r="B896" s="1">
        <f t="shared" si="8"/>
        <v>24.737860796088999</v>
      </c>
      <c r="E896" s="1">
        <f t="shared" si="9"/>
        <v>4.7201035522388056E-4</v>
      </c>
      <c r="F896" s="1">
        <f t="shared" si="10"/>
        <v>24.737860796088999</v>
      </c>
    </row>
    <row r="897" spans="1:6" x14ac:dyDescent="0.3">
      <c r="A897" s="1">
        <f t="shared" si="7"/>
        <v>1.5542808907603456E-3</v>
      </c>
      <c r="B897" s="1">
        <f t="shared" si="8"/>
        <v>24.57217616308899</v>
      </c>
      <c r="E897" s="1">
        <f t="shared" si="9"/>
        <v>7.0800923888425243E-6</v>
      </c>
      <c r="F897" s="1">
        <f t="shared" si="10"/>
        <v>24.57217616308899</v>
      </c>
    </row>
    <row r="898" spans="1:6" x14ac:dyDescent="0.3">
      <c r="A898" s="1">
        <f t="shared" si="7"/>
        <v>1.5221575451514065E-3</v>
      </c>
      <c r="B898" s="1">
        <f t="shared" si="8"/>
        <v>24.407058122499997</v>
      </c>
      <c r="E898" s="1">
        <f t="shared" si="9"/>
        <v>2.8296572191222503E-4</v>
      </c>
      <c r="F898" s="1">
        <f t="shared" si="10"/>
        <v>24.407058122499997</v>
      </c>
    </row>
    <row r="899" spans="1:6" x14ac:dyDescent="0.3">
      <c r="A899" s="1">
        <f t="shared" si="7"/>
        <v>1.4833486662616236E-3</v>
      </c>
      <c r="B899" s="1">
        <f t="shared" si="8"/>
        <v>24.242496726889001</v>
      </c>
      <c r="E899" s="1">
        <f t="shared" si="9"/>
        <v>1.810552085435702E-4</v>
      </c>
      <c r="F899" s="1">
        <f t="shared" si="10"/>
        <v>24.242496726889001</v>
      </c>
    </row>
    <row r="900" spans="1:6" x14ac:dyDescent="0.3">
      <c r="A900" s="1">
        <f t="shared" si="7"/>
        <v>1.4613392141223556E-3</v>
      </c>
      <c r="B900" s="1">
        <f t="shared" si="8"/>
        <v>24.078482162288996</v>
      </c>
      <c r="E900" s="1">
        <f t="shared" si="9"/>
        <v>2.4636596362803052E-4</v>
      </c>
      <c r="F900" s="1">
        <f t="shared" si="10"/>
        <v>24.078482162288996</v>
      </c>
    </row>
    <row r="901" spans="1:6" x14ac:dyDescent="0.3">
      <c r="A901" s="1">
        <f t="shared" si="7"/>
        <v>1.4171494130520252E-3</v>
      </c>
      <c r="B901" s="1">
        <f t="shared" si="8"/>
        <v>23.915034089999999</v>
      </c>
      <c r="E901" s="1">
        <f t="shared" si="9"/>
        <v>1.6339690798240013E-4</v>
      </c>
      <c r="F901" s="1">
        <f t="shared" si="10"/>
        <v>23.915034089999999</v>
      </c>
    </row>
    <row r="902" spans="1:6" x14ac:dyDescent="0.3">
      <c r="A902" s="1">
        <f t="shared" si="7"/>
        <v>1.4030742886915054E-3</v>
      </c>
      <c r="B902" s="1">
        <f t="shared" si="8"/>
        <v>23.752142662688993</v>
      </c>
      <c r="E902" s="1">
        <f t="shared" si="9"/>
        <v>3.7262205072118813E-4</v>
      </c>
      <c r="F902" s="1">
        <f t="shared" si="10"/>
        <v>23.752142662688993</v>
      </c>
    </row>
    <row r="903" spans="1:6" x14ac:dyDescent="0.3">
      <c r="A903" s="1">
        <f t="shared" si="7"/>
        <v>1.3450977465672622E-3</v>
      </c>
      <c r="B903" s="1">
        <f t="shared" si="8"/>
        <v>23.589798166488997</v>
      </c>
      <c r="E903" s="1">
        <f t="shared" si="9"/>
        <v>3.4763021897124264E-4</v>
      </c>
      <c r="F903" s="1">
        <f t="shared" si="10"/>
        <v>23.589798166488997</v>
      </c>
    </row>
    <row r="904" spans="1:6" x14ac:dyDescent="0.3">
      <c r="A904" s="1">
        <f t="shared" si="7"/>
        <v>1.3371705375123059E-3</v>
      </c>
      <c r="B904" s="1">
        <f t="shared" si="8"/>
        <v>23.428020062499993</v>
      </c>
      <c r="E904" s="1">
        <f t="shared" si="9"/>
        <v>3.1853022218222517E-4</v>
      </c>
      <c r="F904" s="1">
        <f t="shared" si="10"/>
        <v>23.428020062499993</v>
      </c>
    </row>
    <row r="905" spans="1:6" x14ac:dyDescent="0.3">
      <c r="A905" s="1">
        <f t="shared" si="7"/>
        <v>1.2892466348255205E-3</v>
      </c>
      <c r="B905" s="1">
        <f t="shared" si="8"/>
        <v>23.266798603488997</v>
      </c>
      <c r="E905" s="1">
        <f t="shared" si="9"/>
        <v>3.9240270105064439E-6</v>
      </c>
      <c r="F905" s="1">
        <f t="shared" si="10"/>
        <v>23.266798603488997</v>
      </c>
    </row>
    <row r="906" spans="1:6" x14ac:dyDescent="0.3">
      <c r="A906" s="1">
        <f t="shared" si="7"/>
        <v>1.3086184521408084E-3</v>
      </c>
      <c r="B906" s="1">
        <f t="shared" si="8"/>
        <v>23.10612417568899</v>
      </c>
      <c r="E906" s="1">
        <f t="shared" si="9"/>
        <v>2.8349153956084968E-6</v>
      </c>
      <c r="F906" s="1">
        <f t="shared" si="10"/>
        <v>23.10612417568899</v>
      </c>
    </row>
    <row r="907" spans="1:6" x14ac:dyDescent="0.3">
      <c r="A907" s="1">
        <f t="shared" si="7"/>
        <v>1.2772139358969005E-3</v>
      </c>
      <c r="B907" s="1">
        <f t="shared" si="8"/>
        <v>22.946016039999996</v>
      </c>
      <c r="E907" s="1">
        <f t="shared" si="9"/>
        <v>6.7316430006810011E-4</v>
      </c>
      <c r="F907" s="1">
        <f t="shared" si="10"/>
        <v>22.946016039999996</v>
      </c>
    </row>
    <row r="908" spans="1:6" x14ac:dyDescent="0.3">
      <c r="A908" s="1">
        <f t="shared" si="7"/>
        <v>1.2243097747541129E-3</v>
      </c>
      <c r="B908" s="1">
        <f t="shared" si="8"/>
        <v>22.786464549289001</v>
      </c>
      <c r="E908" s="1">
        <f t="shared" si="9"/>
        <v>4.4057970958608658E-4</v>
      </c>
      <c r="F908" s="1">
        <f t="shared" si="10"/>
        <v>22.786464549289001</v>
      </c>
    </row>
    <row r="909" spans="1:6" x14ac:dyDescent="0.3">
      <c r="A909" s="1">
        <f t="shared" si="7"/>
        <v>1.204859022699781E-3</v>
      </c>
      <c r="B909" s="1">
        <f t="shared" si="8"/>
        <v>22.627460189888996</v>
      </c>
      <c r="E909" s="1">
        <f t="shared" si="9"/>
        <v>1.077866362063764E-4</v>
      </c>
      <c r="F909" s="1">
        <f t="shared" si="10"/>
        <v>22.627460189888996</v>
      </c>
    </row>
    <row r="910" spans="1:6" x14ac:dyDescent="0.3">
      <c r="A910" s="1">
        <f t="shared" si="7"/>
        <v>1.1779741142487559E-3</v>
      </c>
      <c r="B910" s="1">
        <f t="shared" si="8"/>
        <v>22.469022022499999</v>
      </c>
      <c r="E910" s="1">
        <f t="shared" si="9"/>
        <v>1.3501824147022515E-4</v>
      </c>
      <c r="F910" s="1">
        <f t="shared" si="10"/>
        <v>22.469022022499999</v>
      </c>
    </row>
    <row r="911" spans="1:6" x14ac:dyDescent="0.3">
      <c r="A911" s="1">
        <f t="shared" si="7"/>
        <v>1.1558385566370632E-3</v>
      </c>
      <c r="B911" s="1">
        <f t="shared" si="8"/>
        <v>22.311140500088996</v>
      </c>
      <c r="E911" s="1">
        <f t="shared" si="9"/>
        <v>1.0249508645380458E-4</v>
      </c>
      <c r="F911" s="1">
        <f t="shared" si="10"/>
        <v>22.311140500088996</v>
      </c>
    </row>
    <row r="912" spans="1:6" x14ac:dyDescent="0.3">
      <c r="A912" s="1">
        <f t="shared" si="7"/>
        <v>1.1335380453212198E-3</v>
      </c>
      <c r="B912" s="1">
        <f t="shared" si="8"/>
        <v>22.153806209088998</v>
      </c>
      <c r="E912" s="1">
        <f t="shared" si="9"/>
        <v>5.0729000207766061E-4</v>
      </c>
      <c r="F912" s="1">
        <f t="shared" si="10"/>
        <v>22.153806209088998</v>
      </c>
    </row>
    <row r="913" spans="1:6" x14ac:dyDescent="0.3">
      <c r="A913" s="1">
        <f t="shared" si="7"/>
        <v>1.0868939692056244E-3</v>
      </c>
      <c r="B913" s="1">
        <f t="shared" si="8"/>
        <v>21.997038009999994</v>
      </c>
      <c r="E913" s="1">
        <f t="shared" si="9"/>
        <v>4.2097519258239987E-4</v>
      </c>
      <c r="F913" s="1">
        <f t="shared" si="10"/>
        <v>21.997038009999994</v>
      </c>
    </row>
    <row r="914" spans="1:6" x14ac:dyDescent="0.3">
      <c r="A914" s="1">
        <f t="shared" si="7"/>
        <v>1.0708289738932909E-3</v>
      </c>
      <c r="B914" s="1">
        <f t="shared" si="8"/>
        <v>21.840826455888998</v>
      </c>
      <c r="E914" s="1">
        <f t="shared" si="9"/>
        <v>1.9022917506029651E-4</v>
      </c>
      <c r="F914" s="1">
        <f t="shared" si="10"/>
        <v>21.840826455888998</v>
      </c>
    </row>
    <row r="915" spans="1:6" x14ac:dyDescent="0.3">
      <c r="A915" s="1">
        <f t="shared" si="7"/>
        <v>1.0966644389317384E-3</v>
      </c>
      <c r="B915" s="1">
        <f t="shared" si="8"/>
        <v>21.685162233288992</v>
      </c>
      <c r="E915" s="1">
        <f t="shared" si="9"/>
        <v>1.8836480162047258E-4</v>
      </c>
      <c r="F915" s="1">
        <f t="shared" si="10"/>
        <v>21.685162233288992</v>
      </c>
    </row>
    <row r="916" spans="1:6" x14ac:dyDescent="0.3">
      <c r="A916" s="1">
        <f t="shared" si="7"/>
        <v>1.1087423194173066E-3</v>
      </c>
      <c r="B916" s="1">
        <f t="shared" si="8"/>
        <v>21.530064002499994</v>
      </c>
      <c r="E916" s="1">
        <f t="shared" si="9"/>
        <v>6.523403823120252E-4</v>
      </c>
      <c r="F916" s="1">
        <f t="shared" si="10"/>
        <v>21.530064002499994</v>
      </c>
    </row>
    <row r="917" spans="1:6" x14ac:dyDescent="0.3">
      <c r="A917" s="1">
        <f t="shared" si="7"/>
        <v>1.0213048637163907E-3</v>
      </c>
      <c r="B917" s="1">
        <f t="shared" si="8"/>
        <v>21.375522416689002</v>
      </c>
      <c r="E917" s="1">
        <f t="shared" si="9"/>
        <v>3.1412123641907686E-4</v>
      </c>
      <c r="F917" s="1">
        <f t="shared" si="10"/>
        <v>21.375522416689002</v>
      </c>
    </row>
    <row r="918" spans="1:6" x14ac:dyDescent="0.3">
      <c r="A918" s="1">
        <f t="shared" si="7"/>
        <v>1.0489884872064176E-3</v>
      </c>
      <c r="B918" s="1">
        <f t="shared" si="8"/>
        <v>21.221528262488995</v>
      </c>
      <c r="E918" s="1">
        <f t="shared" si="9"/>
        <v>1.5480135586771232E-4</v>
      </c>
      <c r="F918" s="1">
        <f t="shared" si="10"/>
        <v>21.221528262488995</v>
      </c>
    </row>
    <row r="919" spans="1:6" x14ac:dyDescent="0.3">
      <c r="A919" s="1">
        <f t="shared" si="7"/>
        <v>9.7704380928999865E-4</v>
      </c>
      <c r="B919" s="1">
        <f t="shared" si="8"/>
        <v>21.068099999999998</v>
      </c>
      <c r="E919" s="1">
        <f t="shared" si="9"/>
        <v>3.6745286128360004E-4</v>
      </c>
      <c r="F919" s="1">
        <f t="shared" si="10"/>
        <v>21.068099999999998</v>
      </c>
    </row>
    <row r="920" spans="1:6" x14ac:dyDescent="0.3">
      <c r="A920" s="1">
        <f t="shared" si="7"/>
        <v>9.8835024900846146E-4</v>
      </c>
      <c r="B920" s="1">
        <f t="shared" si="8"/>
        <v>20.915228382488994</v>
      </c>
      <c r="E920" s="1">
        <f t="shared" si="9"/>
        <v>1.4389218818704807E-6</v>
      </c>
      <c r="F920" s="1">
        <f t="shared" si="10"/>
        <v>20.915228382488994</v>
      </c>
    </row>
    <row r="921" spans="1:6" x14ac:dyDescent="0.3">
      <c r="A921" s="1">
        <f t="shared" si="7"/>
        <v>9.6260766530751967E-4</v>
      </c>
      <c r="B921" s="1">
        <f t="shared" si="8"/>
        <v>20.762904296688998</v>
      </c>
      <c r="E921" s="1">
        <f t="shared" si="9"/>
        <v>3.3410068128822469E-5</v>
      </c>
      <c r="F921" s="1">
        <f t="shared" si="10"/>
        <v>20.762904296688998</v>
      </c>
    </row>
    <row r="922" spans="1:6" x14ac:dyDescent="0.3">
      <c r="A922" s="1">
        <f t="shared" si="7"/>
        <v>9.585177300039054E-4</v>
      </c>
      <c r="B922" s="1">
        <f t="shared" si="8"/>
        <v>20.611146002499993</v>
      </c>
      <c r="E922" s="1">
        <f t="shared" si="9"/>
        <v>7.8041234469025E-5</v>
      </c>
      <c r="F922" s="1">
        <f t="shared" si="10"/>
        <v>20.611146002499993</v>
      </c>
    </row>
    <row r="923" spans="1:6" x14ac:dyDescent="0.3">
      <c r="A923" s="1">
        <f t="shared" si="7"/>
        <v>9.2836457705923795E-4</v>
      </c>
      <c r="B923" s="1">
        <f t="shared" si="8"/>
        <v>20.459944353288996</v>
      </c>
      <c r="E923" s="1">
        <f t="shared" si="9"/>
        <v>2.1639897794973253E-4</v>
      </c>
      <c r="F923" s="1">
        <f t="shared" si="10"/>
        <v>20.459944353288996</v>
      </c>
    </row>
    <row r="924" spans="1:6" x14ac:dyDescent="0.3">
      <c r="A924" s="1">
        <f t="shared" si="7"/>
        <v>9.0967366059481079E-4</v>
      </c>
      <c r="B924" s="1">
        <f t="shared" si="8"/>
        <v>20.309290335888992</v>
      </c>
      <c r="E924" s="1">
        <f t="shared" si="9"/>
        <v>2.1004065183850832E-4</v>
      </c>
      <c r="F924" s="1">
        <f t="shared" si="10"/>
        <v>20.309290335888992</v>
      </c>
    </row>
    <row r="925" spans="1:6" x14ac:dyDescent="0.3">
      <c r="A925" s="1">
        <f t="shared" si="7"/>
        <v>8.8082078189062542E-4</v>
      </c>
      <c r="B925" s="1">
        <f t="shared" si="8"/>
        <v>20.159202009999998</v>
      </c>
      <c r="E925" s="1">
        <f t="shared" si="9"/>
        <v>3.182074442568997E-4</v>
      </c>
      <c r="F925" s="1">
        <f t="shared" si="10"/>
        <v>20.159202009999998</v>
      </c>
    </row>
    <row r="926" spans="1:6" x14ac:dyDescent="0.3">
      <c r="A926" s="1">
        <f t="shared" si="7"/>
        <v>8.5616944272931593E-4</v>
      </c>
      <c r="B926" s="1">
        <f t="shared" si="8"/>
        <v>20.009670329089001</v>
      </c>
      <c r="E926" s="1">
        <f t="shared" si="9"/>
        <v>7.4775125088465664E-4</v>
      </c>
      <c r="F926" s="1">
        <f t="shared" si="10"/>
        <v>20.009670329089001</v>
      </c>
    </row>
    <row r="927" spans="1:6" x14ac:dyDescent="0.3">
      <c r="A927" s="1">
        <f t="shared" si="7"/>
        <v>8.1258201617188724E-4</v>
      </c>
      <c r="B927" s="1">
        <f t="shared" si="8"/>
        <v>19.860686380089003</v>
      </c>
      <c r="E927" s="1">
        <f t="shared" si="9"/>
        <v>1.5048777861801682E-3</v>
      </c>
      <c r="F927" s="1">
        <f t="shared" si="10"/>
        <v>19.860686380089003</v>
      </c>
    </row>
    <row r="928" spans="1:6" x14ac:dyDescent="0.3">
      <c r="A928" s="1">
        <f t="shared" ref="A928:A991" si="11">(B131+0.06275*A131-0.02006)^2</f>
        <v>7.6533742429655573E-4</v>
      </c>
      <c r="B928" s="1">
        <f t="shared" ref="B928:B991" si="12">(A131-6.592)^2</f>
        <v>19.712268022499998</v>
      </c>
      <c r="E928" s="1">
        <f t="shared" ref="E928:E991" si="13">(D131+0.0029*A131-0.078)^2</f>
        <v>9.0351552634622488E-4</v>
      </c>
      <c r="F928" s="1">
        <f t="shared" ref="F928:F991" si="14">(A131-6.592)^2</f>
        <v>19.712268022499998</v>
      </c>
    </row>
    <row r="929" spans="1:6" x14ac:dyDescent="0.3">
      <c r="A929" s="1">
        <f t="shared" si="11"/>
        <v>7.4202308887014992E-4</v>
      </c>
      <c r="B929" s="1">
        <f t="shared" si="12"/>
        <v>19.564406309888994</v>
      </c>
      <c r="E929" s="1">
        <f t="shared" si="13"/>
        <v>4.2140666724006563E-5</v>
      </c>
      <c r="F929" s="1">
        <f t="shared" si="14"/>
        <v>19.564406309888994</v>
      </c>
    </row>
    <row r="930" spans="1:6" x14ac:dyDescent="0.3">
      <c r="A930" s="1">
        <f t="shared" si="11"/>
        <v>7.7387794156091275E-4</v>
      </c>
      <c r="B930" s="1">
        <f t="shared" si="12"/>
        <v>19.417092429288996</v>
      </c>
      <c r="E930" s="1">
        <f t="shared" si="13"/>
        <v>3.7666582628334604E-5</v>
      </c>
      <c r="F930" s="1">
        <f t="shared" si="14"/>
        <v>19.417092429288996</v>
      </c>
    </row>
    <row r="931" spans="1:6" x14ac:dyDescent="0.3">
      <c r="A931" s="1">
        <f t="shared" si="11"/>
        <v>7.5194688872249997E-4</v>
      </c>
      <c r="B931" s="1">
        <f t="shared" si="12"/>
        <v>19.270344039999994</v>
      </c>
      <c r="E931" s="1">
        <f t="shared" si="13"/>
        <v>6.0731244256409999E-4</v>
      </c>
      <c r="F931" s="1">
        <f t="shared" si="14"/>
        <v>19.270344039999994</v>
      </c>
    </row>
    <row r="932" spans="1:6" x14ac:dyDescent="0.3">
      <c r="A932" s="1">
        <f t="shared" si="11"/>
        <v>7.1393212112181746E-4</v>
      </c>
      <c r="B932" s="1">
        <f t="shared" si="12"/>
        <v>19.124152295688997</v>
      </c>
      <c r="E932" s="1">
        <f t="shared" si="13"/>
        <v>8.2607025269976545E-5</v>
      </c>
      <c r="F932" s="1">
        <f t="shared" si="14"/>
        <v>19.124152295688997</v>
      </c>
    </row>
    <row r="933" spans="1:6" x14ac:dyDescent="0.3">
      <c r="A933" s="1">
        <f t="shared" si="11"/>
        <v>7.2085641023974677E-4</v>
      </c>
      <c r="B933" s="1">
        <f t="shared" si="12"/>
        <v>18.978508483488991</v>
      </c>
      <c r="E933" s="1">
        <f t="shared" si="13"/>
        <v>1.5351777411551418E-3</v>
      </c>
      <c r="F933" s="1">
        <f t="shared" si="14"/>
        <v>18.978508483488991</v>
      </c>
    </row>
    <row r="934" spans="1:6" x14ac:dyDescent="0.3">
      <c r="A934" s="1">
        <f t="shared" si="11"/>
        <v>6.3807909335175574E-4</v>
      </c>
      <c r="B934" s="1">
        <f t="shared" si="12"/>
        <v>18.833430062499996</v>
      </c>
      <c r="E934" s="1">
        <f t="shared" si="13"/>
        <v>8.3743822917562458E-4</v>
      </c>
      <c r="F934" s="1">
        <f t="shared" si="14"/>
        <v>18.833430062499996</v>
      </c>
    </row>
    <row r="935" spans="1:6" x14ac:dyDescent="0.3">
      <c r="A935" s="1">
        <f t="shared" si="11"/>
        <v>6.5575869101790272E-4</v>
      </c>
      <c r="B935" s="1">
        <f t="shared" si="12"/>
        <v>18.688908286488999</v>
      </c>
      <c r="E935" s="1">
        <f t="shared" si="13"/>
        <v>1.4545952966706517E-5</v>
      </c>
      <c r="F935" s="1">
        <f t="shared" si="14"/>
        <v>18.688908286488999</v>
      </c>
    </row>
    <row r="936" spans="1:6" x14ac:dyDescent="0.3">
      <c r="A936" s="1">
        <f t="shared" si="11"/>
        <v>6.5524668649847401E-4</v>
      </c>
      <c r="B936" s="1">
        <f t="shared" si="12"/>
        <v>18.544934542689003</v>
      </c>
      <c r="E936" s="1">
        <f t="shared" si="13"/>
        <v>8.3759265226324761E-6</v>
      </c>
      <c r="F936" s="1">
        <f t="shared" si="14"/>
        <v>18.544934542689003</v>
      </c>
    </row>
    <row r="937" spans="1:6" x14ac:dyDescent="0.3">
      <c r="A937" s="1">
        <f t="shared" si="11"/>
        <v>6.3653448223322396E-4</v>
      </c>
      <c r="B937" s="1">
        <f t="shared" si="12"/>
        <v>18.401526089999997</v>
      </c>
      <c r="E937" s="1">
        <f t="shared" si="13"/>
        <v>3.7549099420809999E-4</v>
      </c>
      <c r="F937" s="1">
        <f t="shared" si="14"/>
        <v>18.401526089999997</v>
      </c>
    </row>
    <row r="938" spans="1:6" x14ac:dyDescent="0.3">
      <c r="A938" s="1">
        <f t="shared" si="11"/>
        <v>6.0838113086937986E-4</v>
      </c>
      <c r="B938" s="1">
        <f t="shared" si="12"/>
        <v>18.258674282288993</v>
      </c>
      <c r="E938" s="1">
        <f t="shared" si="13"/>
        <v>4.2558207541109618E-4</v>
      </c>
      <c r="F938" s="1">
        <f t="shared" si="14"/>
        <v>18.258674282288993</v>
      </c>
    </row>
    <row r="939" spans="1:6" x14ac:dyDescent="0.3">
      <c r="A939" s="1">
        <f t="shared" si="11"/>
        <v>5.8853325029746767E-4</v>
      </c>
      <c r="B939" s="1">
        <f t="shared" si="12"/>
        <v>18.116370606888996</v>
      </c>
      <c r="E939" s="1">
        <f t="shared" si="13"/>
        <v>1.535921493130057E-3</v>
      </c>
      <c r="F939" s="1">
        <f t="shared" si="14"/>
        <v>18.116370606888996</v>
      </c>
    </row>
    <row r="940" spans="1:6" x14ac:dyDescent="0.3">
      <c r="A940" s="1">
        <f t="shared" si="11"/>
        <v>5.3576798488890582E-4</v>
      </c>
      <c r="B940" s="1">
        <f t="shared" si="12"/>
        <v>17.974632122499994</v>
      </c>
      <c r="E940" s="1">
        <f t="shared" si="13"/>
        <v>1.6096878204372245E-3</v>
      </c>
      <c r="F940" s="1">
        <f t="shared" si="14"/>
        <v>17.974632122499994</v>
      </c>
    </row>
    <row r="941" spans="1:6" x14ac:dyDescent="0.3">
      <c r="A941" s="1">
        <f t="shared" si="11"/>
        <v>5.1698575488838083E-4</v>
      </c>
      <c r="B941" s="1">
        <f t="shared" si="12"/>
        <v>17.833450283088997</v>
      </c>
      <c r="E941" s="1">
        <f t="shared" si="13"/>
        <v>2.0848347924784986E-6</v>
      </c>
      <c r="F941" s="1">
        <f t="shared" si="14"/>
        <v>17.833450283088997</v>
      </c>
    </row>
    <row r="942" spans="1:6" x14ac:dyDescent="0.3">
      <c r="A942" s="1">
        <f t="shared" si="11"/>
        <v>5.2499831706054323E-4</v>
      </c>
      <c r="B942" s="1">
        <f t="shared" si="12"/>
        <v>17.692816676088992</v>
      </c>
      <c r="E942" s="1">
        <f t="shared" si="13"/>
        <v>4.553020075692449E-6</v>
      </c>
      <c r="F942" s="1">
        <f t="shared" si="14"/>
        <v>17.692816676088992</v>
      </c>
    </row>
    <row r="943" spans="1:6" x14ac:dyDescent="0.3">
      <c r="A943" s="1">
        <f t="shared" si="11"/>
        <v>5.1154678276000079E-4</v>
      </c>
      <c r="B943" s="1">
        <f t="shared" si="12"/>
        <v>17.552748159999997</v>
      </c>
      <c r="E943" s="1">
        <f t="shared" si="13"/>
        <v>4.473188547610014E-5</v>
      </c>
      <c r="F943" s="1">
        <f t="shared" si="14"/>
        <v>17.552748159999997</v>
      </c>
    </row>
    <row r="944" spans="1:6" x14ac:dyDescent="0.3">
      <c r="A944" s="1">
        <f t="shared" si="11"/>
        <v>5.2449511130309352E-4</v>
      </c>
      <c r="B944" s="1">
        <f t="shared" si="12"/>
        <v>17.413236288888999</v>
      </c>
      <c r="E944" s="1">
        <f t="shared" si="13"/>
        <v>4.5939647805368459E-5</v>
      </c>
      <c r="F944" s="1">
        <f t="shared" si="14"/>
        <v>17.413236288888999</v>
      </c>
    </row>
    <row r="945" spans="1:6" x14ac:dyDescent="0.3">
      <c r="A945" s="1">
        <f t="shared" si="11"/>
        <v>5.1258677258383002E-4</v>
      </c>
      <c r="B945" s="1">
        <f t="shared" si="12"/>
        <v>17.274272750289004</v>
      </c>
      <c r="E945" s="1">
        <f t="shared" si="13"/>
        <v>3.0518777318315048E-4</v>
      </c>
      <c r="F945" s="1">
        <f t="shared" si="14"/>
        <v>17.274272750289004</v>
      </c>
    </row>
    <row r="946" spans="1:6" x14ac:dyDescent="0.3">
      <c r="A946" s="1">
        <f t="shared" si="11"/>
        <v>4.8604981573890617E-4</v>
      </c>
      <c r="B946" s="1">
        <f t="shared" si="12"/>
        <v>17.135874202499998</v>
      </c>
      <c r="E946" s="1">
        <f t="shared" si="13"/>
        <v>4.9498707537302478E-4</v>
      </c>
      <c r="F946" s="1">
        <f t="shared" si="14"/>
        <v>17.135874202499998</v>
      </c>
    </row>
    <row r="947" spans="1:6" x14ac:dyDescent="0.3">
      <c r="A947" s="1">
        <f t="shared" si="11"/>
        <v>4.6784373823756701E-4</v>
      </c>
      <c r="B947" s="1">
        <f t="shared" si="12"/>
        <v>16.998032299688994</v>
      </c>
      <c r="E947" s="1">
        <f t="shared" si="13"/>
        <v>4.3674670455310434E-4</v>
      </c>
      <c r="F947" s="1">
        <f t="shared" si="14"/>
        <v>16.998032299688994</v>
      </c>
    </row>
    <row r="948" spans="1:6" x14ac:dyDescent="0.3">
      <c r="A948" s="1">
        <f t="shared" si="11"/>
        <v>4.4444721385393082E-4</v>
      </c>
      <c r="B948" s="1">
        <f t="shared" si="12"/>
        <v>16.860738829488998</v>
      </c>
      <c r="E948" s="1">
        <f t="shared" si="13"/>
        <v>4.6916986538443861E-4</v>
      </c>
      <c r="F948" s="1">
        <f t="shared" si="14"/>
        <v>16.860738829488998</v>
      </c>
    </row>
    <row r="949" spans="1:6" x14ac:dyDescent="0.3">
      <c r="A949" s="1">
        <f t="shared" si="11"/>
        <v>4.2612415970062425E-4</v>
      </c>
      <c r="B949" s="1">
        <f t="shared" si="12"/>
        <v>16.724010249999992</v>
      </c>
      <c r="E949" s="1">
        <f t="shared" si="13"/>
        <v>1.2362148699039983E-4</v>
      </c>
      <c r="F949" s="1">
        <f t="shared" si="14"/>
        <v>16.724010249999992</v>
      </c>
    </row>
    <row r="950" spans="1:6" x14ac:dyDescent="0.3">
      <c r="A950" s="1">
        <f t="shared" si="11"/>
        <v>4.1863751299100522E-4</v>
      </c>
      <c r="B950" s="1">
        <f t="shared" si="12"/>
        <v>16.587838315488998</v>
      </c>
      <c r="E950" s="1">
        <f t="shared" si="13"/>
        <v>3.216115233678422E-4</v>
      </c>
      <c r="F950" s="1">
        <f t="shared" si="14"/>
        <v>16.587838315488998</v>
      </c>
    </row>
    <row r="951" spans="1:6" x14ac:dyDescent="0.3">
      <c r="A951" s="1">
        <f t="shared" si="11"/>
        <v>3.91222854546993E-4</v>
      </c>
      <c r="B951" s="1">
        <f t="shared" si="12"/>
        <v>16.452214913688994</v>
      </c>
      <c r="E951" s="1">
        <f t="shared" si="13"/>
        <v>4.8518891843221846E-4</v>
      </c>
      <c r="F951" s="1">
        <f t="shared" si="14"/>
        <v>16.452214913688994</v>
      </c>
    </row>
    <row r="952" spans="1:6" x14ac:dyDescent="0.3">
      <c r="A952" s="1">
        <f t="shared" si="11"/>
        <v>3.7896846908765629E-4</v>
      </c>
      <c r="B952" s="1">
        <f t="shared" si="12"/>
        <v>16.317156302499995</v>
      </c>
      <c r="E952" s="1">
        <f t="shared" si="13"/>
        <v>1.3869628398024997E-5</v>
      </c>
      <c r="F952" s="1">
        <f t="shared" si="14"/>
        <v>16.317156302499995</v>
      </c>
    </row>
    <row r="953" spans="1:6" x14ac:dyDescent="0.3">
      <c r="A953" s="1">
        <f t="shared" si="11"/>
        <v>3.8772645272905593E-4</v>
      </c>
      <c r="B953" s="1">
        <f t="shared" si="12"/>
        <v>16.182654336289001</v>
      </c>
      <c r="E953" s="1">
        <f t="shared" si="13"/>
        <v>3.9351279784264873E-6</v>
      </c>
      <c r="F953" s="1">
        <f t="shared" si="14"/>
        <v>16.182654336289001</v>
      </c>
    </row>
    <row r="954" spans="1:6" x14ac:dyDescent="0.3">
      <c r="A954" s="1">
        <f t="shared" si="11"/>
        <v>3.6980796685846747E-4</v>
      </c>
      <c r="B954" s="1">
        <f t="shared" si="12"/>
        <v>16.048701002889004</v>
      </c>
      <c r="E954" s="1">
        <f t="shared" si="13"/>
        <v>6.5057181410726659E-4</v>
      </c>
      <c r="F954" s="1">
        <f t="shared" si="14"/>
        <v>16.048701002889004</v>
      </c>
    </row>
    <row r="955" spans="1:6" x14ac:dyDescent="0.3">
      <c r="A955" s="1">
        <f t="shared" si="11"/>
        <v>3.4601766240249956E-4</v>
      </c>
      <c r="B955" s="1">
        <f t="shared" si="12"/>
        <v>15.915312359999998</v>
      </c>
      <c r="E955" s="1">
        <f t="shared" si="13"/>
        <v>4.3261545634810017E-4</v>
      </c>
      <c r="F955" s="1">
        <f t="shared" si="14"/>
        <v>15.915312359999998</v>
      </c>
    </row>
    <row r="956" spans="1:6" x14ac:dyDescent="0.3">
      <c r="A956" s="1">
        <f t="shared" si="11"/>
        <v>3.3583158286411741E-4</v>
      </c>
      <c r="B956" s="1">
        <f t="shared" si="12"/>
        <v>15.782480362088998</v>
      </c>
      <c r="E956" s="1">
        <f t="shared" si="13"/>
        <v>1.5524812866340429E-4</v>
      </c>
      <c r="F956" s="1">
        <f t="shared" si="14"/>
        <v>15.782480362088998</v>
      </c>
    </row>
    <row r="957" spans="1:6" x14ac:dyDescent="0.3">
      <c r="A957" s="1">
        <f t="shared" si="11"/>
        <v>3.2180877043235586E-4</v>
      </c>
      <c r="B957" s="1">
        <f t="shared" si="12"/>
        <v>15.650197097088997</v>
      </c>
      <c r="E957" s="1">
        <f t="shared" si="13"/>
        <v>6.0814800367164502E-6</v>
      </c>
      <c r="F957" s="1">
        <f t="shared" si="14"/>
        <v>15.650197097088997</v>
      </c>
    </row>
    <row r="958" spans="1:6" x14ac:dyDescent="0.3">
      <c r="A958" s="1">
        <f t="shared" si="11"/>
        <v>3.3194972476265674E-4</v>
      </c>
      <c r="B958" s="1">
        <f t="shared" si="12"/>
        <v>15.518478422499998</v>
      </c>
      <c r="E958" s="1">
        <f t="shared" si="13"/>
        <v>5.378619064225006E-6</v>
      </c>
      <c r="F958" s="1">
        <f t="shared" si="14"/>
        <v>15.518478422499998</v>
      </c>
    </row>
    <row r="959" spans="1:6" x14ac:dyDescent="0.3">
      <c r="A959" s="1">
        <f t="shared" si="11"/>
        <v>3.1765739520744327E-4</v>
      </c>
      <c r="B959" s="1">
        <f t="shared" si="12"/>
        <v>15.387316392888998</v>
      </c>
      <c r="E959" s="1">
        <f t="shared" si="13"/>
        <v>3.925191360259581E-4</v>
      </c>
      <c r="F959" s="1">
        <f t="shared" si="14"/>
        <v>15.387316392888998</v>
      </c>
    </row>
    <row r="960" spans="1:6" x14ac:dyDescent="0.3">
      <c r="A960" s="1">
        <f t="shared" si="11"/>
        <v>2.9957609788915611E-4</v>
      </c>
      <c r="B960" s="1">
        <f t="shared" si="12"/>
        <v>15.256703196288996</v>
      </c>
      <c r="E960" s="1">
        <f t="shared" si="13"/>
        <v>2.5592013202785299E-3</v>
      </c>
      <c r="F960" s="1">
        <f t="shared" si="14"/>
        <v>15.256703196288996</v>
      </c>
    </row>
    <row r="961" spans="1:6" x14ac:dyDescent="0.3">
      <c r="A961" s="1">
        <f t="shared" si="11"/>
        <v>2.5717654872562572E-4</v>
      </c>
      <c r="B961" s="1">
        <f t="shared" si="12"/>
        <v>15.126654489999996</v>
      </c>
      <c r="E961" s="1">
        <f t="shared" si="13"/>
        <v>2.7239752998090022E-4</v>
      </c>
      <c r="F961" s="1">
        <f t="shared" si="14"/>
        <v>15.126654489999996</v>
      </c>
    </row>
    <row r="962" spans="1:6" x14ac:dyDescent="0.3">
      <c r="A962" s="1">
        <f t="shared" si="11"/>
        <v>2.7259275506188069E-4</v>
      </c>
      <c r="B962" s="1">
        <f t="shared" si="12"/>
        <v>14.997162428688997</v>
      </c>
      <c r="E962" s="1">
        <f t="shared" si="13"/>
        <v>1.9376981562198575E-5</v>
      </c>
      <c r="F962" s="1">
        <f t="shared" si="14"/>
        <v>14.997162428688997</v>
      </c>
    </row>
    <row r="963" spans="1:6" x14ac:dyDescent="0.3">
      <c r="A963" s="1">
        <f t="shared" si="11"/>
        <v>2.6253410613466728E-4</v>
      </c>
      <c r="B963" s="1">
        <f t="shared" si="12"/>
        <v>14.868219300488999</v>
      </c>
      <c r="E963" s="1">
        <f t="shared" si="13"/>
        <v>7.5053721616991618E-4</v>
      </c>
      <c r="F963" s="1">
        <f t="shared" si="14"/>
        <v>14.868219300488999</v>
      </c>
    </row>
    <row r="964" spans="1:6" x14ac:dyDescent="0.3">
      <c r="A964" s="1">
        <f t="shared" si="11"/>
        <v>2.3643559901390584E-4</v>
      </c>
      <c r="B964" s="1">
        <f t="shared" si="12"/>
        <v>14.7398405625</v>
      </c>
      <c r="E964" s="1">
        <f t="shared" si="13"/>
        <v>1.2385987168522504E-4</v>
      </c>
      <c r="F964" s="1">
        <f t="shared" si="14"/>
        <v>14.7398405625</v>
      </c>
    </row>
    <row r="965" spans="1:6" x14ac:dyDescent="0.3">
      <c r="A965" s="1">
        <f t="shared" si="11"/>
        <v>2.4407565276078006E-4</v>
      </c>
      <c r="B965" s="1">
        <f t="shared" si="12"/>
        <v>14.612018469488998</v>
      </c>
      <c r="E965" s="1">
        <f t="shared" si="13"/>
        <v>1.4778917211845153E-6</v>
      </c>
      <c r="F965" s="1">
        <f t="shared" si="14"/>
        <v>14.612018469488998</v>
      </c>
    </row>
    <row r="966" spans="1:6" x14ac:dyDescent="0.3">
      <c r="A966" s="1">
        <f t="shared" si="11"/>
        <v>2.3110815422544236E-4</v>
      </c>
      <c r="B966" s="1">
        <f t="shared" si="12"/>
        <v>14.484745409688998</v>
      </c>
      <c r="E966" s="1">
        <f t="shared" si="13"/>
        <v>2.4200933744319058E-4</v>
      </c>
      <c r="F966" s="1">
        <f t="shared" si="14"/>
        <v>14.484745409688998</v>
      </c>
    </row>
    <row r="967" spans="1:6" x14ac:dyDescent="0.3">
      <c r="A967" s="1">
        <f t="shared" si="11"/>
        <v>2.2100092920999959E-4</v>
      </c>
      <c r="B967" s="1">
        <f t="shared" si="12"/>
        <v>14.358036639999998</v>
      </c>
      <c r="E967" s="1">
        <f t="shared" si="13"/>
        <v>2.3331768206760026E-4</v>
      </c>
      <c r="F967" s="1">
        <f t="shared" si="14"/>
        <v>14.358036639999998</v>
      </c>
    </row>
    <row r="968" spans="1:6" x14ac:dyDescent="0.3">
      <c r="A968" s="1">
        <f t="shared" si="11"/>
        <v>2.0917137619794323E-4</v>
      </c>
      <c r="B968" s="1">
        <f t="shared" si="12"/>
        <v>14.231884515288998</v>
      </c>
      <c r="E968" s="1">
        <f t="shared" si="13"/>
        <v>2.0713975867179011E-4</v>
      </c>
      <c r="F968" s="1">
        <f t="shared" si="14"/>
        <v>14.231884515288998</v>
      </c>
    </row>
    <row r="969" spans="1:6" x14ac:dyDescent="0.3">
      <c r="A969" s="1">
        <f t="shared" si="11"/>
        <v>2.0055315917988045E-4</v>
      </c>
      <c r="B969" s="1">
        <f t="shared" si="12"/>
        <v>14.106281523888997</v>
      </c>
      <c r="E969" s="1">
        <f t="shared" si="13"/>
        <v>9.8682057285786508E-5</v>
      </c>
      <c r="F969" s="1">
        <f t="shared" si="14"/>
        <v>14.106281523888997</v>
      </c>
    </row>
    <row r="970" spans="1:6" x14ac:dyDescent="0.3">
      <c r="A970" s="1">
        <f t="shared" si="11"/>
        <v>1.941462539814064E-4</v>
      </c>
      <c r="B970" s="1">
        <f t="shared" si="12"/>
        <v>13.981242722499996</v>
      </c>
      <c r="E970" s="1">
        <f t="shared" si="13"/>
        <v>3.5832255860025033E-5</v>
      </c>
      <c r="F970" s="1">
        <f t="shared" si="14"/>
        <v>13.981242722499996</v>
      </c>
    </row>
    <row r="971" spans="1:6" x14ac:dyDescent="0.3">
      <c r="A971" s="1">
        <f t="shared" si="11"/>
        <v>1.891366403920683E-4</v>
      </c>
      <c r="B971" s="1">
        <f t="shared" si="12"/>
        <v>13.856760566088996</v>
      </c>
      <c r="E971" s="1">
        <f t="shared" si="13"/>
        <v>7.4715895608594576E-5</v>
      </c>
      <c r="F971" s="1">
        <f t="shared" si="14"/>
        <v>13.856760566088996</v>
      </c>
    </row>
    <row r="972" spans="1:6" x14ac:dyDescent="0.3">
      <c r="A972" s="1">
        <f t="shared" si="11"/>
        <v>1.8108591704308008E-4</v>
      </c>
      <c r="B972" s="1">
        <f t="shared" si="12"/>
        <v>13.732827643088999</v>
      </c>
      <c r="E972" s="1">
        <f t="shared" si="13"/>
        <v>4.4881563531352263E-4</v>
      </c>
      <c r="F972" s="1">
        <f t="shared" si="14"/>
        <v>13.732827643088999</v>
      </c>
    </row>
    <row r="973" spans="1:6" x14ac:dyDescent="0.3">
      <c r="A973" s="1">
        <f t="shared" si="11"/>
        <v>1.6563625650062498E-4</v>
      </c>
      <c r="B973" s="1">
        <f t="shared" si="12"/>
        <v>13.60945881</v>
      </c>
      <c r="E973" s="1">
        <f t="shared" si="13"/>
        <v>8.0921872343289974E-4</v>
      </c>
      <c r="F973" s="1">
        <f t="shared" si="14"/>
        <v>13.60945881</v>
      </c>
    </row>
    <row r="974" spans="1:6" x14ac:dyDescent="0.3">
      <c r="A974" s="1">
        <f t="shared" si="11"/>
        <v>1.5121702675160485E-4</v>
      </c>
      <c r="B974" s="1">
        <f t="shared" si="12"/>
        <v>13.486646621888999</v>
      </c>
      <c r="E974" s="1">
        <f t="shared" si="13"/>
        <v>3.2902080693940247E-4</v>
      </c>
      <c r="F974" s="1">
        <f t="shared" si="14"/>
        <v>13.486646621888999</v>
      </c>
    </row>
    <row r="975" spans="1:6" x14ac:dyDescent="0.3">
      <c r="A975" s="1">
        <f t="shared" si="11"/>
        <v>1.4512910670159336E-4</v>
      </c>
      <c r="B975" s="1">
        <f t="shared" si="12"/>
        <v>13.364383767288997</v>
      </c>
      <c r="E975" s="1">
        <f t="shared" si="13"/>
        <v>1.4531324373759247E-4</v>
      </c>
      <c r="F975" s="1">
        <f t="shared" si="14"/>
        <v>13.364383767288997</v>
      </c>
    </row>
    <row r="976" spans="1:6" x14ac:dyDescent="0.3">
      <c r="A976" s="1">
        <f t="shared" si="11"/>
        <v>1.3713376092015583E-4</v>
      </c>
      <c r="B976" s="1">
        <f t="shared" si="12"/>
        <v>13.242684902499997</v>
      </c>
      <c r="E976" s="1">
        <f t="shared" si="13"/>
        <v>1.7942425222500347E-7</v>
      </c>
      <c r="F976" s="1">
        <f t="shared" si="14"/>
        <v>13.242684902499997</v>
      </c>
    </row>
    <row r="977" spans="1:6" x14ac:dyDescent="0.3">
      <c r="A977" s="1">
        <f t="shared" si="11"/>
        <v>1.4146891900600504E-4</v>
      </c>
      <c r="B977" s="1">
        <f t="shared" si="12"/>
        <v>13.121542682688998</v>
      </c>
      <c r="E977" s="1">
        <f t="shared" si="13"/>
        <v>2.137895197008462E-6</v>
      </c>
      <c r="F977" s="1">
        <f t="shared" si="14"/>
        <v>13.121542682688998</v>
      </c>
    </row>
    <row r="978" spans="1:6" x14ac:dyDescent="0.3">
      <c r="A978" s="1">
        <f t="shared" si="11"/>
        <v>1.3520554098136802E-4</v>
      </c>
      <c r="B978" s="1">
        <f t="shared" si="12"/>
        <v>13.000949896488997</v>
      </c>
      <c r="E978" s="1">
        <f t="shared" si="13"/>
        <v>5.324652842388063E-4</v>
      </c>
      <c r="F978" s="1">
        <f t="shared" si="14"/>
        <v>13.000949896488997</v>
      </c>
    </row>
    <row r="979" spans="1:6" x14ac:dyDescent="0.3">
      <c r="A979" s="1">
        <f t="shared" si="11"/>
        <v>1.1989921502250009E-4</v>
      </c>
      <c r="B979" s="1">
        <f t="shared" si="12"/>
        <v>12.880920999999997</v>
      </c>
      <c r="E979" s="1">
        <f t="shared" si="13"/>
        <v>5.9600628729760015E-4</v>
      </c>
      <c r="F979" s="1">
        <f t="shared" si="14"/>
        <v>12.880920999999997</v>
      </c>
    </row>
    <row r="980" spans="1:6" x14ac:dyDescent="0.3">
      <c r="A980" s="1">
        <f t="shared" si="11"/>
        <v>1.1304810519466798E-4</v>
      </c>
      <c r="B980" s="1">
        <f t="shared" si="12"/>
        <v>12.761448748488997</v>
      </c>
      <c r="E980" s="1">
        <f t="shared" si="13"/>
        <v>3.1628988790995664E-4</v>
      </c>
      <c r="F980" s="1">
        <f t="shared" si="14"/>
        <v>12.761448748488997</v>
      </c>
    </row>
    <row r="981" spans="1:6" x14ac:dyDescent="0.3">
      <c r="A981" s="1">
        <f t="shared" si="11"/>
        <v>1.029845272747054E-4</v>
      </c>
      <c r="B981" s="1">
        <f t="shared" si="12"/>
        <v>12.642526030688998</v>
      </c>
      <c r="E981" s="1">
        <f t="shared" si="13"/>
        <v>4.4951480943275425E-4</v>
      </c>
      <c r="F981" s="1">
        <f t="shared" si="14"/>
        <v>12.642526030688998</v>
      </c>
    </row>
    <row r="982" spans="1:6" x14ac:dyDescent="0.3">
      <c r="A982" s="1">
        <f t="shared" si="11"/>
        <v>9.4295509595156238E-5</v>
      </c>
      <c r="B982" s="1">
        <f t="shared" si="12"/>
        <v>12.524167102499998</v>
      </c>
      <c r="E982" s="1">
        <f t="shared" si="13"/>
        <v>1.0243296265225006E-5</v>
      </c>
      <c r="F982" s="1">
        <f t="shared" si="14"/>
        <v>12.524167102499998</v>
      </c>
    </row>
    <row r="983" spans="1:6" x14ac:dyDescent="0.3">
      <c r="A983" s="1">
        <f t="shared" si="11"/>
        <v>9.8460883219142709E-5</v>
      </c>
      <c r="B983" s="1">
        <f t="shared" si="12"/>
        <v>12.406364819288999</v>
      </c>
      <c r="E983" s="1">
        <f t="shared" si="13"/>
        <v>5.2392660085024814E-6</v>
      </c>
      <c r="F983" s="1">
        <f t="shared" si="14"/>
        <v>12.406364819288999</v>
      </c>
    </row>
    <row r="984" spans="1:6" x14ac:dyDescent="0.3">
      <c r="A984" s="1">
        <f t="shared" si="11"/>
        <v>9.3212590053555673E-5</v>
      </c>
      <c r="B984" s="1">
        <f t="shared" si="12"/>
        <v>12.289112169888998</v>
      </c>
      <c r="E984" s="1">
        <f t="shared" si="13"/>
        <v>3.1718147103467441E-4</v>
      </c>
      <c r="F984" s="1">
        <f t="shared" si="14"/>
        <v>12.289112169888998</v>
      </c>
    </row>
    <row r="985" spans="1:6" x14ac:dyDescent="0.3">
      <c r="A985" s="1">
        <f t="shared" si="11"/>
        <v>8.3162088455625082E-5</v>
      </c>
      <c r="B985" s="1">
        <f t="shared" si="12"/>
        <v>12.172423209999998</v>
      </c>
      <c r="E985" s="1">
        <f t="shared" si="13"/>
        <v>8.6182464192250026E-4</v>
      </c>
      <c r="F985" s="1">
        <f t="shared" si="14"/>
        <v>12.172423209999998</v>
      </c>
    </row>
    <row r="986" spans="1:6" x14ac:dyDescent="0.3">
      <c r="A986" s="1">
        <f t="shared" si="11"/>
        <v>7.184229205428067E-5</v>
      </c>
      <c r="B986" s="1">
        <f t="shared" si="12"/>
        <v>12.056290895088997</v>
      </c>
      <c r="E986" s="1">
        <f t="shared" si="13"/>
        <v>2.6878752262023673E-4</v>
      </c>
      <c r="F986" s="1">
        <f t="shared" si="14"/>
        <v>12.056290895088997</v>
      </c>
    </row>
    <row r="987" spans="1:6" x14ac:dyDescent="0.3">
      <c r="A987" s="1">
        <f t="shared" si="11"/>
        <v>7.0209388032368259E-5</v>
      </c>
      <c r="B987" s="1">
        <f t="shared" si="12"/>
        <v>11.940708314088997</v>
      </c>
      <c r="E987" s="1">
        <f t="shared" si="13"/>
        <v>3.0815886577078829E-4</v>
      </c>
      <c r="F987" s="1">
        <f t="shared" si="14"/>
        <v>11.940708314088997</v>
      </c>
    </row>
    <row r="988" spans="1:6" x14ac:dyDescent="0.3">
      <c r="A988" s="1">
        <f t="shared" si="11"/>
        <v>6.0811338376406746E-5</v>
      </c>
      <c r="B988" s="1">
        <f t="shared" si="12"/>
        <v>11.825689322499997</v>
      </c>
      <c r="E988" s="1">
        <f t="shared" si="13"/>
        <v>1.1510039039522492E-4</v>
      </c>
      <c r="F988" s="1">
        <f t="shared" si="14"/>
        <v>11.825689322499997</v>
      </c>
    </row>
    <row r="989" spans="1:6" x14ac:dyDescent="0.3">
      <c r="A989" s="1">
        <f t="shared" si="11"/>
        <v>6.1224689881330619E-5</v>
      </c>
      <c r="B989" s="1">
        <f t="shared" si="12"/>
        <v>11.711226975888996</v>
      </c>
      <c r="E989" s="1">
        <f t="shared" si="13"/>
        <v>1.3565551934622463E-5</v>
      </c>
      <c r="F989" s="1">
        <f t="shared" si="14"/>
        <v>11.711226975888996</v>
      </c>
    </row>
    <row r="990" spans="1:6" x14ac:dyDescent="0.3">
      <c r="A990" s="1">
        <f t="shared" si="11"/>
        <v>5.9637651080493046E-5</v>
      </c>
      <c r="B990" s="1">
        <f t="shared" si="12"/>
        <v>11.597314463288999</v>
      </c>
      <c r="E990" s="1">
        <f t="shared" si="13"/>
        <v>1.6976107673666435E-4</v>
      </c>
      <c r="F990" s="1">
        <f t="shared" si="14"/>
        <v>11.597314463288999</v>
      </c>
    </row>
    <row r="991" spans="1:6" x14ac:dyDescent="0.3">
      <c r="A991" s="1">
        <f t="shared" si="11"/>
        <v>5.2258440999999688E-5</v>
      </c>
      <c r="B991" s="1">
        <f t="shared" si="12"/>
        <v>11.483965439999999</v>
      </c>
      <c r="E991" s="1">
        <f t="shared" si="13"/>
        <v>3.6756098273440011E-4</v>
      </c>
      <c r="F991" s="1">
        <f t="shared" si="14"/>
        <v>11.483965439999999</v>
      </c>
    </row>
    <row r="992" spans="1:6" x14ac:dyDescent="0.3">
      <c r="A992" s="1">
        <f t="shared" ref="A992:A1055" si="15">(B195+0.06275*A195-0.02006)^2</f>
        <v>4.7445346455392902E-5</v>
      </c>
      <c r="B992" s="1">
        <f t="shared" ref="B992:B1055" si="16">(A195-6.592)^2</f>
        <v>11.371173061688999</v>
      </c>
      <c r="E992" s="1">
        <f t="shared" ref="E992:E1055" si="17">(D195+0.0029*A195-0.078)^2</f>
        <v>8.1941929032570049E-4</v>
      </c>
      <c r="F992" s="1">
        <f t="shared" ref="F992:F1055" si="18">(A195-6.592)^2</f>
        <v>11.371173061688999</v>
      </c>
    </row>
    <row r="993" spans="1:6" x14ac:dyDescent="0.3">
      <c r="A993" s="1">
        <f t="shared" si="15"/>
        <v>3.7180472710030292E-5</v>
      </c>
      <c r="B993" s="1">
        <f t="shared" si="16"/>
        <v>11.258930617488998</v>
      </c>
      <c r="E993" s="1">
        <f t="shared" si="17"/>
        <v>1.0324040078085622E-3</v>
      </c>
      <c r="F993" s="1">
        <f t="shared" si="18"/>
        <v>11.258930617488998</v>
      </c>
    </row>
    <row r="994" spans="1:6" x14ac:dyDescent="0.3">
      <c r="A994" s="1">
        <f t="shared" si="15"/>
        <v>3.1614052456406168E-5</v>
      </c>
      <c r="B994" s="1">
        <f t="shared" si="16"/>
        <v>11.147251562499997</v>
      </c>
      <c r="E994" s="1">
        <f t="shared" si="17"/>
        <v>5.8126557930249886E-6</v>
      </c>
      <c r="F994" s="1">
        <f t="shared" si="18"/>
        <v>11.147251562499997</v>
      </c>
    </row>
    <row r="995" spans="1:6" x14ac:dyDescent="0.3">
      <c r="A995" s="1">
        <f t="shared" si="15"/>
        <v>3.3913102750268199E-5</v>
      </c>
      <c r="B995" s="1">
        <f t="shared" si="16"/>
        <v>11.036129152488998</v>
      </c>
      <c r="E995" s="1">
        <f t="shared" si="17"/>
        <v>4.21967313836648E-6</v>
      </c>
      <c r="F995" s="1">
        <f t="shared" si="18"/>
        <v>11.036129152488998</v>
      </c>
    </row>
    <row r="996" spans="1:6" x14ac:dyDescent="0.3">
      <c r="A996" s="1">
        <f t="shared" si="15"/>
        <v>3.069400163698072E-5</v>
      </c>
      <c r="B996" s="1">
        <f t="shared" si="16"/>
        <v>10.925556776688996</v>
      </c>
      <c r="E996" s="1">
        <f t="shared" si="17"/>
        <v>3.5297463896173203E-4</v>
      </c>
      <c r="F996" s="1">
        <f t="shared" si="18"/>
        <v>10.925556776688996</v>
      </c>
    </row>
    <row r="997" spans="1:6" x14ac:dyDescent="0.3">
      <c r="A997" s="1">
        <f t="shared" si="15"/>
        <v>2.6287923480625047E-5</v>
      </c>
      <c r="B997" s="1">
        <f t="shared" si="16"/>
        <v>10.815547689999997</v>
      </c>
      <c r="E997" s="1">
        <f t="shared" si="17"/>
        <v>4.3838560627559989E-4</v>
      </c>
      <c r="F997" s="1">
        <f t="shared" si="18"/>
        <v>10.815547689999997</v>
      </c>
    </row>
    <row r="998" spans="1:6" x14ac:dyDescent="0.3">
      <c r="A998" s="1">
        <f t="shared" si="15"/>
        <v>2.2448011481455692E-5</v>
      </c>
      <c r="B998" s="1">
        <f t="shared" si="16"/>
        <v>10.706095248288996</v>
      </c>
      <c r="E998" s="1">
        <f t="shared" si="17"/>
        <v>2.8131510248393039E-4</v>
      </c>
      <c r="F998" s="1">
        <f t="shared" si="18"/>
        <v>10.706095248288996</v>
      </c>
    </row>
    <row r="999" spans="1:6" x14ac:dyDescent="0.3">
      <c r="A999" s="1">
        <f t="shared" si="15"/>
        <v>1.9330568594042939E-5</v>
      </c>
      <c r="B999" s="1">
        <f t="shared" si="16"/>
        <v>10.597192940888998</v>
      </c>
      <c r="E999" s="1">
        <f t="shared" si="17"/>
        <v>4.5372810893916622E-5</v>
      </c>
      <c r="F999" s="1">
        <f t="shared" si="18"/>
        <v>10.597192940888998</v>
      </c>
    </row>
    <row r="1000" spans="1:6" x14ac:dyDescent="0.3">
      <c r="A1000" s="1">
        <f t="shared" si="15"/>
        <v>1.9206415812656109E-5</v>
      </c>
      <c r="B1000" s="1">
        <f t="shared" si="16"/>
        <v>10.488853822499999</v>
      </c>
      <c r="E1000" s="1">
        <f t="shared" si="17"/>
        <v>1.3309440858902483E-4</v>
      </c>
      <c r="F1000" s="1">
        <f t="shared" si="18"/>
        <v>10.488853822499999</v>
      </c>
    </row>
    <row r="1001" spans="1:6" x14ac:dyDescent="0.3">
      <c r="A1001" s="1">
        <f t="shared" si="15"/>
        <v>1.4956556517955627E-5</v>
      </c>
      <c r="B1001" s="1">
        <f t="shared" si="16"/>
        <v>10.381071349088998</v>
      </c>
      <c r="E1001" s="1">
        <f t="shared" si="17"/>
        <v>4.2507453136649459E-4</v>
      </c>
      <c r="F1001" s="1">
        <f t="shared" si="18"/>
        <v>10.381071349088998</v>
      </c>
    </row>
    <row r="1002" spans="1:6" x14ac:dyDescent="0.3">
      <c r="A1002" s="1">
        <f t="shared" si="15"/>
        <v>1.2624460983918118E-5</v>
      </c>
      <c r="B1002" s="1">
        <f t="shared" si="16"/>
        <v>10.273839110088998</v>
      </c>
      <c r="E1002" s="1">
        <f t="shared" si="17"/>
        <v>3.5463176862456271E-4</v>
      </c>
      <c r="F1002" s="1">
        <f t="shared" si="18"/>
        <v>10.273839110088998</v>
      </c>
    </row>
    <row r="1003" spans="1:6" x14ac:dyDescent="0.3">
      <c r="A1003" s="1">
        <f t="shared" si="15"/>
        <v>9.3926925624999881E-6</v>
      </c>
      <c r="B1003" s="1">
        <f t="shared" si="16"/>
        <v>10.167169959999997</v>
      </c>
      <c r="E1003" s="1">
        <f t="shared" si="17"/>
        <v>5.6770114919039983E-4</v>
      </c>
      <c r="F1003" s="1">
        <f t="shared" si="18"/>
        <v>10.167169959999997</v>
      </c>
    </row>
    <row r="1004" spans="1:6" x14ac:dyDescent="0.3">
      <c r="A1004" s="1">
        <f t="shared" si="15"/>
        <v>6.6672830147179884E-6</v>
      </c>
      <c r="B1004" s="1">
        <f t="shared" si="16"/>
        <v>10.061057454888997</v>
      </c>
      <c r="E1004" s="1">
        <f t="shared" si="17"/>
        <v>1.8753606275653234E-4</v>
      </c>
      <c r="F1004" s="1">
        <f t="shared" si="18"/>
        <v>10.061057454888997</v>
      </c>
    </row>
    <row r="1005" spans="1:6" x14ac:dyDescent="0.3">
      <c r="A1005" s="1">
        <f t="shared" si="15"/>
        <v>5.9635068578555536E-6</v>
      </c>
      <c r="B1005" s="1">
        <f t="shared" si="16"/>
        <v>9.9554952842889968</v>
      </c>
      <c r="E1005" s="1">
        <f t="shared" si="17"/>
        <v>1.6616432767896074E-4</v>
      </c>
      <c r="F1005" s="1">
        <f t="shared" si="18"/>
        <v>9.9554952842889968</v>
      </c>
    </row>
    <row r="1006" spans="1:6" x14ac:dyDescent="0.3">
      <c r="A1006" s="1">
        <f t="shared" si="15"/>
        <v>3.9991500451562883E-6</v>
      </c>
      <c r="B1006" s="1">
        <f t="shared" si="16"/>
        <v>9.8504961024999975</v>
      </c>
      <c r="E1006" s="1">
        <f t="shared" si="17"/>
        <v>9.2870154990602511E-4</v>
      </c>
      <c r="F1006" s="1">
        <f t="shared" si="18"/>
        <v>9.8504961024999975</v>
      </c>
    </row>
    <row r="1007" spans="1:6" x14ac:dyDescent="0.3">
      <c r="A1007" s="1">
        <f t="shared" si="15"/>
        <v>1.6178459909430528E-6</v>
      </c>
      <c r="B1007" s="1">
        <f t="shared" si="16"/>
        <v>9.7460535656889977</v>
      </c>
      <c r="E1007" s="1">
        <f t="shared" si="17"/>
        <v>6.5570542534446866E-4</v>
      </c>
      <c r="F1007" s="1">
        <f t="shared" si="18"/>
        <v>9.7460535656889977</v>
      </c>
    </row>
    <row r="1008" spans="1:6" x14ac:dyDescent="0.3">
      <c r="A1008" s="1">
        <f t="shared" si="15"/>
        <v>9.5056016360554964E-7</v>
      </c>
      <c r="B1008" s="1">
        <f t="shared" si="16"/>
        <v>9.6421614634889981</v>
      </c>
      <c r="E1008" s="1">
        <f t="shared" si="17"/>
        <v>2.2873081764911065E-4</v>
      </c>
      <c r="F1008" s="1">
        <f t="shared" si="18"/>
        <v>9.6421614634889981</v>
      </c>
    </row>
    <row r="1009" spans="1:6" x14ac:dyDescent="0.3">
      <c r="A1009" s="1">
        <f t="shared" si="15"/>
        <v>3.9756177562498231E-7</v>
      </c>
      <c r="B1009" s="1">
        <f t="shared" si="16"/>
        <v>9.5388322499999987</v>
      </c>
      <c r="E1009" s="1">
        <f t="shared" si="17"/>
        <v>3.0807796962249961E-4</v>
      </c>
      <c r="F1009" s="1">
        <f t="shared" si="18"/>
        <v>9.5388322499999987</v>
      </c>
    </row>
    <row r="1010" spans="1:6" x14ac:dyDescent="0.3">
      <c r="A1010" s="1">
        <f t="shared" si="15"/>
        <v>5.4188041480562579E-8</v>
      </c>
      <c r="B1010" s="1">
        <f t="shared" si="16"/>
        <v>9.4360596814889988</v>
      </c>
      <c r="E1010" s="1">
        <f t="shared" si="17"/>
        <v>6.5990009575432823E-4</v>
      </c>
      <c r="F1010" s="1">
        <f t="shared" si="18"/>
        <v>9.4360596814889988</v>
      </c>
    </row>
    <row r="1011" spans="1:6" x14ac:dyDescent="0.3">
      <c r="A1011" s="1">
        <f t="shared" si="15"/>
        <v>1.2651946656806441E-7</v>
      </c>
      <c r="B1011" s="1">
        <f t="shared" si="16"/>
        <v>9.3338376476889984</v>
      </c>
      <c r="E1011" s="1">
        <f t="shared" si="17"/>
        <v>7.7400939310119036E-4</v>
      </c>
      <c r="F1011" s="1">
        <f t="shared" si="18"/>
        <v>9.3338376476889984</v>
      </c>
    </row>
    <row r="1012" spans="1:6" x14ac:dyDescent="0.3">
      <c r="A1012" s="1">
        <f t="shared" si="15"/>
        <v>7.3074715140623286E-7</v>
      </c>
      <c r="B1012" s="1">
        <f t="shared" si="16"/>
        <v>9.2321784024999971</v>
      </c>
      <c r="E1012" s="1">
        <f t="shared" si="17"/>
        <v>4.501332951590255E-4</v>
      </c>
      <c r="F1012" s="1">
        <f t="shared" si="18"/>
        <v>9.2321784024999971</v>
      </c>
    </row>
    <row r="1013" spans="1:6" x14ac:dyDescent="0.3">
      <c r="A1013" s="1">
        <f t="shared" si="15"/>
        <v>1.5074418867305238E-6</v>
      </c>
      <c r="B1013" s="1">
        <f t="shared" si="16"/>
        <v>9.1310758022889971</v>
      </c>
      <c r="E1013" s="1">
        <f t="shared" si="17"/>
        <v>1.0725138340520493E-5</v>
      </c>
      <c r="F1013" s="1">
        <f t="shared" si="18"/>
        <v>9.1310758022889971</v>
      </c>
    </row>
    <row r="1014" spans="1:6" x14ac:dyDescent="0.3">
      <c r="A1014" s="1">
        <f t="shared" si="15"/>
        <v>1.1036726366430187E-6</v>
      </c>
      <c r="B1014" s="1">
        <f t="shared" si="16"/>
        <v>9.0305238368889977</v>
      </c>
      <c r="E1014" s="1">
        <f t="shared" si="17"/>
        <v>8.8961101681712642E-5</v>
      </c>
      <c r="F1014" s="1">
        <f t="shared" si="18"/>
        <v>9.0305238368889977</v>
      </c>
    </row>
    <row r="1015" spans="1:6" x14ac:dyDescent="0.3">
      <c r="A1015" s="1">
        <f t="shared" si="15"/>
        <v>2.4071522499999702E-6</v>
      </c>
      <c r="B1015" s="1">
        <f t="shared" si="16"/>
        <v>8.9305345599999963</v>
      </c>
      <c r="E1015" s="1">
        <f t="shared" si="17"/>
        <v>4.5627907727610004E-4</v>
      </c>
      <c r="F1015" s="1">
        <f t="shared" si="18"/>
        <v>8.9305345599999963</v>
      </c>
    </row>
    <row r="1016" spans="1:6" x14ac:dyDescent="0.3">
      <c r="A1016" s="1">
        <f t="shared" si="15"/>
        <v>3.6934757120429296E-6</v>
      </c>
      <c r="B1016" s="1">
        <f t="shared" si="16"/>
        <v>8.8311019280889962</v>
      </c>
      <c r="E1016" s="1">
        <f t="shared" si="17"/>
        <v>5.0603315472565213E-4</v>
      </c>
      <c r="F1016" s="1">
        <f t="shared" si="18"/>
        <v>8.8311019280889962</v>
      </c>
    </row>
    <row r="1017" spans="1:6" x14ac:dyDescent="0.3">
      <c r="A1017" s="1">
        <f t="shared" si="15"/>
        <v>5.6659268728805851E-6</v>
      </c>
      <c r="B1017" s="1">
        <f t="shared" si="16"/>
        <v>8.7322200310889997</v>
      </c>
      <c r="E1017" s="1">
        <f t="shared" si="17"/>
        <v>3.3054928097680473E-4</v>
      </c>
      <c r="F1017" s="1">
        <f t="shared" si="18"/>
        <v>8.7322200310889997</v>
      </c>
    </row>
    <row r="1018" spans="1:6" x14ac:dyDescent="0.3">
      <c r="A1018" s="1">
        <f t="shared" si="15"/>
        <v>6.2778434414062978E-6</v>
      </c>
      <c r="B1018" s="1">
        <f t="shared" si="16"/>
        <v>8.6339007224999982</v>
      </c>
      <c r="E1018" s="1">
        <f t="shared" si="17"/>
        <v>2.7802261656225023E-5</v>
      </c>
      <c r="F1018" s="1">
        <f t="shared" si="18"/>
        <v>8.6339007224999982</v>
      </c>
    </row>
    <row r="1019" spans="1:6" x14ac:dyDescent="0.3">
      <c r="A1019" s="1">
        <f t="shared" si="15"/>
        <v>7.3522552977682308E-6</v>
      </c>
      <c r="B1019" s="1">
        <f t="shared" si="16"/>
        <v>8.5361380588889979</v>
      </c>
      <c r="E1019" s="1">
        <f t="shared" si="17"/>
        <v>4.4777586844272377E-5</v>
      </c>
      <c r="F1019" s="1">
        <f t="shared" si="18"/>
        <v>8.5361380588889979</v>
      </c>
    </row>
    <row r="1020" spans="1:6" x14ac:dyDescent="0.3">
      <c r="A1020" s="1">
        <f t="shared" si="15"/>
        <v>7.9348312441306744E-6</v>
      </c>
      <c r="B1020" s="1">
        <f t="shared" si="16"/>
        <v>8.4389262302889971</v>
      </c>
      <c r="E1020" s="1">
        <f t="shared" si="17"/>
        <v>5.5324247450544575E-6</v>
      </c>
      <c r="F1020" s="1">
        <f t="shared" si="18"/>
        <v>8.4389262302889971</v>
      </c>
    </row>
    <row r="1021" spans="1:6" x14ac:dyDescent="0.3">
      <c r="A1021" s="1">
        <f t="shared" si="15"/>
        <v>7.3426095756250166E-6</v>
      </c>
      <c r="B1021" s="1">
        <f t="shared" si="16"/>
        <v>8.3422768899999973</v>
      </c>
      <c r="E1021" s="1">
        <f t="shared" si="17"/>
        <v>2.4146511488100073E-5</v>
      </c>
      <c r="F1021" s="1">
        <f t="shared" si="18"/>
        <v>8.3422768899999973</v>
      </c>
    </row>
    <row r="1022" spans="1:6" x14ac:dyDescent="0.3">
      <c r="A1022" s="1">
        <f t="shared" si="15"/>
        <v>9.6321265717056585E-6</v>
      </c>
      <c r="B1022" s="1">
        <f t="shared" si="16"/>
        <v>8.2461841946889987</v>
      </c>
      <c r="E1022" s="1">
        <f t="shared" si="17"/>
        <v>4.4146467173908393E-4</v>
      </c>
      <c r="F1022" s="1">
        <f t="shared" si="18"/>
        <v>8.2461841946889987</v>
      </c>
    </row>
    <row r="1023" spans="1:6" x14ac:dyDescent="0.3">
      <c r="A1023" s="1">
        <f t="shared" si="15"/>
        <v>1.2620581305843089E-5</v>
      </c>
      <c r="B1023" s="1">
        <f t="shared" si="16"/>
        <v>8.1506424344889972</v>
      </c>
      <c r="E1023" s="1">
        <f t="shared" si="17"/>
        <v>4.6218568713711841E-4</v>
      </c>
      <c r="F1023" s="1">
        <f t="shared" si="18"/>
        <v>8.1506424344889972</v>
      </c>
    </row>
    <row r="1024" spans="1:6" x14ac:dyDescent="0.3">
      <c r="A1024" s="1">
        <f t="shared" si="15"/>
        <v>1.5728263662656204E-5</v>
      </c>
      <c r="B1024" s="1">
        <f t="shared" si="16"/>
        <v>8.0556630624999972</v>
      </c>
      <c r="E1024" s="1">
        <f t="shared" si="17"/>
        <v>2.5244236674922519E-4</v>
      </c>
      <c r="F1024" s="1">
        <f t="shared" si="18"/>
        <v>8.0556630624999972</v>
      </c>
    </row>
    <row r="1025" spans="1:6" x14ac:dyDescent="0.3">
      <c r="A1025" s="1">
        <f t="shared" si="15"/>
        <v>1.742335499570555E-5</v>
      </c>
      <c r="B1025" s="1">
        <f t="shared" si="16"/>
        <v>7.9612403354889976</v>
      </c>
      <c r="E1025" s="1">
        <f t="shared" si="17"/>
        <v>7.4717738862538872E-4</v>
      </c>
      <c r="F1025" s="1">
        <f t="shared" si="18"/>
        <v>7.9612403354889976</v>
      </c>
    </row>
    <row r="1026" spans="1:6" x14ac:dyDescent="0.3">
      <c r="A1026" s="1">
        <f t="shared" si="15"/>
        <v>2.4762648547368158E-5</v>
      </c>
      <c r="B1026" s="1">
        <f t="shared" si="16"/>
        <v>7.8673686436889989</v>
      </c>
      <c r="E1026" s="1">
        <f t="shared" si="17"/>
        <v>2.2669546100912661E-4</v>
      </c>
      <c r="F1026" s="1">
        <f t="shared" si="18"/>
        <v>7.8673686436889989</v>
      </c>
    </row>
    <row r="1027" spans="1:6" x14ac:dyDescent="0.3">
      <c r="A1027" s="1">
        <f t="shared" si="15"/>
        <v>2.2857482902500124E-5</v>
      </c>
      <c r="B1027" s="1">
        <f t="shared" si="16"/>
        <v>7.7740592399999988</v>
      </c>
      <c r="E1027" s="1">
        <f t="shared" si="17"/>
        <v>8.4366613116899995E-5</v>
      </c>
      <c r="F1027" s="1">
        <f t="shared" si="18"/>
        <v>7.7740592399999988</v>
      </c>
    </row>
    <row r="1028" spans="1:6" x14ac:dyDescent="0.3">
      <c r="A1028" s="1">
        <f t="shared" si="15"/>
        <v>2.3128325288268099E-5</v>
      </c>
      <c r="B1028" s="1">
        <f t="shared" si="16"/>
        <v>7.6813064812889991</v>
      </c>
      <c r="E1028" s="1">
        <f t="shared" si="17"/>
        <v>1.7913627077070577E-5</v>
      </c>
      <c r="F1028" s="1">
        <f t="shared" si="18"/>
        <v>7.6813064812889991</v>
      </c>
    </row>
    <row r="1029" spans="1:6" x14ac:dyDescent="0.3">
      <c r="A1029" s="1">
        <f t="shared" si="15"/>
        <v>2.2802255691655382E-5</v>
      </c>
      <c r="B1029" s="1">
        <f t="shared" si="16"/>
        <v>7.5891048578889979</v>
      </c>
      <c r="E1029" s="1">
        <f t="shared" si="17"/>
        <v>1.0879896635268045E-4</v>
      </c>
      <c r="F1029" s="1">
        <f t="shared" si="18"/>
        <v>7.5891048578889979</v>
      </c>
    </row>
    <row r="1030" spans="1:6" x14ac:dyDescent="0.3">
      <c r="A1030" s="1">
        <f t="shared" si="15"/>
        <v>2.8031862612656188E-5</v>
      </c>
      <c r="B1030" s="1">
        <f t="shared" si="16"/>
        <v>7.4974654224999977</v>
      </c>
      <c r="E1030" s="1">
        <f t="shared" si="17"/>
        <v>5.5876662668002508E-4</v>
      </c>
      <c r="F1030" s="1">
        <f t="shared" si="18"/>
        <v>7.4974654224999977</v>
      </c>
    </row>
    <row r="1031" spans="1:6" x14ac:dyDescent="0.3">
      <c r="A1031" s="1">
        <f t="shared" si="15"/>
        <v>3.1503010270893348E-5</v>
      </c>
      <c r="B1031" s="1">
        <f t="shared" si="16"/>
        <v>7.4063826320889978</v>
      </c>
      <c r="E1031" s="1">
        <f t="shared" si="17"/>
        <v>5.6356318130050477E-4</v>
      </c>
      <c r="F1031" s="1">
        <f t="shared" si="18"/>
        <v>7.4063826320889978</v>
      </c>
    </row>
    <row r="1032" spans="1:6" x14ac:dyDescent="0.3">
      <c r="A1032" s="1">
        <f t="shared" si="15"/>
        <v>3.5829002540155144E-5</v>
      </c>
      <c r="B1032" s="1">
        <f t="shared" si="16"/>
        <v>7.3158510770889968</v>
      </c>
      <c r="E1032" s="1">
        <f t="shared" si="17"/>
        <v>8.7971399800250105E-7</v>
      </c>
      <c r="F1032" s="1">
        <f t="shared" si="18"/>
        <v>7.3158510770889968</v>
      </c>
    </row>
    <row r="1033" spans="1:6" x14ac:dyDescent="0.3">
      <c r="A1033" s="1">
        <f t="shared" si="15"/>
        <v>3.2455524150625003E-5</v>
      </c>
      <c r="B1033" s="1">
        <f t="shared" si="16"/>
        <v>7.2258816099999974</v>
      </c>
      <c r="E1033" s="1">
        <f t="shared" si="17"/>
        <v>4.1508357696000083E-6</v>
      </c>
      <c r="F1033" s="1">
        <f t="shared" si="18"/>
        <v>7.2258816099999974</v>
      </c>
    </row>
    <row r="1034" spans="1:6" x14ac:dyDescent="0.3">
      <c r="A1034" s="1">
        <f t="shared" si="15"/>
        <v>3.8240826370930526E-5</v>
      </c>
      <c r="B1034" s="1">
        <f t="shared" si="16"/>
        <v>7.1364687878889974</v>
      </c>
      <c r="E1034" s="1">
        <f t="shared" si="17"/>
        <v>4.1116061329452568E-5</v>
      </c>
      <c r="F1034" s="1">
        <f t="shared" si="18"/>
        <v>7.1364687878889974</v>
      </c>
    </row>
    <row r="1035" spans="1:6" x14ac:dyDescent="0.3">
      <c r="A1035" s="1">
        <f t="shared" si="15"/>
        <v>3.6377734693118166E-5</v>
      </c>
      <c r="B1035" s="1">
        <f t="shared" si="16"/>
        <v>7.0476073012889993</v>
      </c>
      <c r="E1035" s="1">
        <f t="shared" si="17"/>
        <v>1.1394403224484955E-6</v>
      </c>
      <c r="F1035" s="1">
        <f t="shared" si="18"/>
        <v>7.0476073012889993</v>
      </c>
    </row>
    <row r="1036" spans="1:6" x14ac:dyDescent="0.3">
      <c r="A1036" s="1">
        <f t="shared" si="15"/>
        <v>3.9263225951406531E-5</v>
      </c>
      <c r="B1036" s="1">
        <f t="shared" si="16"/>
        <v>6.9593078024999988</v>
      </c>
      <c r="E1036" s="1">
        <f t="shared" si="17"/>
        <v>4.812001608756252E-4</v>
      </c>
      <c r="F1036" s="1">
        <f t="shared" si="18"/>
        <v>6.9593078024999988</v>
      </c>
    </row>
    <row r="1037" spans="1:6" x14ac:dyDescent="0.3">
      <c r="A1037" s="1">
        <f t="shared" si="15"/>
        <v>4.6599453664830853E-5</v>
      </c>
      <c r="B1037" s="1">
        <f t="shared" si="16"/>
        <v>6.8715649486889987</v>
      </c>
      <c r="E1037" s="1">
        <f t="shared" si="17"/>
        <v>6.5210597316413689E-4</v>
      </c>
      <c r="F1037" s="1">
        <f t="shared" si="18"/>
        <v>6.8715649486889987</v>
      </c>
    </row>
    <row r="1038" spans="1:6" x14ac:dyDescent="0.3">
      <c r="A1038" s="1">
        <f t="shared" si="15"/>
        <v>5.1708442371592977E-5</v>
      </c>
      <c r="B1038" s="1">
        <f t="shared" si="16"/>
        <v>6.784373530488998</v>
      </c>
      <c r="E1038" s="1">
        <f t="shared" si="17"/>
        <v>6.2463540318784916E-6</v>
      </c>
      <c r="F1038" s="1">
        <f t="shared" si="18"/>
        <v>6.784373530488998</v>
      </c>
    </row>
    <row r="1039" spans="1:6" x14ac:dyDescent="0.3">
      <c r="A1039" s="1">
        <f t="shared" si="15"/>
        <v>4.6880039610000709E-5</v>
      </c>
      <c r="B1039" s="1">
        <f t="shared" si="16"/>
        <v>6.6977440000000001</v>
      </c>
      <c r="E1039" s="1">
        <f t="shared" si="17"/>
        <v>8.8378800999999866E-7</v>
      </c>
      <c r="F1039" s="1">
        <f t="shared" si="18"/>
        <v>6.6977440000000001</v>
      </c>
    </row>
    <row r="1040" spans="1:6" x14ac:dyDescent="0.3">
      <c r="A1040" s="1">
        <f t="shared" si="15"/>
        <v>5.3882085085142901E-5</v>
      </c>
      <c r="B1040" s="1">
        <f t="shared" si="16"/>
        <v>6.6116711144889981</v>
      </c>
      <c r="E1040" s="1">
        <f t="shared" si="17"/>
        <v>1.3837066040148498E-5</v>
      </c>
      <c r="F1040" s="1">
        <f t="shared" si="18"/>
        <v>6.6116711144889981</v>
      </c>
    </row>
    <row r="1041" spans="1:6" x14ac:dyDescent="0.3">
      <c r="A1041" s="1">
        <f t="shared" si="15"/>
        <v>5.0278320754480677E-5</v>
      </c>
      <c r="B1041" s="1">
        <f t="shared" si="16"/>
        <v>6.5261497646889994</v>
      </c>
      <c r="E1041" s="1">
        <f t="shared" si="17"/>
        <v>3.5555035120098481E-5</v>
      </c>
      <c r="F1041" s="1">
        <f t="shared" si="18"/>
        <v>6.5261497646889994</v>
      </c>
    </row>
    <row r="1042" spans="1:6" x14ac:dyDescent="0.3">
      <c r="A1042" s="1">
        <f t="shared" si="15"/>
        <v>5.8196491538906267E-5</v>
      </c>
      <c r="B1042" s="1">
        <f t="shared" si="16"/>
        <v>6.441190202499997</v>
      </c>
      <c r="E1042" s="1">
        <f t="shared" si="17"/>
        <v>1.3581325531224975E-5</v>
      </c>
      <c r="F1042" s="1">
        <f t="shared" si="18"/>
        <v>6.441190202499997</v>
      </c>
    </row>
    <row r="1043" spans="1:6" x14ac:dyDescent="0.3">
      <c r="A1043" s="1">
        <f t="shared" si="15"/>
        <v>5.3711371734817978E-5</v>
      </c>
      <c r="B1043" s="1">
        <f t="shared" si="16"/>
        <v>6.3567872852889993</v>
      </c>
      <c r="E1043" s="1">
        <f t="shared" si="17"/>
        <v>1.0475948535649204E-7</v>
      </c>
      <c r="F1043" s="1">
        <f t="shared" si="18"/>
        <v>6.3567872852889993</v>
      </c>
    </row>
    <row r="1044" spans="1:6" x14ac:dyDescent="0.3">
      <c r="A1044" s="1">
        <f t="shared" si="15"/>
        <v>6.0015749475780327E-5</v>
      </c>
      <c r="B1044" s="1">
        <f t="shared" si="16"/>
        <v>6.2729360038889963</v>
      </c>
      <c r="E1044" s="1">
        <f t="shared" si="17"/>
        <v>5.0648624605515054E-4</v>
      </c>
      <c r="F1044" s="1">
        <f t="shared" si="18"/>
        <v>6.2729360038889963</v>
      </c>
    </row>
    <row r="1045" spans="1:6" x14ac:dyDescent="0.3">
      <c r="A1045" s="1">
        <f t="shared" si="15"/>
        <v>6.541614840062554E-5</v>
      </c>
      <c r="B1045" s="1">
        <f t="shared" si="16"/>
        <v>6.189646409999999</v>
      </c>
      <c r="E1045" s="1">
        <f t="shared" si="17"/>
        <v>6.2373665289999244E-7</v>
      </c>
      <c r="F1045" s="1">
        <f t="shared" si="18"/>
        <v>6.189646409999999</v>
      </c>
    </row>
    <row r="1046" spans="1:6" x14ac:dyDescent="0.3">
      <c r="A1046" s="1">
        <f t="shared" si="15"/>
        <v>6.1058076370104994E-5</v>
      </c>
      <c r="B1046" s="1">
        <f t="shared" si="16"/>
        <v>6.1069134610889968</v>
      </c>
      <c r="E1046" s="1">
        <f t="shared" si="17"/>
        <v>4.6143635778174514E-5</v>
      </c>
      <c r="F1046" s="1">
        <f t="shared" si="18"/>
        <v>6.1069134610889968</v>
      </c>
    </row>
    <row r="1047" spans="1:6" x14ac:dyDescent="0.3">
      <c r="A1047" s="1">
        <f t="shared" si="15"/>
        <v>6.8671812484292607E-5</v>
      </c>
      <c r="B1047" s="1">
        <f t="shared" si="16"/>
        <v>6.0247322480889984</v>
      </c>
      <c r="E1047" s="1">
        <f t="shared" si="17"/>
        <v>8.5072989009143994E-4</v>
      </c>
      <c r="F1047" s="1">
        <f t="shared" si="18"/>
        <v>6.0247322480889984</v>
      </c>
    </row>
    <row r="1048" spans="1:6" x14ac:dyDescent="0.3">
      <c r="A1048" s="1">
        <f t="shared" si="15"/>
        <v>7.8669582420156823E-5</v>
      </c>
      <c r="B1048" s="1">
        <f t="shared" si="16"/>
        <v>5.9431126225000002</v>
      </c>
      <c r="E1048" s="1">
        <f t="shared" si="17"/>
        <v>5.4884236793822472E-4</v>
      </c>
      <c r="F1048" s="1">
        <f t="shared" si="18"/>
        <v>5.9431126225000002</v>
      </c>
    </row>
    <row r="1049" spans="1:6" x14ac:dyDescent="0.3">
      <c r="A1049" s="1">
        <f t="shared" si="15"/>
        <v>8.2167503439955388E-5</v>
      </c>
      <c r="B1049" s="1">
        <f t="shared" si="16"/>
        <v>5.8620496418889978</v>
      </c>
      <c r="E1049" s="1">
        <f t="shared" si="17"/>
        <v>6.8800539824044732E-6</v>
      </c>
      <c r="F1049" s="1">
        <f t="shared" si="18"/>
        <v>5.8620496418889978</v>
      </c>
    </row>
    <row r="1050" spans="1:6" x14ac:dyDescent="0.3">
      <c r="A1050" s="1">
        <f t="shared" si="15"/>
        <v>8.212361836636835E-5</v>
      </c>
      <c r="B1050" s="1">
        <f t="shared" si="16"/>
        <v>5.7815384972889996</v>
      </c>
      <c r="E1050" s="1">
        <f t="shared" si="17"/>
        <v>2.4274171904113849E-4</v>
      </c>
      <c r="F1050" s="1">
        <f t="shared" si="18"/>
        <v>5.7815384972889996</v>
      </c>
    </row>
    <row r="1051" spans="1:6" x14ac:dyDescent="0.3">
      <c r="A1051" s="1">
        <f t="shared" si="15"/>
        <v>7.3327537922499971E-5</v>
      </c>
      <c r="B1051" s="1">
        <f t="shared" si="16"/>
        <v>5.7015888399999977</v>
      </c>
      <c r="E1051" s="1">
        <f t="shared" si="17"/>
        <v>2.9484574200899916E-5</v>
      </c>
      <c r="F1051" s="1">
        <f t="shared" si="18"/>
        <v>5.7015888399999977</v>
      </c>
    </row>
    <row r="1052" spans="1:6" x14ac:dyDescent="0.3">
      <c r="A1052" s="1">
        <f t="shared" si="15"/>
        <v>8.5493911126119148E-5</v>
      </c>
      <c r="B1052" s="1">
        <f t="shared" si="16"/>
        <v>5.6221958276889996</v>
      </c>
      <c r="E1052" s="1">
        <f t="shared" si="17"/>
        <v>4.5357944557662486E-5</v>
      </c>
      <c r="F1052" s="1">
        <f t="shared" si="18"/>
        <v>5.6221958276889996</v>
      </c>
    </row>
    <row r="1053" spans="1:6" x14ac:dyDescent="0.3">
      <c r="A1053" s="1">
        <f t="shared" si="15"/>
        <v>7.8653320871904738E-5</v>
      </c>
      <c r="B1053" s="1">
        <f t="shared" si="16"/>
        <v>5.5433547514889971</v>
      </c>
      <c r="E1053" s="1">
        <f t="shared" si="17"/>
        <v>4.0339211121066472E-5</v>
      </c>
      <c r="F1053" s="1">
        <f t="shared" si="18"/>
        <v>5.5433547514889971</v>
      </c>
    </row>
    <row r="1054" spans="1:6" x14ac:dyDescent="0.3">
      <c r="A1054" s="1">
        <f t="shared" si="15"/>
        <v>8.322753248265631E-5</v>
      </c>
      <c r="B1054" s="1">
        <f t="shared" si="16"/>
        <v>5.4650750624999986</v>
      </c>
      <c r="E1054" s="1">
        <f t="shared" si="17"/>
        <v>3.1884260958224927E-5</v>
      </c>
      <c r="F1054" s="1">
        <f t="shared" si="18"/>
        <v>5.4650750624999986</v>
      </c>
    </row>
    <row r="1055" spans="1:6" x14ac:dyDescent="0.3">
      <c r="A1055" s="1">
        <f t="shared" si="15"/>
        <v>8.327391526884265E-5</v>
      </c>
      <c r="B1055" s="1">
        <f t="shared" si="16"/>
        <v>5.3873520184889969</v>
      </c>
      <c r="E1055" s="1">
        <f t="shared" si="17"/>
        <v>2.6333171796444455E-5</v>
      </c>
      <c r="F1055" s="1">
        <f t="shared" si="18"/>
        <v>5.3873520184889969</v>
      </c>
    </row>
    <row r="1056" spans="1:6" x14ac:dyDescent="0.3">
      <c r="A1056" s="1">
        <f t="shared" ref="A1056:A1119" si="19">(B259+0.06275*A259-0.02006)^2</f>
        <v>8.7464266762406369E-5</v>
      </c>
      <c r="B1056" s="1">
        <f t="shared" ref="B1056:B1119" si="20">(A259-6.592)^2</f>
        <v>5.3101810106889982</v>
      </c>
      <c r="E1056" s="1">
        <f t="shared" ref="E1056:E1119" si="21">(D259+0.0029*A259-0.078)^2</f>
        <v>1.8493188157418493E-5</v>
      </c>
      <c r="F1056" s="1">
        <f t="shared" ref="F1056:F1119" si="22">(A259-6.592)^2</f>
        <v>5.3101810106889982</v>
      </c>
    </row>
    <row r="1057" spans="1:6" x14ac:dyDescent="0.3">
      <c r="A1057" s="1">
        <f t="shared" si="19"/>
        <v>8.1316658880625629E-5</v>
      </c>
      <c r="B1057" s="1">
        <f t="shared" si="20"/>
        <v>5.2335712900000004</v>
      </c>
      <c r="E1057" s="1">
        <f t="shared" si="21"/>
        <v>1.0000260001689992E-4</v>
      </c>
      <c r="F1057" s="1">
        <f t="shared" si="22"/>
        <v>5.2335712900000004</v>
      </c>
    </row>
    <row r="1058" spans="1:6" x14ac:dyDescent="0.3">
      <c r="A1058" s="1">
        <f t="shared" si="19"/>
        <v>7.9773777768880858E-5</v>
      </c>
      <c r="B1058" s="1">
        <f t="shared" si="20"/>
        <v>5.1575182142889986</v>
      </c>
      <c r="E1058" s="1">
        <f t="shared" si="21"/>
        <v>1.7978453946140483E-5</v>
      </c>
      <c r="F1058" s="1">
        <f t="shared" si="22"/>
        <v>5.1575182142889986</v>
      </c>
    </row>
    <row r="1059" spans="1:6" x14ac:dyDescent="0.3">
      <c r="A1059" s="1">
        <f t="shared" si="19"/>
        <v>8.4131009325468767E-5</v>
      </c>
      <c r="B1059" s="1">
        <f t="shared" si="20"/>
        <v>5.082017274889</v>
      </c>
      <c r="E1059" s="1">
        <f t="shared" si="21"/>
        <v>3.5109604232824648E-6</v>
      </c>
      <c r="F1059" s="1">
        <f t="shared" si="22"/>
        <v>5.082017274889</v>
      </c>
    </row>
    <row r="1060" spans="1:6" x14ac:dyDescent="0.3">
      <c r="A1060" s="1">
        <f t="shared" si="19"/>
        <v>7.994930456640556E-5</v>
      </c>
      <c r="B1060" s="1">
        <f t="shared" si="20"/>
        <v>5.0070775224999977</v>
      </c>
      <c r="E1060" s="1">
        <f t="shared" si="21"/>
        <v>4.7670390560249913E-6</v>
      </c>
      <c r="F1060" s="1">
        <f t="shared" si="22"/>
        <v>5.0070775224999977</v>
      </c>
    </row>
    <row r="1061" spans="1:6" x14ac:dyDescent="0.3">
      <c r="A1061" s="1">
        <f t="shared" si="19"/>
        <v>8.7029853846930846E-5</v>
      </c>
      <c r="B1061" s="1">
        <f t="shared" si="20"/>
        <v>4.9326944150889993</v>
      </c>
      <c r="E1061" s="1">
        <f t="shared" si="21"/>
        <v>5.9461637394904801E-6</v>
      </c>
      <c r="F1061" s="1">
        <f t="shared" si="22"/>
        <v>4.9326944150889993</v>
      </c>
    </row>
    <row r="1062" spans="1:6" x14ac:dyDescent="0.3">
      <c r="A1062" s="1">
        <f t="shared" si="19"/>
        <v>8.2936688567243025E-5</v>
      </c>
      <c r="B1062" s="1">
        <f t="shared" si="20"/>
        <v>4.8588635440889973</v>
      </c>
      <c r="E1062" s="1">
        <f t="shared" si="21"/>
        <v>1.7787131645928551E-5</v>
      </c>
      <c r="F1062" s="1">
        <f t="shared" si="22"/>
        <v>4.8588635440889973</v>
      </c>
    </row>
    <row r="1063" spans="1:6" x14ac:dyDescent="0.3">
      <c r="A1063" s="1">
        <f t="shared" si="19"/>
        <v>9.0792312249999519E-5</v>
      </c>
      <c r="B1063" s="1">
        <f t="shared" si="20"/>
        <v>4.7855937599999994</v>
      </c>
      <c r="E1063" s="1">
        <f t="shared" si="21"/>
        <v>9.8914653048999983E-6</v>
      </c>
      <c r="F1063" s="1">
        <f t="shared" si="22"/>
        <v>4.7855937599999994</v>
      </c>
    </row>
    <row r="1064" spans="1:6" x14ac:dyDescent="0.3">
      <c r="A1064" s="1">
        <f t="shared" si="19"/>
        <v>8.6358766368892773E-5</v>
      </c>
      <c r="B1064" s="1">
        <f t="shared" si="20"/>
        <v>4.7128806208889973</v>
      </c>
      <c r="E1064" s="1">
        <f t="shared" si="21"/>
        <v>8.6514768777244791E-6</v>
      </c>
      <c r="F1064" s="1">
        <f t="shared" si="22"/>
        <v>4.7128806208889973</v>
      </c>
    </row>
    <row r="1065" spans="1:6" x14ac:dyDescent="0.3">
      <c r="A1065" s="1">
        <f t="shared" si="19"/>
        <v>8.380341926803023E-5</v>
      </c>
      <c r="B1065" s="1">
        <f t="shared" si="20"/>
        <v>4.6407198182889982</v>
      </c>
      <c r="E1065" s="1">
        <f t="shared" si="21"/>
        <v>1.6633544770830556E-5</v>
      </c>
      <c r="F1065" s="1">
        <f t="shared" si="22"/>
        <v>4.6407198182889982</v>
      </c>
    </row>
    <row r="1066" spans="1:6" x14ac:dyDescent="0.3">
      <c r="A1066" s="1">
        <f t="shared" si="19"/>
        <v>9.0207492506405977E-5</v>
      </c>
      <c r="B1066" s="1">
        <f t="shared" si="20"/>
        <v>4.5691200025000001</v>
      </c>
      <c r="E1066" s="1">
        <f t="shared" si="21"/>
        <v>3.3643306081225025E-5</v>
      </c>
      <c r="F1066" s="1">
        <f t="shared" si="22"/>
        <v>4.5691200025000001</v>
      </c>
    </row>
    <row r="1067" spans="1:6" x14ac:dyDescent="0.3">
      <c r="A1067" s="1">
        <f t="shared" si="19"/>
        <v>8.1643951293467655E-5</v>
      </c>
      <c r="B1067" s="1">
        <f t="shared" si="20"/>
        <v>4.4980768316889987</v>
      </c>
      <c r="E1067" s="1">
        <f t="shared" si="21"/>
        <v>2.0432701249025657E-10</v>
      </c>
      <c r="F1067" s="1">
        <f t="shared" si="22"/>
        <v>4.4980768316889987</v>
      </c>
    </row>
    <row r="1068" spans="1:6" x14ac:dyDescent="0.3">
      <c r="A1068" s="1">
        <f t="shared" si="19"/>
        <v>9.1643922911431282E-5</v>
      </c>
      <c r="B1068" s="1">
        <f t="shared" si="20"/>
        <v>4.4275860974889998</v>
      </c>
      <c r="E1068" s="1">
        <f t="shared" si="21"/>
        <v>8.5387012123386578E-5</v>
      </c>
      <c r="F1068" s="1">
        <f t="shared" si="22"/>
        <v>4.4275860974889998</v>
      </c>
    </row>
    <row r="1069" spans="1:6" x14ac:dyDescent="0.3">
      <c r="A1069" s="1">
        <f t="shared" si="19"/>
        <v>8.8582449830625372E-5</v>
      </c>
      <c r="B1069" s="1">
        <f t="shared" si="20"/>
        <v>4.357656249999998</v>
      </c>
      <c r="E1069" s="1">
        <f t="shared" si="21"/>
        <v>1.9948907616400113E-5</v>
      </c>
      <c r="F1069" s="1">
        <f t="shared" si="22"/>
        <v>4.357656249999998</v>
      </c>
    </row>
    <row r="1070" spans="1:6" x14ac:dyDescent="0.3">
      <c r="A1070" s="1">
        <f t="shared" si="19"/>
        <v>9.5939414650255542E-5</v>
      </c>
      <c r="B1070" s="1">
        <f t="shared" si="20"/>
        <v>4.2882830474889992</v>
      </c>
      <c r="E1070" s="1">
        <f t="shared" si="21"/>
        <v>3.8160492213269444E-4</v>
      </c>
      <c r="F1070" s="1">
        <f t="shared" si="22"/>
        <v>4.2882830474889992</v>
      </c>
    </row>
    <row r="1071" spans="1:6" x14ac:dyDescent="0.3">
      <c r="A1071" s="1">
        <f t="shared" si="19"/>
        <v>1.0005692309829243E-4</v>
      </c>
      <c r="B1071" s="1">
        <f t="shared" si="20"/>
        <v>4.2194623816889969</v>
      </c>
      <c r="E1071" s="1">
        <f t="shared" si="21"/>
        <v>1.2685400585648575E-7</v>
      </c>
      <c r="F1071" s="1">
        <f t="shared" si="22"/>
        <v>4.2194623816889969</v>
      </c>
    </row>
    <row r="1072" spans="1:6" x14ac:dyDescent="0.3">
      <c r="A1072" s="1">
        <f t="shared" si="19"/>
        <v>9.6664045445156273E-5</v>
      </c>
      <c r="B1072" s="1">
        <f t="shared" si="20"/>
        <v>4.1512025024999994</v>
      </c>
      <c r="E1072" s="1">
        <f t="shared" si="21"/>
        <v>1.2188512352025078E-5</v>
      </c>
      <c r="F1072" s="1">
        <f t="shared" si="22"/>
        <v>4.1512025024999994</v>
      </c>
    </row>
    <row r="1073" spans="1:6" x14ac:dyDescent="0.3">
      <c r="A1073" s="1">
        <f t="shared" si="19"/>
        <v>1.0212374253845454E-4</v>
      </c>
      <c r="B1073" s="1">
        <f t="shared" si="20"/>
        <v>4.083499268288997</v>
      </c>
      <c r="E1073" s="1">
        <f t="shared" si="21"/>
        <v>7.4647106516822318E-5</v>
      </c>
      <c r="F1073" s="1">
        <f t="shared" si="22"/>
        <v>4.083499268288997</v>
      </c>
    </row>
    <row r="1074" spans="1:6" x14ac:dyDescent="0.3">
      <c r="A1074" s="1">
        <f t="shared" si="19"/>
        <v>1.0308154593291725E-4</v>
      </c>
      <c r="B1074" s="1">
        <f t="shared" si="20"/>
        <v>4.0163486708889984</v>
      </c>
      <c r="E1074" s="1">
        <f t="shared" si="21"/>
        <v>4.3278116031244801E-6</v>
      </c>
      <c r="F1074" s="1">
        <f t="shared" si="22"/>
        <v>4.0163486708889984</v>
      </c>
    </row>
    <row r="1075" spans="1:6" x14ac:dyDescent="0.3">
      <c r="A1075" s="1">
        <f t="shared" si="19"/>
        <v>1.0476238962250022E-4</v>
      </c>
      <c r="B1075" s="1">
        <f t="shared" si="20"/>
        <v>3.9497587600000004</v>
      </c>
      <c r="E1075" s="1">
        <f t="shared" si="21"/>
        <v>5.1539215506249967E-4</v>
      </c>
      <c r="F1075" s="1">
        <f t="shared" si="22"/>
        <v>3.9497587600000004</v>
      </c>
    </row>
    <row r="1076" spans="1:6" x14ac:dyDescent="0.3">
      <c r="A1076" s="1">
        <f t="shared" si="19"/>
        <v>1.1485605557791801E-4</v>
      </c>
      <c r="B1076" s="1">
        <f t="shared" si="20"/>
        <v>3.8837254940889983</v>
      </c>
      <c r="E1076" s="1">
        <f t="shared" si="21"/>
        <v>1.1530186716991847E-4</v>
      </c>
      <c r="F1076" s="1">
        <f t="shared" si="22"/>
        <v>3.8837254940889983</v>
      </c>
    </row>
    <row r="1077" spans="1:6" x14ac:dyDescent="0.3">
      <c r="A1077" s="1">
        <f t="shared" si="19"/>
        <v>1.1305368727790549E-4</v>
      </c>
      <c r="B1077" s="1">
        <f t="shared" si="20"/>
        <v>3.8182449650889998</v>
      </c>
      <c r="E1077" s="1">
        <f t="shared" si="21"/>
        <v>7.6928331070585242E-6</v>
      </c>
      <c r="F1077" s="1">
        <f t="shared" si="22"/>
        <v>3.8182449650889998</v>
      </c>
    </row>
    <row r="1078" spans="1:6" x14ac:dyDescent="0.3">
      <c r="A1078" s="1">
        <f t="shared" si="19"/>
        <v>1.0228515780015654E-4</v>
      </c>
      <c r="B1078" s="1">
        <f t="shared" si="20"/>
        <v>3.7533250224999981</v>
      </c>
      <c r="E1078" s="1">
        <f t="shared" si="21"/>
        <v>1.3501950250003447E-9</v>
      </c>
      <c r="F1078" s="1">
        <f t="shared" si="22"/>
        <v>3.7533250224999981</v>
      </c>
    </row>
    <row r="1079" spans="1:6" x14ac:dyDescent="0.3">
      <c r="A1079" s="1">
        <f t="shared" si="19"/>
        <v>1.0238109272849298E-4</v>
      </c>
      <c r="B1079" s="1">
        <f t="shared" si="20"/>
        <v>3.6889617248889994</v>
      </c>
      <c r="E1079" s="1">
        <f t="shared" si="21"/>
        <v>1.5604667045240497E-5</v>
      </c>
      <c r="F1079" s="1">
        <f t="shared" si="22"/>
        <v>3.6889617248889994</v>
      </c>
    </row>
    <row r="1080" spans="1:6" x14ac:dyDescent="0.3">
      <c r="A1080" s="1">
        <f t="shared" si="19"/>
        <v>9.5574736558404929E-5</v>
      </c>
      <c r="B1080" s="1">
        <f t="shared" si="20"/>
        <v>3.6251512642889976</v>
      </c>
      <c r="E1080" s="1">
        <f t="shared" si="21"/>
        <v>3.717842248338472E-6</v>
      </c>
      <c r="F1080" s="1">
        <f t="shared" si="22"/>
        <v>3.6251512642889976</v>
      </c>
    </row>
    <row r="1081" spans="1:6" x14ac:dyDescent="0.3">
      <c r="A1081" s="1">
        <f t="shared" si="19"/>
        <v>1.0199939527562507E-4</v>
      </c>
      <c r="B1081" s="1">
        <f t="shared" si="20"/>
        <v>3.5619012899999989</v>
      </c>
      <c r="E1081" s="1">
        <f t="shared" si="21"/>
        <v>6.4343395599999999E-6</v>
      </c>
      <c r="F1081" s="1">
        <f t="shared" si="22"/>
        <v>3.5619012899999989</v>
      </c>
    </row>
    <row r="1082" spans="1:6" x14ac:dyDescent="0.3">
      <c r="A1082" s="1">
        <f t="shared" si="19"/>
        <v>9.4127188623930916E-5</v>
      </c>
      <c r="B1082" s="1">
        <f t="shared" si="20"/>
        <v>3.4992079606889974</v>
      </c>
      <c r="E1082" s="1">
        <f t="shared" si="21"/>
        <v>6.7543589385986671E-5</v>
      </c>
      <c r="F1082" s="1">
        <f t="shared" si="22"/>
        <v>3.4992079606889974</v>
      </c>
    </row>
    <row r="1083" spans="1:6" x14ac:dyDescent="0.3">
      <c r="A1083" s="1">
        <f t="shared" si="19"/>
        <v>1.0623828422881873E-4</v>
      </c>
      <c r="B1083" s="1">
        <f t="shared" si="20"/>
        <v>3.4370675684889984</v>
      </c>
      <c r="E1083" s="1">
        <f t="shared" si="21"/>
        <v>2.7561600157344546E-5</v>
      </c>
      <c r="F1083" s="1">
        <f t="shared" si="22"/>
        <v>3.4370675684889984</v>
      </c>
    </row>
    <row r="1084" spans="1:6" x14ac:dyDescent="0.3">
      <c r="A1084" s="1">
        <f t="shared" si="19"/>
        <v>9.8442859376406439E-5</v>
      </c>
      <c r="B1084" s="1">
        <f t="shared" si="20"/>
        <v>3.3754875625</v>
      </c>
      <c r="E1084" s="1">
        <f t="shared" si="21"/>
        <v>1.4140182656249981E-6</v>
      </c>
      <c r="F1084" s="1">
        <f t="shared" si="22"/>
        <v>3.3754875625</v>
      </c>
    </row>
    <row r="1085" spans="1:6" x14ac:dyDescent="0.3">
      <c r="A1085" s="1">
        <f t="shared" si="19"/>
        <v>1.0804311999283074E-4</v>
      </c>
      <c r="B1085" s="1">
        <f t="shared" si="20"/>
        <v>3.3144642014889985</v>
      </c>
      <c r="E1085" s="1">
        <f t="shared" si="21"/>
        <v>2.0714474601066389E-5</v>
      </c>
      <c r="F1085" s="1">
        <f t="shared" si="22"/>
        <v>3.3144642014889985</v>
      </c>
    </row>
    <row r="1086" spans="1:6" x14ac:dyDescent="0.3">
      <c r="A1086" s="1">
        <f t="shared" si="19"/>
        <v>1.0237712637204395E-4</v>
      </c>
      <c r="B1086" s="1">
        <f t="shared" si="20"/>
        <v>3.2539938776889996</v>
      </c>
      <c r="E1086" s="1">
        <f t="shared" si="21"/>
        <v>4.1528864582094529E-5</v>
      </c>
      <c r="F1086" s="1">
        <f t="shared" si="22"/>
        <v>3.2539938776889996</v>
      </c>
    </row>
    <row r="1087" spans="1:6" x14ac:dyDescent="0.3">
      <c r="A1087" s="1">
        <f t="shared" si="19"/>
        <v>1.133777744099993E-4</v>
      </c>
      <c r="B1087" s="1">
        <f t="shared" si="20"/>
        <v>3.194083839999998</v>
      </c>
      <c r="E1087" s="1">
        <f t="shared" si="21"/>
        <v>6.2814645012249993E-4</v>
      </c>
      <c r="F1087" s="1">
        <f t="shared" si="22"/>
        <v>3.194083839999998</v>
      </c>
    </row>
    <row r="1088" spans="1:6" x14ac:dyDescent="0.3">
      <c r="A1088" s="1">
        <f t="shared" si="19"/>
        <v>1.1791444415154413E-4</v>
      </c>
      <c r="B1088" s="1">
        <f t="shared" si="20"/>
        <v>3.1347304472889999</v>
      </c>
      <c r="E1088" s="1">
        <f t="shared" si="21"/>
        <v>4.0945080164094623E-4</v>
      </c>
      <c r="F1088" s="1">
        <f t="shared" si="22"/>
        <v>3.1347304472889999</v>
      </c>
    </row>
    <row r="1089" spans="1:6" x14ac:dyDescent="0.3">
      <c r="A1089" s="1">
        <f t="shared" si="19"/>
        <v>1.2833991383148056E-4</v>
      </c>
      <c r="B1089" s="1">
        <f t="shared" si="20"/>
        <v>3.0759301918889976</v>
      </c>
      <c r="E1089" s="1">
        <f t="shared" si="21"/>
        <v>6.5105065561105267E-4</v>
      </c>
      <c r="F1089" s="1">
        <f t="shared" si="22"/>
        <v>3.0759301918889976</v>
      </c>
    </row>
    <row r="1090" spans="1:6" x14ac:dyDescent="0.3">
      <c r="A1090" s="1">
        <f t="shared" si="19"/>
        <v>1.380827694939061E-4</v>
      </c>
      <c r="B1090" s="1">
        <f t="shared" si="20"/>
        <v>3.017690122499999</v>
      </c>
      <c r="E1090" s="1">
        <f t="shared" si="21"/>
        <v>1.5700102530002492E-4</v>
      </c>
      <c r="F1090" s="1">
        <f t="shared" si="22"/>
        <v>3.017690122499999</v>
      </c>
    </row>
    <row r="1091" spans="1:6" x14ac:dyDescent="0.3">
      <c r="A1091" s="1">
        <f t="shared" si="19"/>
        <v>1.3546641993151826E-4</v>
      </c>
      <c r="B1091" s="1">
        <f t="shared" si="20"/>
        <v>2.9600066980889976</v>
      </c>
      <c r="E1091" s="1">
        <f t="shared" si="21"/>
        <v>2.2755196639938046E-4</v>
      </c>
      <c r="F1091" s="1">
        <f t="shared" si="22"/>
        <v>2.9600066980889976</v>
      </c>
    </row>
    <row r="1092" spans="1:6" x14ac:dyDescent="0.3">
      <c r="A1092" s="1">
        <f t="shared" si="19"/>
        <v>1.4964832580143138E-4</v>
      </c>
      <c r="B1092" s="1">
        <f t="shared" si="20"/>
        <v>2.9028765110889987</v>
      </c>
      <c r="E1092" s="1">
        <f t="shared" si="21"/>
        <v>6.0212764177049454E-4</v>
      </c>
      <c r="F1092" s="1">
        <f t="shared" si="22"/>
        <v>2.9028765110889987</v>
      </c>
    </row>
    <row r="1093" spans="1:6" x14ac:dyDescent="0.3">
      <c r="A1093" s="1">
        <f t="shared" si="19"/>
        <v>1.5259722665062492E-4</v>
      </c>
      <c r="B1093" s="1">
        <f t="shared" si="20"/>
        <v>2.84630641</v>
      </c>
      <c r="E1093" s="1">
        <f t="shared" si="21"/>
        <v>3.3286899470400085E-5</v>
      </c>
      <c r="F1093" s="1">
        <f t="shared" si="22"/>
        <v>2.84630641</v>
      </c>
    </row>
    <row r="1094" spans="1:6" x14ac:dyDescent="0.3">
      <c r="A1094" s="1">
        <f t="shared" si="19"/>
        <v>1.5329081386795512E-4</v>
      </c>
      <c r="B1094" s="1">
        <f t="shared" si="20"/>
        <v>2.7902929538889985</v>
      </c>
      <c r="E1094" s="1">
        <f t="shared" si="21"/>
        <v>1.7512977552272478E-4</v>
      </c>
      <c r="F1094" s="1">
        <f t="shared" si="22"/>
        <v>2.7902929538889985</v>
      </c>
    </row>
    <row r="1095" spans="1:6" x14ac:dyDescent="0.3">
      <c r="A1095" s="1">
        <f t="shared" si="19"/>
        <v>1.598820083246942E-4</v>
      </c>
      <c r="B1095" s="1">
        <f t="shared" si="20"/>
        <v>2.7348328352889997</v>
      </c>
      <c r="E1095" s="1">
        <f t="shared" si="21"/>
        <v>9.5584703688047992E-7</v>
      </c>
      <c r="F1095" s="1">
        <f t="shared" si="22"/>
        <v>2.7348328352889997</v>
      </c>
    </row>
    <row r="1096" spans="1:6" x14ac:dyDescent="0.3">
      <c r="A1096" s="1">
        <f t="shared" si="19"/>
        <v>1.5372497199515718E-4</v>
      </c>
      <c r="B1096" s="1">
        <f t="shared" si="20"/>
        <v>2.6799327024999982</v>
      </c>
      <c r="E1096" s="1">
        <f t="shared" si="21"/>
        <v>2.3829579218024958E-5</v>
      </c>
      <c r="F1096" s="1">
        <f t="shared" si="22"/>
        <v>2.6799327024999982</v>
      </c>
    </row>
    <row r="1097" spans="1:6" x14ac:dyDescent="0.3">
      <c r="A1097" s="1">
        <f t="shared" si="19"/>
        <v>1.6453524479620538E-4</v>
      </c>
      <c r="B1097" s="1">
        <f t="shared" si="20"/>
        <v>2.6255892146889996</v>
      </c>
      <c r="E1097" s="1">
        <f t="shared" si="21"/>
        <v>5.9981082965867433E-4</v>
      </c>
      <c r="F1097" s="1">
        <f t="shared" si="22"/>
        <v>2.6255892146889996</v>
      </c>
    </row>
    <row r="1098" spans="1:6" x14ac:dyDescent="0.3">
      <c r="A1098" s="1">
        <f t="shared" si="19"/>
        <v>1.7238661279846699E-4</v>
      </c>
      <c r="B1098" s="1">
        <f t="shared" si="20"/>
        <v>2.5717991644889979</v>
      </c>
      <c r="E1098" s="1">
        <f t="shared" si="21"/>
        <v>8.4645672211339858E-4</v>
      </c>
      <c r="F1098" s="1">
        <f t="shared" si="22"/>
        <v>2.5717991644889979</v>
      </c>
    </row>
    <row r="1099" spans="1:6" x14ac:dyDescent="0.3">
      <c r="A1099" s="1">
        <f t="shared" si="19"/>
        <v>1.8569921712250032E-4</v>
      </c>
      <c r="B1099" s="1">
        <f t="shared" si="20"/>
        <v>2.5185689999999994</v>
      </c>
      <c r="E1099" s="1">
        <f t="shared" si="21"/>
        <v>7.939630530225002E-4</v>
      </c>
      <c r="F1099" s="1">
        <f t="shared" si="22"/>
        <v>2.5185689999999994</v>
      </c>
    </row>
    <row r="1100" spans="1:6" x14ac:dyDescent="0.3">
      <c r="A1100" s="1">
        <f t="shared" si="19"/>
        <v>1.9521096470536642E-4</v>
      </c>
      <c r="B1100" s="1">
        <f t="shared" si="20"/>
        <v>2.4658954804889976</v>
      </c>
      <c r="E1100" s="1">
        <f t="shared" si="21"/>
        <v>2.9608293793348444E-4</v>
      </c>
      <c r="F1100" s="1">
        <f t="shared" si="22"/>
        <v>2.4658954804889976</v>
      </c>
    </row>
    <row r="1101" spans="1:6" x14ac:dyDescent="0.3">
      <c r="A1101" s="1">
        <f t="shared" si="19"/>
        <v>1.9565213548625529E-4</v>
      </c>
      <c r="B1101" s="1">
        <f t="shared" si="20"/>
        <v>2.4137754986889988</v>
      </c>
      <c r="E1101" s="1">
        <f t="shared" si="21"/>
        <v>6.1593085563688848E-4</v>
      </c>
      <c r="F1101" s="1">
        <f t="shared" si="22"/>
        <v>2.4137754986889988</v>
      </c>
    </row>
    <row r="1102" spans="1:6" x14ac:dyDescent="0.3">
      <c r="A1102" s="1">
        <f t="shared" si="19"/>
        <v>1.848216458826572E-4</v>
      </c>
      <c r="B1102" s="1">
        <f t="shared" si="20"/>
        <v>2.3622153025000001</v>
      </c>
      <c r="E1102" s="1">
        <f t="shared" si="21"/>
        <v>5.1130684028902499E-4</v>
      </c>
      <c r="F1102" s="1">
        <f t="shared" si="22"/>
        <v>2.3622153025000001</v>
      </c>
    </row>
    <row r="1103" spans="1:6" x14ac:dyDescent="0.3">
      <c r="A1103" s="1">
        <f t="shared" si="19"/>
        <v>2.1778245594084315E-4</v>
      </c>
      <c r="B1103" s="1">
        <f t="shared" si="20"/>
        <v>2.3112117512889987</v>
      </c>
      <c r="E1103" s="1">
        <f t="shared" si="21"/>
        <v>5.8363919571270077E-4</v>
      </c>
      <c r="F1103" s="1">
        <f t="shared" si="22"/>
        <v>2.3112117512889987</v>
      </c>
    </row>
    <row r="1104" spans="1:6" x14ac:dyDescent="0.3">
      <c r="A1104" s="1">
        <f t="shared" si="19"/>
        <v>2.0780183270855483E-4</v>
      </c>
      <c r="B1104" s="1">
        <f t="shared" si="20"/>
        <v>2.2607618378889995</v>
      </c>
      <c r="E1104" s="1">
        <f t="shared" si="21"/>
        <v>7.7028344209188315E-5</v>
      </c>
      <c r="F1104" s="1">
        <f t="shared" si="22"/>
        <v>2.2607618378889995</v>
      </c>
    </row>
    <row r="1105" spans="1:6" x14ac:dyDescent="0.3">
      <c r="A1105" s="1">
        <f t="shared" si="19"/>
        <v>2.234210299256255E-4</v>
      </c>
      <c r="B1105" s="1">
        <f t="shared" si="20"/>
        <v>2.2108716099999985</v>
      </c>
      <c r="E1105" s="1">
        <f t="shared" si="21"/>
        <v>8.7718623632889988E-4</v>
      </c>
      <c r="F1105" s="1">
        <f t="shared" si="22"/>
        <v>2.2108716099999985</v>
      </c>
    </row>
    <row r="1106" spans="1:6" x14ac:dyDescent="0.3">
      <c r="A1106" s="1">
        <f t="shared" si="19"/>
        <v>2.3687108394538085E-4</v>
      </c>
      <c r="B1106" s="1">
        <f t="shared" si="20"/>
        <v>2.1615380270889997</v>
      </c>
      <c r="E1106" s="1">
        <f t="shared" si="21"/>
        <v>4.4926069556697868E-4</v>
      </c>
      <c r="F1106" s="1">
        <f t="shared" si="22"/>
        <v>2.1615380270889997</v>
      </c>
    </row>
    <row r="1107" spans="1:6" x14ac:dyDescent="0.3">
      <c r="A1107" s="1">
        <f t="shared" si="19"/>
        <v>2.452198071442666E-4</v>
      </c>
      <c r="B1107" s="1">
        <f t="shared" si="20"/>
        <v>2.112758182088998</v>
      </c>
      <c r="E1107" s="1">
        <f t="shared" si="21"/>
        <v>5.0411090789884453E-4</v>
      </c>
      <c r="F1107" s="1">
        <f t="shared" si="22"/>
        <v>2.112758182088998</v>
      </c>
    </row>
    <row r="1108" spans="1:6" x14ac:dyDescent="0.3">
      <c r="A1108" s="1">
        <f t="shared" si="19"/>
        <v>2.5980080376390637E-4</v>
      </c>
      <c r="B1108" s="1">
        <f t="shared" si="20"/>
        <v>2.0645379224999991</v>
      </c>
      <c r="E1108" s="1">
        <f t="shared" si="21"/>
        <v>9.2702331522025009E-5</v>
      </c>
      <c r="F1108" s="1">
        <f t="shared" si="22"/>
        <v>2.0645379224999991</v>
      </c>
    </row>
    <row r="1109" spans="1:6" x14ac:dyDescent="0.3">
      <c r="A1109" s="1">
        <f t="shared" si="19"/>
        <v>2.5383114922828017E-4</v>
      </c>
      <c r="B1109" s="1">
        <f t="shared" si="20"/>
        <v>2.0168743078889979</v>
      </c>
      <c r="E1109" s="1">
        <f t="shared" si="21"/>
        <v>3.5243524701900528E-5</v>
      </c>
      <c r="F1109" s="1">
        <f t="shared" si="22"/>
        <v>2.0168743078889979</v>
      </c>
    </row>
    <row r="1110" spans="1:6" x14ac:dyDescent="0.3">
      <c r="A1110" s="1">
        <f t="shared" si="19"/>
        <v>2.6618112570089283E-4</v>
      </c>
      <c r="B1110" s="1">
        <f t="shared" si="20"/>
        <v>1.9697645312889989</v>
      </c>
      <c r="E1110" s="1">
        <f t="shared" si="21"/>
        <v>6.7996921298169217E-4</v>
      </c>
      <c r="F1110" s="1">
        <f t="shared" si="22"/>
        <v>1.9697645312889989</v>
      </c>
    </row>
    <row r="1111" spans="1:6" x14ac:dyDescent="0.3">
      <c r="A1111" s="1">
        <f t="shared" si="19"/>
        <v>2.8007361316000155E-4</v>
      </c>
      <c r="B1111" s="1">
        <f t="shared" si="20"/>
        <v>1.9232142400000001</v>
      </c>
      <c r="E1111" s="1">
        <f t="shared" si="21"/>
        <v>7.1892356256249984E-4</v>
      </c>
      <c r="F1111" s="1">
        <f t="shared" si="22"/>
        <v>1.9232142400000001</v>
      </c>
    </row>
    <row r="1112" spans="1:6" x14ac:dyDescent="0.3">
      <c r="A1112" s="1">
        <f t="shared" si="19"/>
        <v>2.9635421945589392E-4</v>
      </c>
      <c r="B1112" s="1">
        <f t="shared" si="20"/>
        <v>1.877220593688999</v>
      </c>
      <c r="E1112" s="1">
        <f t="shared" si="21"/>
        <v>6.8784612402994852E-4</v>
      </c>
      <c r="F1112" s="1">
        <f t="shared" si="22"/>
        <v>1.877220593688999</v>
      </c>
    </row>
    <row r="1113" spans="1:6" x14ac:dyDescent="0.3">
      <c r="A1113" s="1">
        <f t="shared" si="19"/>
        <v>3.1025372698143227E-4</v>
      </c>
      <c r="B1113" s="1">
        <f t="shared" si="20"/>
        <v>1.8317808854889996</v>
      </c>
      <c r="E1113" s="1">
        <f t="shared" si="21"/>
        <v>7.2731694474788397E-4</v>
      </c>
      <c r="F1113" s="1">
        <f t="shared" si="22"/>
        <v>1.8317808854889996</v>
      </c>
    </row>
    <row r="1114" spans="1:6" x14ac:dyDescent="0.3">
      <c r="A1114" s="1">
        <f t="shared" si="19"/>
        <v>3.281518663764054E-4</v>
      </c>
      <c r="B1114" s="1">
        <f t="shared" si="20"/>
        <v>1.7869005624999985</v>
      </c>
      <c r="E1114" s="1">
        <f t="shared" si="21"/>
        <v>9.9081191643722501E-4</v>
      </c>
      <c r="F1114" s="1">
        <f t="shared" si="22"/>
        <v>1.7869005624999985</v>
      </c>
    </row>
    <row r="1115" spans="1:6" x14ac:dyDescent="0.3">
      <c r="A1115" s="1">
        <f t="shared" si="19"/>
        <v>3.4775925140056823E-4</v>
      </c>
      <c r="B1115" s="1">
        <f t="shared" si="20"/>
        <v>1.7425768844889997</v>
      </c>
      <c r="E1115" s="1">
        <f t="shared" si="21"/>
        <v>6.6391023934006229E-4</v>
      </c>
      <c r="F1115" s="1">
        <f t="shared" si="22"/>
        <v>1.7425768844889997</v>
      </c>
    </row>
    <row r="1116" spans="1:6" x14ac:dyDescent="0.3">
      <c r="A1116" s="1">
        <f t="shared" si="19"/>
        <v>3.5718290736373015E-4</v>
      </c>
      <c r="B1116" s="1">
        <f t="shared" si="20"/>
        <v>1.6988072446889981</v>
      </c>
      <c r="E1116" s="1">
        <f t="shared" si="21"/>
        <v>4.1372030047146523E-5</v>
      </c>
      <c r="F1116" s="1">
        <f t="shared" si="22"/>
        <v>1.6988072446889981</v>
      </c>
    </row>
    <row r="1117" spans="1:6" x14ac:dyDescent="0.3">
      <c r="A1117" s="1">
        <f t="shared" si="19"/>
        <v>3.5400516575062369E-4</v>
      </c>
      <c r="B1117" s="1">
        <f t="shared" si="20"/>
        <v>1.6555968899999993</v>
      </c>
      <c r="E1117" s="1">
        <f t="shared" si="21"/>
        <v>2.7148065428889997E-4</v>
      </c>
      <c r="F1117" s="1">
        <f t="shared" si="22"/>
        <v>1.6555968899999993</v>
      </c>
    </row>
    <row r="1118" spans="1:6" x14ac:dyDescent="0.3">
      <c r="A1118" s="1">
        <f t="shared" si="19"/>
        <v>3.764518355015052E-4</v>
      </c>
      <c r="B1118" s="1">
        <f t="shared" si="20"/>
        <v>1.6129431802889982</v>
      </c>
      <c r="E1118" s="1">
        <f t="shared" si="21"/>
        <v>8.0095286685365414E-4</v>
      </c>
      <c r="F1118" s="1">
        <f t="shared" si="22"/>
        <v>1.6129431802889982</v>
      </c>
    </row>
    <row r="1119" spans="1:6" x14ac:dyDescent="0.3">
      <c r="A1119" s="1">
        <f t="shared" si="19"/>
        <v>3.8809574257124259E-4</v>
      </c>
      <c r="B1119" s="1">
        <f t="shared" si="20"/>
        <v>1.570843608888999</v>
      </c>
      <c r="E1119" s="1">
        <f t="shared" si="21"/>
        <v>4.5147258722618675E-4</v>
      </c>
      <c r="F1119" s="1">
        <f t="shared" si="22"/>
        <v>1.570843608888999</v>
      </c>
    </row>
    <row r="1120" spans="1:6" x14ac:dyDescent="0.3">
      <c r="A1120" s="1">
        <f t="shared" ref="A1120:A1183" si="23">(B323+0.06275*A323-0.02006)^2</f>
        <v>4.0222658997015649E-4</v>
      </c>
      <c r="B1120" s="1">
        <f t="shared" ref="B1120:B1183" si="24">(A323-6.592)^2</f>
        <v>1.5293032225000001</v>
      </c>
      <c r="E1120" s="1">
        <f t="shared" ref="E1120:E1183" si="25">(D323+0.0029*A323-0.078)^2</f>
        <v>1.8795326925602498E-4</v>
      </c>
      <c r="F1120" s="1">
        <f t="shared" ref="F1120:F1183" si="26">(A323-6.592)^2</f>
        <v>1.5293032225000001</v>
      </c>
    </row>
    <row r="1121" spans="1:6" x14ac:dyDescent="0.3">
      <c r="A1121" s="1">
        <f t="shared" si="23"/>
        <v>3.9432543943045508E-4</v>
      </c>
      <c r="B1121" s="1">
        <f t="shared" si="24"/>
        <v>1.488319481088999</v>
      </c>
      <c r="E1121" s="1">
        <f t="shared" si="25"/>
        <v>3.3333980074465861E-4</v>
      </c>
      <c r="F1121" s="1">
        <f t="shared" si="26"/>
        <v>1.488319481088999</v>
      </c>
    </row>
    <row r="1122" spans="1:6" x14ac:dyDescent="0.3">
      <c r="A1122" s="1">
        <f t="shared" si="23"/>
        <v>4.0954864520551844E-4</v>
      </c>
      <c r="B1122" s="1">
        <f t="shared" si="24"/>
        <v>1.4478899780889998</v>
      </c>
      <c r="E1122" s="1">
        <f t="shared" si="25"/>
        <v>6.8372309700266004E-4</v>
      </c>
      <c r="F1122" s="1">
        <f t="shared" si="26"/>
        <v>1.4478899780889998</v>
      </c>
    </row>
    <row r="1123" spans="1:6" x14ac:dyDescent="0.3">
      <c r="A1123" s="1">
        <f t="shared" si="23"/>
        <v>4.2915887082249865E-4</v>
      </c>
      <c r="B1123" s="1">
        <f t="shared" si="24"/>
        <v>1.4080195599999987</v>
      </c>
      <c r="E1123" s="1">
        <f t="shared" si="25"/>
        <v>8.5765632449290015E-4</v>
      </c>
      <c r="F1123" s="1">
        <f t="shared" si="26"/>
        <v>1.4080195599999987</v>
      </c>
    </row>
    <row r="1124" spans="1:6" x14ac:dyDescent="0.3">
      <c r="A1124" s="1">
        <f t="shared" si="23"/>
        <v>4.4943965020006869E-4</v>
      </c>
      <c r="B1124" s="1">
        <f t="shared" si="24"/>
        <v>1.3687057868889998</v>
      </c>
      <c r="E1124" s="1">
        <f t="shared" si="25"/>
        <v>8.6188515919543196E-4</v>
      </c>
      <c r="F1124" s="1">
        <f t="shared" si="26"/>
        <v>1.3687057868889998</v>
      </c>
    </row>
    <row r="1125" spans="1:6" x14ac:dyDescent="0.3">
      <c r="A1125" s="1">
        <f t="shared" si="23"/>
        <v>4.6982169714995369E-4</v>
      </c>
      <c r="B1125" s="1">
        <f t="shared" si="24"/>
        <v>1.3299463522889983</v>
      </c>
      <c r="E1125" s="1">
        <f t="shared" si="25"/>
        <v>8.2011066178802106E-4</v>
      </c>
      <c r="F1125" s="1">
        <f t="shared" si="26"/>
        <v>1.3299463522889983</v>
      </c>
    </row>
    <row r="1126" spans="1:6" x14ac:dyDescent="0.3">
      <c r="A1126" s="1">
        <f t="shared" si="23"/>
        <v>4.9009159745015652E-4</v>
      </c>
      <c r="B1126" s="1">
        <f t="shared" si="24"/>
        <v>1.2917459024999993</v>
      </c>
      <c r="E1126" s="1">
        <f t="shared" si="25"/>
        <v>7.254740238906252E-4</v>
      </c>
      <c r="F1126" s="1">
        <f t="shared" si="26"/>
        <v>1.2917459024999993</v>
      </c>
    </row>
    <row r="1127" spans="1:6" x14ac:dyDescent="0.3">
      <c r="A1127" s="1">
        <f t="shared" si="23"/>
        <v>5.0870340651534059E-4</v>
      </c>
      <c r="B1127" s="1">
        <f t="shared" si="24"/>
        <v>1.2541020976889985</v>
      </c>
      <c r="E1127" s="1">
        <f t="shared" si="25"/>
        <v>7.5165491488848012E-4</v>
      </c>
      <c r="F1127" s="1">
        <f t="shared" si="26"/>
        <v>1.2541020976889985</v>
      </c>
    </row>
    <row r="1128" spans="1:6" x14ac:dyDescent="0.3">
      <c r="A1128" s="1">
        <f t="shared" si="23"/>
        <v>5.2793486619830436E-4</v>
      </c>
      <c r="B1128" s="1">
        <f t="shared" si="24"/>
        <v>1.2170127314889991</v>
      </c>
      <c r="E1128" s="1">
        <f t="shared" si="25"/>
        <v>1.1233560648411059E-4</v>
      </c>
      <c r="F1128" s="1">
        <f t="shared" si="26"/>
        <v>1.2170127314889991</v>
      </c>
    </row>
    <row r="1129" spans="1:6" x14ac:dyDescent="0.3">
      <c r="A1129" s="1">
        <f t="shared" si="23"/>
        <v>5.2304490453062625E-4</v>
      </c>
      <c r="B1129" s="1">
        <f t="shared" si="24"/>
        <v>1.1804822500000001</v>
      </c>
      <c r="E1129" s="1">
        <f t="shared" si="25"/>
        <v>1.3071417498089992E-4</v>
      </c>
      <c r="F1129" s="1">
        <f t="shared" si="26"/>
        <v>1.1804822500000001</v>
      </c>
    </row>
    <row r="1130" spans="1:6" x14ac:dyDescent="0.3">
      <c r="A1130" s="1">
        <f t="shared" si="23"/>
        <v>5.3951753437153009E-4</v>
      </c>
      <c r="B1130" s="1">
        <f t="shared" si="24"/>
        <v>1.1445084134889991</v>
      </c>
      <c r="E1130" s="1">
        <f t="shared" si="25"/>
        <v>5.8380179458688631E-4</v>
      </c>
      <c r="F1130" s="1">
        <f t="shared" si="26"/>
        <v>1.1445084134889991</v>
      </c>
    </row>
    <row r="1131" spans="1:6" x14ac:dyDescent="0.3">
      <c r="A1131" s="1">
        <f t="shared" si="23"/>
        <v>5.5457404019011876E-4</v>
      </c>
      <c r="B1131" s="1">
        <f t="shared" si="24"/>
        <v>1.1090891156889997</v>
      </c>
      <c r="E1131" s="1">
        <f t="shared" si="25"/>
        <v>1.179575885869089E-3</v>
      </c>
      <c r="F1131" s="1">
        <f t="shared" si="26"/>
        <v>1.1090891156889997</v>
      </c>
    </row>
    <row r="1132" spans="1:6" x14ac:dyDescent="0.3">
      <c r="A1132" s="1">
        <f t="shared" si="23"/>
        <v>5.7455790375390706E-4</v>
      </c>
      <c r="B1132" s="1">
        <f t="shared" si="24"/>
        <v>1.0742286024999987</v>
      </c>
      <c r="E1132" s="1">
        <f t="shared" si="25"/>
        <v>1.1244644363112251E-3</v>
      </c>
      <c r="F1132" s="1">
        <f t="shared" si="26"/>
        <v>1.0742286024999987</v>
      </c>
    </row>
    <row r="1133" spans="1:6" x14ac:dyDescent="0.3">
      <c r="A1133" s="1">
        <f t="shared" si="23"/>
        <v>6.0399841703982966E-4</v>
      </c>
      <c r="B1133" s="1">
        <f t="shared" si="24"/>
        <v>1.0399247342889997</v>
      </c>
      <c r="E1133" s="1">
        <f t="shared" si="25"/>
        <v>9.7047798833851788E-4</v>
      </c>
      <c r="F1133" s="1">
        <f t="shared" si="26"/>
        <v>1.0399247342889997</v>
      </c>
    </row>
    <row r="1134" spans="1:6" x14ac:dyDescent="0.3">
      <c r="A1134" s="1">
        <f t="shared" si="23"/>
        <v>6.236786116661406E-4</v>
      </c>
      <c r="B1134" s="1">
        <f t="shared" si="24"/>
        <v>1.0061755048889987</v>
      </c>
      <c r="E1134" s="1">
        <f t="shared" si="25"/>
        <v>5.0782754555185887E-4</v>
      </c>
      <c r="F1134" s="1">
        <f t="shared" si="26"/>
        <v>1.0061755048889987</v>
      </c>
    </row>
    <row r="1135" spans="1:6" x14ac:dyDescent="0.3">
      <c r="A1135" s="1">
        <f t="shared" si="23"/>
        <v>6.3767360484000193E-4</v>
      </c>
      <c r="B1135" s="1">
        <f t="shared" si="24"/>
        <v>0.97298495999999945</v>
      </c>
      <c r="E1135" s="1">
        <f t="shared" si="25"/>
        <v>5.7181769954409948E-4</v>
      </c>
      <c r="F1135" s="1">
        <f t="shared" si="26"/>
        <v>0.97298495999999945</v>
      </c>
    </row>
    <row r="1136" spans="1:6" x14ac:dyDescent="0.3">
      <c r="A1136" s="1">
        <f t="shared" si="23"/>
        <v>6.6119651478569299E-4</v>
      </c>
      <c r="B1136" s="1">
        <f t="shared" si="24"/>
        <v>0.9403510600889986</v>
      </c>
      <c r="E1136" s="1">
        <f t="shared" si="25"/>
        <v>2.4124553087131225E-4</v>
      </c>
      <c r="F1136" s="1">
        <f t="shared" si="26"/>
        <v>0.9403510600889986</v>
      </c>
    </row>
    <row r="1137" spans="1:6" x14ac:dyDescent="0.3">
      <c r="A1137" s="1">
        <f t="shared" si="23"/>
        <v>6.5410214653952774E-4</v>
      </c>
      <c r="B1137" s="1">
        <f t="shared" si="24"/>
        <v>0.90827189908899919</v>
      </c>
      <c r="E1137" s="1">
        <f t="shared" si="25"/>
        <v>5.0849796135758556E-5</v>
      </c>
      <c r="F1137" s="1">
        <f t="shared" si="26"/>
        <v>0.90827189908899919</v>
      </c>
    </row>
    <row r="1138" spans="1:6" x14ac:dyDescent="0.3">
      <c r="A1138" s="1">
        <f t="shared" si="23"/>
        <v>6.6682539227640755E-4</v>
      </c>
      <c r="B1138" s="1">
        <f t="shared" si="24"/>
        <v>0.87675132249999999</v>
      </c>
      <c r="E1138" s="1">
        <f t="shared" si="25"/>
        <v>7.3777016970562445E-4</v>
      </c>
      <c r="F1138" s="1">
        <f t="shared" si="26"/>
        <v>0.87675132249999999</v>
      </c>
    </row>
    <row r="1139" spans="1:6" x14ac:dyDescent="0.3">
      <c r="A1139" s="1">
        <f t="shared" si="23"/>
        <v>6.9140621266411796E-4</v>
      </c>
      <c r="B1139" s="1">
        <f t="shared" si="24"/>
        <v>0.84578739088899924</v>
      </c>
      <c r="E1139" s="1">
        <f t="shared" si="25"/>
        <v>1.318604606471658E-3</v>
      </c>
      <c r="F1139" s="1">
        <f t="shared" si="26"/>
        <v>0.84578739088899924</v>
      </c>
    </row>
    <row r="1140" spans="1:6" x14ac:dyDescent="0.3">
      <c r="A1140" s="1">
        <f t="shared" si="23"/>
        <v>7.2375436604983265E-4</v>
      </c>
      <c r="B1140" s="1">
        <f t="shared" si="24"/>
        <v>0.81537829828899977</v>
      </c>
      <c r="E1140" s="1">
        <f t="shared" si="25"/>
        <v>1.6399208135528447E-4</v>
      </c>
      <c r="F1140" s="1">
        <f t="shared" si="26"/>
        <v>0.81537829828899977</v>
      </c>
    </row>
    <row r="1141" spans="1:6" x14ac:dyDescent="0.3">
      <c r="A1141" s="1">
        <f t="shared" si="23"/>
        <v>7.1090090442562379E-4</v>
      </c>
      <c r="B1141" s="1">
        <f t="shared" si="24"/>
        <v>0.785527689999999</v>
      </c>
      <c r="E1141" s="1">
        <f t="shared" si="25"/>
        <v>3.9450081664900052E-5</v>
      </c>
      <c r="F1141" s="1">
        <f t="shared" si="26"/>
        <v>0.785527689999999</v>
      </c>
    </row>
    <row r="1142" spans="1:6" x14ac:dyDescent="0.3">
      <c r="A1142" s="1">
        <f t="shared" si="23"/>
        <v>7.3237710659485814E-4</v>
      </c>
      <c r="B1142" s="1">
        <f t="shared" si="24"/>
        <v>0.7562337266889998</v>
      </c>
      <c r="E1142" s="1">
        <f t="shared" si="25"/>
        <v>5.69446922335386E-5</v>
      </c>
      <c r="F1142" s="1">
        <f t="shared" si="26"/>
        <v>0.7562337266889998</v>
      </c>
    </row>
    <row r="1143" spans="1:6" x14ac:dyDescent="0.3">
      <c r="A1143" s="1">
        <f t="shared" si="23"/>
        <v>7.219617410330417E-4</v>
      </c>
      <c r="B1143" s="1">
        <f t="shared" si="24"/>
        <v>0.72749470248899872</v>
      </c>
      <c r="E1143" s="1">
        <f t="shared" si="25"/>
        <v>5.0179328695205148E-6</v>
      </c>
      <c r="F1143" s="1">
        <f t="shared" si="26"/>
        <v>0.72749470248899872</v>
      </c>
    </row>
    <row r="1144" spans="1:6" x14ac:dyDescent="0.3">
      <c r="A1144" s="1">
        <f t="shared" si="23"/>
        <v>7.3345571270015653E-4</v>
      </c>
      <c r="B1144" s="1">
        <f t="shared" si="24"/>
        <v>0.6993140624999995</v>
      </c>
      <c r="E1144" s="1">
        <f t="shared" si="25"/>
        <v>5.633291010480252E-4</v>
      </c>
      <c r="F1144" s="1">
        <f t="shared" si="26"/>
        <v>0.6993140624999995</v>
      </c>
    </row>
    <row r="1145" spans="1:6" x14ac:dyDescent="0.3">
      <c r="A1145" s="1">
        <f t="shared" si="23"/>
        <v>7.6157394596195469E-4</v>
      </c>
      <c r="B1145" s="1">
        <f t="shared" si="24"/>
        <v>0.67169006748899884</v>
      </c>
      <c r="E1145" s="1">
        <f t="shared" si="25"/>
        <v>9.3560162245867292E-4</v>
      </c>
      <c r="F1145" s="1">
        <f t="shared" si="26"/>
        <v>0.67169006748899884</v>
      </c>
    </row>
    <row r="1146" spans="1:6" x14ac:dyDescent="0.3">
      <c r="A1146" s="1">
        <f t="shared" si="23"/>
        <v>7.8636544353636879E-4</v>
      </c>
      <c r="B1146" s="1">
        <f t="shared" si="24"/>
        <v>0.64462111168899927</v>
      </c>
      <c r="E1146" s="1">
        <f t="shared" si="25"/>
        <v>7.5430256683450283E-4</v>
      </c>
      <c r="F1146" s="1">
        <f t="shared" si="26"/>
        <v>0.64462111168899927</v>
      </c>
    </row>
    <row r="1147" spans="1:6" x14ac:dyDescent="0.3">
      <c r="A1147" s="1">
        <f t="shared" si="23"/>
        <v>8.0705707656250094E-4</v>
      </c>
      <c r="B1147" s="1">
        <f t="shared" si="24"/>
        <v>0.61811044000000004</v>
      </c>
      <c r="E1147" s="1">
        <f t="shared" si="25"/>
        <v>7.376531064529E-4</v>
      </c>
      <c r="F1147" s="1">
        <f t="shared" si="26"/>
        <v>0.61811044000000004</v>
      </c>
    </row>
    <row r="1148" spans="1:6" x14ac:dyDescent="0.3">
      <c r="A1148" s="1">
        <f t="shared" si="23"/>
        <v>8.2709111011326829E-4</v>
      </c>
      <c r="B1148" s="1">
        <f t="shared" si="24"/>
        <v>0.59215641328899937</v>
      </c>
      <c r="E1148" s="1">
        <f t="shared" si="25"/>
        <v>1.9300129784958638E-4</v>
      </c>
      <c r="F1148" s="1">
        <f t="shared" si="26"/>
        <v>0.59215641328899937</v>
      </c>
    </row>
    <row r="1149" spans="1:6" x14ac:dyDescent="0.3">
      <c r="A1149" s="1">
        <f t="shared" si="23"/>
        <v>8.2431409922320792E-4</v>
      </c>
      <c r="B1149" s="1">
        <f t="shared" si="24"/>
        <v>0.56675752588899975</v>
      </c>
      <c r="E1149" s="1">
        <f t="shared" si="25"/>
        <v>3.2916461358097261E-4</v>
      </c>
      <c r="F1149" s="1">
        <f t="shared" si="26"/>
        <v>0.56675752588899975</v>
      </c>
    </row>
    <row r="1150" spans="1:6" x14ac:dyDescent="0.3">
      <c r="A1150" s="1">
        <f t="shared" si="23"/>
        <v>8.5499002704515347E-4</v>
      </c>
      <c r="B1150" s="1">
        <f t="shared" si="24"/>
        <v>0.54191682249999917</v>
      </c>
      <c r="E1150" s="1">
        <f t="shared" si="25"/>
        <v>7.9820460382522534E-4</v>
      </c>
      <c r="F1150" s="1">
        <f t="shared" si="26"/>
        <v>0.54191682249999917</v>
      </c>
    </row>
    <row r="1151" spans="1:6" x14ac:dyDescent="0.3">
      <c r="A1151" s="1">
        <f t="shared" si="23"/>
        <v>8.6428675145189466E-4</v>
      </c>
      <c r="B1151" s="1">
        <f t="shared" si="24"/>
        <v>0.51763276408899983</v>
      </c>
      <c r="E1151" s="1">
        <f t="shared" si="25"/>
        <v>9.7897087399038217E-5</v>
      </c>
      <c r="F1151" s="1">
        <f t="shared" si="26"/>
        <v>0.51763276408899983</v>
      </c>
    </row>
    <row r="1152" spans="1:6" x14ac:dyDescent="0.3">
      <c r="A1152" s="1">
        <f t="shared" si="23"/>
        <v>8.7089518128595327E-4</v>
      </c>
      <c r="B1152" s="1">
        <f t="shared" si="24"/>
        <v>0.49390394508899899</v>
      </c>
      <c r="E1152" s="1">
        <f t="shared" si="25"/>
        <v>1.0088091754097036E-4</v>
      </c>
      <c r="F1152" s="1">
        <f t="shared" si="26"/>
        <v>0.49390394508899899</v>
      </c>
    </row>
    <row r="1153" spans="1:6" x14ac:dyDescent="0.3">
      <c r="A1153" s="1">
        <f t="shared" si="23"/>
        <v>8.7804208965062535E-4</v>
      </c>
      <c r="B1153" s="1">
        <f t="shared" si="24"/>
        <v>0.47073320999999962</v>
      </c>
      <c r="E1153" s="1">
        <f t="shared" si="25"/>
        <v>3.8713317049000076E-6</v>
      </c>
      <c r="F1153" s="1">
        <f t="shared" si="26"/>
        <v>0.47073320999999962</v>
      </c>
    </row>
    <row r="1154" spans="1:6" x14ac:dyDescent="0.3">
      <c r="A1154" s="1">
        <f t="shared" si="23"/>
        <v>8.6996191209612903E-4</v>
      </c>
      <c r="B1154" s="1">
        <f t="shared" si="24"/>
        <v>0.448119119888999</v>
      </c>
      <c r="E1154" s="1">
        <f t="shared" si="25"/>
        <v>1.450374787829106E-4</v>
      </c>
      <c r="F1154" s="1">
        <f t="shared" si="26"/>
        <v>0.448119119888999</v>
      </c>
    </row>
    <row r="1155" spans="1:6" x14ac:dyDescent="0.3">
      <c r="A1155" s="1">
        <f t="shared" si="23"/>
        <v>8.9357325920206871E-4</v>
      </c>
      <c r="B1155" s="1">
        <f t="shared" si="24"/>
        <v>0.42606036928899943</v>
      </c>
      <c r="E1155" s="1">
        <f t="shared" si="25"/>
        <v>7.917894935557684E-4</v>
      </c>
      <c r="F1155" s="1">
        <f t="shared" si="26"/>
        <v>0.42606036928899943</v>
      </c>
    </row>
    <row r="1156" spans="1:6" x14ac:dyDescent="0.3">
      <c r="A1156" s="1">
        <f t="shared" si="23"/>
        <v>9.222237752189085E-4</v>
      </c>
      <c r="B1156" s="1">
        <f t="shared" si="24"/>
        <v>0.4045596025</v>
      </c>
      <c r="E1156" s="1">
        <f t="shared" si="25"/>
        <v>9.0019111014422507E-4</v>
      </c>
      <c r="F1156" s="1">
        <f t="shared" si="26"/>
        <v>0.4045596025</v>
      </c>
    </row>
    <row r="1157" spans="1:6" x14ac:dyDescent="0.3">
      <c r="A1157" s="1">
        <f t="shared" si="23"/>
        <v>9.5013619128197775E-4</v>
      </c>
      <c r="B1157" s="1">
        <f t="shared" si="24"/>
        <v>0.38361548068899948</v>
      </c>
      <c r="E1157" s="1">
        <f t="shared" si="25"/>
        <v>8.0618719085003433E-4</v>
      </c>
      <c r="F1157" s="1">
        <f t="shared" si="26"/>
        <v>0.38361548068899948</v>
      </c>
    </row>
    <row r="1158" spans="1:6" x14ac:dyDescent="0.3">
      <c r="A1158" s="1">
        <f t="shared" si="23"/>
        <v>9.6910543085499475E-4</v>
      </c>
      <c r="B1158" s="1">
        <f t="shared" si="24"/>
        <v>0.3632267984889998</v>
      </c>
      <c r="E1158" s="1">
        <f t="shared" si="25"/>
        <v>2.8757578504446505E-5</v>
      </c>
      <c r="F1158" s="1">
        <f t="shared" si="26"/>
        <v>0.3632267984889998</v>
      </c>
    </row>
    <row r="1159" spans="1:6" x14ac:dyDescent="0.3">
      <c r="A1159" s="1">
        <f t="shared" si="23"/>
        <v>9.5379057224999927E-4</v>
      </c>
      <c r="B1159" s="1">
        <f t="shared" si="24"/>
        <v>0.34339599999999931</v>
      </c>
      <c r="E1159" s="1">
        <f t="shared" si="25"/>
        <v>1.7921471415209984E-4</v>
      </c>
      <c r="F1159" s="1">
        <f t="shared" si="26"/>
        <v>0.34339599999999931</v>
      </c>
    </row>
    <row r="1160" spans="1:6" x14ac:dyDescent="0.3">
      <c r="A1160" s="1">
        <f t="shared" si="23"/>
        <v>9.9083563462299198E-4</v>
      </c>
      <c r="B1160" s="1">
        <f t="shared" si="24"/>
        <v>0.32412184648899983</v>
      </c>
      <c r="E1160" s="1">
        <f t="shared" si="25"/>
        <v>1.3334635873476686E-3</v>
      </c>
      <c r="F1160" s="1">
        <f t="shared" si="26"/>
        <v>0.32412184648899983</v>
      </c>
    </row>
    <row r="1161" spans="1:6" x14ac:dyDescent="0.3">
      <c r="A1161" s="1">
        <f t="shared" si="23"/>
        <v>1.0032815996563289E-3</v>
      </c>
      <c r="B1161" s="1">
        <f t="shared" si="24"/>
        <v>0.30540323268899916</v>
      </c>
      <c r="E1161" s="1">
        <f t="shared" si="25"/>
        <v>1.0827826575126639E-4</v>
      </c>
      <c r="F1161" s="1">
        <f t="shared" si="26"/>
        <v>0.30540323268899916</v>
      </c>
    </row>
    <row r="1162" spans="1:6" x14ac:dyDescent="0.3">
      <c r="A1162" s="1">
        <f t="shared" si="23"/>
        <v>1.0027205147064067E-3</v>
      </c>
      <c r="B1162" s="1">
        <f t="shared" si="24"/>
        <v>0.28724240249999966</v>
      </c>
      <c r="E1162" s="1">
        <f t="shared" si="25"/>
        <v>1.8567128251562509E-4</v>
      </c>
      <c r="F1162" s="1">
        <f t="shared" si="26"/>
        <v>0.28724240249999966</v>
      </c>
    </row>
    <row r="1163" spans="1:6" x14ac:dyDescent="0.3">
      <c r="A1163" s="1">
        <f t="shared" si="23"/>
        <v>1.0179739636884632E-3</v>
      </c>
      <c r="B1163" s="1">
        <f t="shared" si="24"/>
        <v>0.26963821728899923</v>
      </c>
      <c r="E1163" s="1">
        <f t="shared" si="25"/>
        <v>4.8305515237514676E-4</v>
      </c>
      <c r="F1163" s="1">
        <f t="shared" si="26"/>
        <v>0.26963821728899923</v>
      </c>
    </row>
    <row r="1164" spans="1:6" x14ac:dyDescent="0.3">
      <c r="A1164" s="1">
        <f t="shared" si="23"/>
        <v>1.0433276782901802E-3</v>
      </c>
      <c r="B1164" s="1">
        <f t="shared" si="24"/>
        <v>0.25258967188899956</v>
      </c>
      <c r="E1164" s="1">
        <f t="shared" si="25"/>
        <v>2.8809492592689616E-4</v>
      </c>
      <c r="F1164" s="1">
        <f t="shared" si="26"/>
        <v>0.25258967188899956</v>
      </c>
    </row>
    <row r="1165" spans="1:6" x14ac:dyDescent="0.3">
      <c r="A1165" s="1">
        <f t="shared" si="23"/>
        <v>1.0430461492506281E-3</v>
      </c>
      <c r="B1165" s="1">
        <f t="shared" si="24"/>
        <v>0.23609880999999999</v>
      </c>
      <c r="E1165" s="1">
        <f t="shared" si="25"/>
        <v>1.2130929740249994E-4</v>
      </c>
      <c r="F1165" s="1">
        <f t="shared" si="26"/>
        <v>0.23609880999999999</v>
      </c>
    </row>
    <row r="1166" spans="1:6" x14ac:dyDescent="0.3">
      <c r="A1166" s="1">
        <f t="shared" si="23"/>
        <v>1.0583418734498066E-3</v>
      </c>
      <c r="B1166" s="1">
        <f t="shared" si="24"/>
        <v>0.22016459308899958</v>
      </c>
      <c r="E1166" s="1">
        <f t="shared" si="25"/>
        <v>8.4046369417152482E-5</v>
      </c>
      <c r="F1166" s="1">
        <f t="shared" si="26"/>
        <v>0.22016459308899958</v>
      </c>
    </row>
    <row r="1167" spans="1:6" x14ac:dyDescent="0.3">
      <c r="A1167" s="1">
        <f t="shared" si="23"/>
        <v>1.0565584962721458E-3</v>
      </c>
      <c r="B1167" s="1">
        <f t="shared" si="24"/>
        <v>0.20478611608899985</v>
      </c>
      <c r="E1167" s="1">
        <f t="shared" si="25"/>
        <v>7.2248373109158481E-5</v>
      </c>
      <c r="F1167" s="1">
        <f t="shared" si="26"/>
        <v>0.20478611608899985</v>
      </c>
    </row>
    <row r="1168" spans="1:6" x14ac:dyDescent="0.3">
      <c r="A1168" s="1">
        <f t="shared" si="23"/>
        <v>1.0710884380626538E-3</v>
      </c>
      <c r="B1168" s="1">
        <f t="shared" si="24"/>
        <v>0.18996522249999948</v>
      </c>
      <c r="E1168" s="1">
        <f t="shared" si="25"/>
        <v>7.2693569344502477E-4</v>
      </c>
      <c r="F1168" s="1">
        <f t="shared" si="26"/>
        <v>0.18996522249999948</v>
      </c>
    </row>
    <row r="1169" spans="1:6" x14ac:dyDescent="0.3">
      <c r="A1169" s="1">
        <f t="shared" si="23"/>
        <v>1.1048530089899083E-3</v>
      </c>
      <c r="B1169" s="1">
        <f t="shared" si="24"/>
        <v>0.17570097388899988</v>
      </c>
      <c r="E1169" s="1">
        <f t="shared" si="25"/>
        <v>1.3617240750491881E-3</v>
      </c>
      <c r="F1169" s="1">
        <f t="shared" si="26"/>
        <v>0.17570097388899988</v>
      </c>
    </row>
    <row r="1170" spans="1:6" x14ac:dyDescent="0.3">
      <c r="A1170" s="1">
        <f t="shared" si="23"/>
        <v>1.1317712623297677E-3</v>
      </c>
      <c r="B1170" s="1">
        <f t="shared" si="24"/>
        <v>0.16199256528899941</v>
      </c>
      <c r="E1170" s="1">
        <f t="shared" si="25"/>
        <v>7.9509219938806884E-4</v>
      </c>
      <c r="F1170" s="1">
        <f t="shared" si="26"/>
        <v>0.16199256528899941</v>
      </c>
    </row>
    <row r="1171" spans="1:6" x14ac:dyDescent="0.3">
      <c r="A1171" s="1">
        <f t="shared" si="23"/>
        <v>1.1557858099225E-3</v>
      </c>
      <c r="B1171" s="1">
        <f t="shared" si="24"/>
        <v>0.14884163999999978</v>
      </c>
      <c r="E1171" s="1">
        <f t="shared" si="25"/>
        <v>8.6976095872409948E-4</v>
      </c>
      <c r="F1171" s="1">
        <f t="shared" si="26"/>
        <v>0.14884163999999978</v>
      </c>
    </row>
    <row r="1172" spans="1:6" x14ac:dyDescent="0.3">
      <c r="A1172" s="1">
        <f t="shared" si="23"/>
        <v>1.1831461620612159E-3</v>
      </c>
      <c r="B1172" s="1">
        <f t="shared" si="24"/>
        <v>0.13624735968899945</v>
      </c>
      <c r="E1172" s="1">
        <f t="shared" si="25"/>
        <v>1.3982364489997517E-11</v>
      </c>
      <c r="F1172" s="1">
        <f t="shared" si="26"/>
        <v>0.13624735968899945</v>
      </c>
    </row>
    <row r="1173" spans="1:6" x14ac:dyDescent="0.3">
      <c r="A1173" s="1">
        <f t="shared" si="23"/>
        <v>1.1239102538400571E-3</v>
      </c>
      <c r="B1173" s="1">
        <f t="shared" si="24"/>
        <v>0.12420901948899968</v>
      </c>
      <c r="E1173" s="1">
        <f t="shared" si="25"/>
        <v>5.5455679178448604E-7</v>
      </c>
      <c r="F1173" s="1">
        <f t="shared" si="26"/>
        <v>0.12420901948899968</v>
      </c>
    </row>
    <row r="1174" spans="1:6" x14ac:dyDescent="0.3">
      <c r="A1174" s="1">
        <f t="shared" si="23"/>
        <v>1.1389283477001573E-3</v>
      </c>
      <c r="B1174" s="1">
        <f t="shared" si="24"/>
        <v>0.11272806249999999</v>
      </c>
      <c r="E1174" s="1">
        <f t="shared" si="25"/>
        <v>1.2201723158312245E-3</v>
      </c>
      <c r="F1174" s="1">
        <f t="shared" si="26"/>
        <v>0.11272806249999999</v>
      </c>
    </row>
    <row r="1175" spans="1:6" x14ac:dyDescent="0.3">
      <c r="A1175" s="1">
        <f t="shared" si="23"/>
        <v>1.1702936019836914E-3</v>
      </c>
      <c r="B1175" s="1">
        <f t="shared" si="24"/>
        <v>0.10180375048899971</v>
      </c>
      <c r="E1175" s="1">
        <f t="shared" si="25"/>
        <v>1.5143800035322748E-3</v>
      </c>
      <c r="F1175" s="1">
        <f t="shared" si="26"/>
        <v>0.10180375048899971</v>
      </c>
    </row>
    <row r="1176" spans="1:6" x14ac:dyDescent="0.3">
      <c r="A1176" s="1">
        <f t="shared" si="23"/>
        <v>1.2048072343260581E-3</v>
      </c>
      <c r="B1176" s="1">
        <f t="shared" si="24"/>
        <v>9.1435478688999913E-2</v>
      </c>
      <c r="E1176" s="1">
        <f t="shared" si="25"/>
        <v>2.9528983194240007E-4</v>
      </c>
      <c r="F1176" s="1">
        <f t="shared" si="26"/>
        <v>9.1435478688999913E-2</v>
      </c>
    </row>
    <row r="1177" spans="1:6" x14ac:dyDescent="0.3">
      <c r="A1177" s="1">
        <f t="shared" si="23"/>
        <v>1.1949587228306221E-3</v>
      </c>
      <c r="B1177" s="1">
        <f t="shared" si="24"/>
        <v>8.1624489999999661E-2</v>
      </c>
      <c r="E1177" s="1">
        <f t="shared" si="25"/>
        <v>2.7943702597689983E-4</v>
      </c>
      <c r="F1177" s="1">
        <f t="shared" si="26"/>
        <v>8.1624489999999661E-2</v>
      </c>
    </row>
    <row r="1178" spans="1:6" x14ac:dyDescent="0.3">
      <c r="A1178" s="1">
        <f t="shared" si="23"/>
        <v>1.2286158367888801E-3</v>
      </c>
      <c r="B1178" s="1">
        <f t="shared" si="24"/>
        <v>7.2370146288999918E-2</v>
      </c>
      <c r="E1178" s="1">
        <f t="shared" si="25"/>
        <v>1.1711302742788922E-3</v>
      </c>
      <c r="F1178" s="1">
        <f t="shared" si="26"/>
        <v>7.2370146288999918E-2</v>
      </c>
    </row>
    <row r="1179" spans="1:6" x14ac:dyDescent="0.3">
      <c r="A1179" s="1">
        <f t="shared" si="23"/>
        <v>1.255915331979365E-3</v>
      </c>
      <c r="B1179" s="1">
        <f t="shared" si="24"/>
        <v>6.3671942888999619E-2</v>
      </c>
      <c r="E1179" s="1">
        <f t="shared" si="25"/>
        <v>1.8851494028352027E-4</v>
      </c>
      <c r="F1179" s="1">
        <f t="shared" si="26"/>
        <v>6.3671942888999619E-2</v>
      </c>
    </row>
    <row r="1180" spans="1:6" x14ac:dyDescent="0.3">
      <c r="A1180" s="1">
        <f t="shared" si="23"/>
        <v>1.2519947260139091E-3</v>
      </c>
      <c r="B1180" s="1">
        <f t="shared" si="24"/>
        <v>5.5530922499999857E-2</v>
      </c>
      <c r="E1180" s="1">
        <f t="shared" si="25"/>
        <v>6.0713699202250001E-6</v>
      </c>
      <c r="F1180" s="1">
        <f t="shared" si="26"/>
        <v>5.5530922499999857E-2</v>
      </c>
    </row>
    <row r="1181" spans="1:6" x14ac:dyDescent="0.3">
      <c r="A1181" s="1">
        <f t="shared" si="23"/>
        <v>1.2515589625983297E-3</v>
      </c>
      <c r="B1181" s="1">
        <f t="shared" si="24"/>
        <v>4.7946547088999668E-2</v>
      </c>
      <c r="E1181" s="1">
        <f t="shared" si="25"/>
        <v>2.1108471848178522E-5</v>
      </c>
      <c r="F1181" s="1">
        <f t="shared" si="26"/>
        <v>4.7946547088999668E-2</v>
      </c>
    </row>
    <row r="1182" spans="1:6" x14ac:dyDescent="0.3">
      <c r="A1182" s="1">
        <f t="shared" si="23"/>
        <v>1.2536739367821929E-3</v>
      </c>
      <c r="B1182" s="1">
        <f t="shared" si="24"/>
        <v>4.0918412088999816E-2</v>
      </c>
      <c r="E1182" s="1">
        <f t="shared" si="25"/>
        <v>1.3927963430004832E-4</v>
      </c>
      <c r="F1182" s="1">
        <f t="shared" si="26"/>
        <v>4.0918412088999816E-2</v>
      </c>
    </row>
    <row r="1183" spans="1:6" x14ac:dyDescent="0.3">
      <c r="A1183" s="1">
        <f t="shared" si="23"/>
        <v>1.2695824134400047E-3</v>
      </c>
      <c r="B1183" s="1">
        <f t="shared" si="24"/>
        <v>3.4447359999999996E-2</v>
      </c>
      <c r="E1183" s="1">
        <f t="shared" si="25"/>
        <v>1.2078559506249985E-4</v>
      </c>
      <c r="F1183" s="1">
        <f t="shared" si="26"/>
        <v>3.4447359999999996E-2</v>
      </c>
    </row>
    <row r="1184" spans="1:6" x14ac:dyDescent="0.3">
      <c r="A1184" s="1">
        <f t="shared" ref="A1184:A1247" si="27">(B387+0.06275*A387-0.02006)^2</f>
        <v>1.267605064445643E-3</v>
      </c>
      <c r="B1184" s="1">
        <f t="shared" ref="B1184:B1247" si="28">(A387-6.592)^2</f>
        <v>2.8532952888999843E-2</v>
      </c>
      <c r="E1184" s="1">
        <f t="shared" ref="E1184:E1247" si="29">(D387+0.0029*A387-0.078)^2</f>
        <v>1.5526681901695448E-4</v>
      </c>
      <c r="F1184" s="1">
        <f t="shared" ref="F1184:F1247" si="30">(A387-6.592)^2</f>
        <v>2.8532952888999843E-2</v>
      </c>
    </row>
    <row r="1185" spans="1:6" x14ac:dyDescent="0.3">
      <c r="A1185" s="1">
        <f t="shared" si="27"/>
        <v>1.2905927459196313E-3</v>
      </c>
      <c r="B1185" s="1">
        <f t="shared" si="28"/>
        <v>2.3174886288999951E-2</v>
      </c>
      <c r="E1185" s="1">
        <f t="shared" si="29"/>
        <v>7.768798406576345E-4</v>
      </c>
      <c r="F1185" s="1">
        <f t="shared" si="30"/>
        <v>2.3174886288999951E-2</v>
      </c>
    </row>
    <row r="1186" spans="1:6" x14ac:dyDescent="0.3">
      <c r="A1186" s="1">
        <f t="shared" si="27"/>
        <v>1.3150677234189062E-3</v>
      </c>
      <c r="B1186" s="1">
        <f t="shared" si="28"/>
        <v>1.8373802499999835E-2</v>
      </c>
      <c r="E1186" s="1">
        <f t="shared" si="29"/>
        <v>1.4871595185722469E-4</v>
      </c>
      <c r="F1186" s="1">
        <f t="shared" si="30"/>
        <v>1.8373802499999835E-2</v>
      </c>
    </row>
    <row r="1187" spans="1:6" x14ac:dyDescent="0.3">
      <c r="A1187" s="1">
        <f t="shared" si="27"/>
        <v>1.3107516462265696E-3</v>
      </c>
      <c r="B1187" s="1">
        <f t="shared" si="28"/>
        <v>1.412936368899996E-2</v>
      </c>
      <c r="E1187" s="1">
        <f t="shared" si="29"/>
        <v>1.7522978602488506E-5</v>
      </c>
      <c r="F1187" s="1">
        <f t="shared" si="30"/>
        <v>1.412936368899996E-2</v>
      </c>
    </row>
    <row r="1188" spans="1:6" x14ac:dyDescent="0.3">
      <c r="A1188" s="1">
        <f t="shared" si="27"/>
        <v>1.3149676914565275E-3</v>
      </c>
      <c r="B1188" s="1">
        <f t="shared" si="28"/>
        <v>1.0441365488999847E-2</v>
      </c>
      <c r="E1188" s="1">
        <f t="shared" si="29"/>
        <v>2.8267397780706488E-5</v>
      </c>
      <c r="F1188" s="1">
        <f t="shared" si="30"/>
        <v>1.0441365488999847E-2</v>
      </c>
    </row>
    <row r="1189" spans="1:6" x14ac:dyDescent="0.3">
      <c r="A1189" s="1">
        <f t="shared" si="27"/>
        <v>1.3145428563906265E-3</v>
      </c>
      <c r="B1189" s="1">
        <f t="shared" si="28"/>
        <v>7.3102499999999461E-3</v>
      </c>
      <c r="E1189" s="1">
        <f t="shared" si="29"/>
        <v>3.4231068268959997E-4</v>
      </c>
      <c r="F1189" s="1">
        <f t="shared" si="30"/>
        <v>7.3102499999999461E-3</v>
      </c>
    </row>
    <row r="1190" spans="1:6" x14ac:dyDescent="0.3">
      <c r="A1190" s="1">
        <f t="shared" si="27"/>
        <v>1.3482678316409015E-3</v>
      </c>
      <c r="B1190" s="1">
        <f t="shared" si="28"/>
        <v>4.7357794889998951E-3</v>
      </c>
      <c r="E1190" s="1">
        <f t="shared" si="29"/>
        <v>9.1358996023841019E-4</v>
      </c>
      <c r="F1190" s="1">
        <f t="shared" si="30"/>
        <v>4.7357794889998951E-3</v>
      </c>
    </row>
    <row r="1191" spans="1:6" x14ac:dyDescent="0.3">
      <c r="A1191" s="1">
        <f t="shared" si="27"/>
        <v>1.3774746604505415E-3</v>
      </c>
      <c r="B1191" s="1">
        <f t="shared" si="28"/>
        <v>2.7178496889999522E-3</v>
      </c>
      <c r="E1191" s="1">
        <f t="shared" si="29"/>
        <v>5.7681697588640452E-4</v>
      </c>
      <c r="F1191" s="1">
        <f t="shared" si="30"/>
        <v>2.7178496889999522E-3</v>
      </c>
    </row>
    <row r="1192" spans="1:6" x14ac:dyDescent="0.3">
      <c r="A1192" s="1">
        <f t="shared" si="27"/>
        <v>1.3959330547851571E-3</v>
      </c>
      <c r="B1192" s="1">
        <f t="shared" si="28"/>
        <v>1.2567024999999986E-3</v>
      </c>
      <c r="E1192" s="1">
        <f t="shared" si="29"/>
        <v>2.9972942310025128E-5</v>
      </c>
      <c r="F1192" s="1">
        <f t="shared" si="30"/>
        <v>1.2567024999999986E-3</v>
      </c>
    </row>
    <row r="1193" spans="1:6" x14ac:dyDescent="0.3">
      <c r="A1193" s="1">
        <f t="shared" si="27"/>
        <v>1.3812542652050571E-3</v>
      </c>
      <c r="B1193" s="1">
        <f t="shared" si="28"/>
        <v>3.5220028899998252E-4</v>
      </c>
      <c r="E1193" s="1">
        <f t="shared" si="29"/>
        <v>8.9328880677978293E-5</v>
      </c>
      <c r="F1193" s="1">
        <f t="shared" si="30"/>
        <v>3.5220028899998252E-4</v>
      </c>
    </row>
    <row r="1194" spans="1:6" x14ac:dyDescent="0.3">
      <c r="A1194" s="1">
        <f t="shared" si="27"/>
        <v>1.4040314944216688E-3</v>
      </c>
      <c r="B1194" s="1">
        <f t="shared" si="28"/>
        <v>4.3388889999993122E-6</v>
      </c>
      <c r="E1194" s="1">
        <f t="shared" si="29"/>
        <v>1.1236252917423253E-4</v>
      </c>
      <c r="F1194" s="1">
        <f t="shared" si="30"/>
        <v>4.3388889999993122E-6</v>
      </c>
    </row>
    <row r="1195" spans="1:6" x14ac:dyDescent="0.3">
      <c r="A1195" s="1">
        <f t="shared" si="27"/>
        <v>1.3971335730624986E-3</v>
      </c>
      <c r="B1195" s="1">
        <f t="shared" si="28"/>
        <v>2.1316000000001789E-4</v>
      </c>
      <c r="E1195" s="1">
        <f t="shared" si="29"/>
        <v>6.8719623472900156E-5</v>
      </c>
      <c r="F1195" s="1">
        <f t="shared" si="30"/>
        <v>2.1316000000001789E-4</v>
      </c>
    </row>
    <row r="1196" spans="1:6" x14ac:dyDescent="0.3">
      <c r="A1196" s="1">
        <f t="shared" si="27"/>
        <v>1.4144287386632195E-3</v>
      </c>
      <c r="B1196" s="1">
        <f t="shared" si="28"/>
        <v>9.7862608900001072E-4</v>
      </c>
      <c r="E1196" s="1">
        <f t="shared" si="29"/>
        <v>2.3825591670135649E-4</v>
      </c>
      <c r="F1196" s="1">
        <f t="shared" si="30"/>
        <v>9.7862608900001072E-4</v>
      </c>
    </row>
    <row r="1197" spans="1:6" x14ac:dyDescent="0.3">
      <c r="A1197" s="1">
        <f t="shared" si="27"/>
        <v>1.4124421076746072E-3</v>
      </c>
      <c r="B1197" s="1">
        <f t="shared" si="28"/>
        <v>2.3008330890000729E-3</v>
      </c>
      <c r="E1197" s="1">
        <f t="shared" si="29"/>
        <v>6.8811857423540428E-4</v>
      </c>
      <c r="F1197" s="1">
        <f t="shared" si="30"/>
        <v>2.3008330890000729E-3</v>
      </c>
    </row>
    <row r="1198" spans="1:6" x14ac:dyDescent="0.3">
      <c r="A1198" s="1">
        <f t="shared" si="27"/>
        <v>1.4376846701601553E-3</v>
      </c>
      <c r="B1198" s="1">
        <f t="shared" si="28"/>
        <v>4.1796225000000414E-3</v>
      </c>
      <c r="E1198" s="1">
        <f t="shared" si="29"/>
        <v>7.9879688637002496E-4</v>
      </c>
      <c r="F1198" s="1">
        <f t="shared" si="30"/>
        <v>4.1796225000000414E-3</v>
      </c>
    </row>
    <row r="1199" spans="1:6" x14ac:dyDescent="0.3">
      <c r="A1199" s="1">
        <f t="shared" si="27"/>
        <v>1.4722533891470919E-3</v>
      </c>
      <c r="B1199" s="1">
        <f t="shared" si="28"/>
        <v>6.6150568890001246E-3</v>
      </c>
      <c r="E1199" s="1">
        <f t="shared" si="29"/>
        <v>1.1332423883613563E-3</v>
      </c>
      <c r="F1199" s="1">
        <f t="shared" si="30"/>
        <v>6.6150568890001246E-3</v>
      </c>
    </row>
    <row r="1200" spans="1:6" x14ac:dyDescent="0.3">
      <c r="A1200" s="1">
        <f t="shared" si="27"/>
        <v>1.4959825204914554E-3</v>
      </c>
      <c r="B1200" s="1">
        <f t="shared" si="28"/>
        <v>9.6073322890000909E-3</v>
      </c>
      <c r="E1200" s="1">
        <f t="shared" si="29"/>
        <v>9.5518942941668407E-5</v>
      </c>
      <c r="F1200" s="1">
        <f t="shared" si="30"/>
        <v>9.6073322890000909E-3</v>
      </c>
    </row>
    <row r="1201" spans="1:6" x14ac:dyDescent="0.3">
      <c r="A1201" s="1">
        <f t="shared" si="27"/>
        <v>1.484073535505626E-3</v>
      </c>
      <c r="B1201" s="1">
        <f t="shared" si="28"/>
        <v>1.3156090000000006E-2</v>
      </c>
      <c r="E1201" s="1">
        <f t="shared" si="29"/>
        <v>9.0710195156100038E-5</v>
      </c>
      <c r="F1201" s="1">
        <f t="shared" si="30"/>
        <v>1.3156090000000006E-2</v>
      </c>
    </row>
    <row r="1202" spans="1:6" x14ac:dyDescent="0.3">
      <c r="A1202" s="1">
        <f t="shared" si="27"/>
        <v>1.5095646811891311E-3</v>
      </c>
      <c r="B1202" s="1">
        <f t="shared" si="28"/>
        <v>1.7261492689000124E-2</v>
      </c>
      <c r="E1202" s="1">
        <f t="shared" si="29"/>
        <v>3.2336457705087657E-4</v>
      </c>
      <c r="F1202" s="1">
        <f t="shared" si="30"/>
        <v>1.7261492689000124E-2</v>
      </c>
    </row>
    <row r="1203" spans="1:6" x14ac:dyDescent="0.3">
      <c r="A1203" s="1">
        <f t="shared" si="27"/>
        <v>1.5155679271824716E-3</v>
      </c>
      <c r="B1203" s="1">
        <f t="shared" si="28"/>
        <v>2.1923836489000051E-2</v>
      </c>
      <c r="E1203" s="1">
        <f t="shared" si="29"/>
        <v>1.8824565246185467E-4</v>
      </c>
      <c r="F1203" s="1">
        <f t="shared" si="30"/>
        <v>2.1923836489000051E-2</v>
      </c>
    </row>
    <row r="1204" spans="1:6" x14ac:dyDescent="0.3">
      <c r="A1204" s="1">
        <f t="shared" si="27"/>
        <v>1.5306277124814017E-3</v>
      </c>
      <c r="B1204" s="1">
        <f t="shared" si="28"/>
        <v>2.7142562500000203E-2</v>
      </c>
      <c r="E1204" s="1">
        <f t="shared" si="29"/>
        <v>5.2031191960224948E-5</v>
      </c>
      <c r="F1204" s="1">
        <f t="shared" si="30"/>
        <v>2.7142562500000203E-2</v>
      </c>
    </row>
    <row r="1205" spans="1:6" x14ac:dyDescent="0.3">
      <c r="A1205" s="1">
        <f t="shared" si="27"/>
        <v>1.522207621107182E-3</v>
      </c>
      <c r="B1205" s="1">
        <f t="shared" si="28"/>
        <v>3.2917933489000066E-2</v>
      </c>
      <c r="E1205" s="1">
        <f t="shared" si="29"/>
        <v>2.414489680426835E-5</v>
      </c>
      <c r="F1205" s="1">
        <f t="shared" si="30"/>
        <v>3.2917933489000066E-2</v>
      </c>
    </row>
    <row r="1206" spans="1:6" x14ac:dyDescent="0.3">
      <c r="A1206" s="1">
        <f t="shared" si="27"/>
        <v>1.5319598158766918E-3</v>
      </c>
      <c r="B1206" s="1">
        <f t="shared" si="28"/>
        <v>3.92503456890003E-2</v>
      </c>
      <c r="E1206" s="1">
        <f t="shared" si="29"/>
        <v>7.8942170188719041E-4</v>
      </c>
      <c r="F1206" s="1">
        <f t="shared" si="30"/>
        <v>3.92503456890003E-2</v>
      </c>
    </row>
    <row r="1207" spans="1:6" x14ac:dyDescent="0.3">
      <c r="A1207" s="1">
        <f t="shared" si="27"/>
        <v>1.5715436632899964E-3</v>
      </c>
      <c r="B1207" s="1">
        <f t="shared" si="28"/>
        <v>4.6139040000000138E-2</v>
      </c>
      <c r="E1207" s="1">
        <f t="shared" si="29"/>
        <v>4.9694485590760036E-4</v>
      </c>
      <c r="F1207" s="1">
        <f t="shared" si="30"/>
        <v>4.6139040000000138E-2</v>
      </c>
    </row>
    <row r="1208" spans="1:6" x14ac:dyDescent="0.3">
      <c r="A1208" s="1">
        <f t="shared" si="27"/>
        <v>1.5619917840887425E-3</v>
      </c>
      <c r="B1208" s="1">
        <f t="shared" si="28"/>
        <v>5.358437928900036E-2</v>
      </c>
      <c r="E1208" s="1">
        <f t="shared" si="29"/>
        <v>1.0398392183865064E-4</v>
      </c>
      <c r="F1208" s="1">
        <f t="shared" si="30"/>
        <v>5.358437928900036E-2</v>
      </c>
    </row>
    <row r="1209" spans="1:6" x14ac:dyDescent="0.3">
      <c r="A1209" s="1">
        <f t="shared" si="27"/>
        <v>1.5788241923380289E-3</v>
      </c>
      <c r="B1209" s="1">
        <f t="shared" si="28"/>
        <v>6.1586859889000235E-2</v>
      </c>
      <c r="E1209" s="1">
        <f t="shared" si="29"/>
        <v>1.1509059167550178E-3</v>
      </c>
      <c r="F1209" s="1">
        <f t="shared" si="30"/>
        <v>6.1586859889000235E-2</v>
      </c>
    </row>
    <row r="1210" spans="1:6" x14ac:dyDescent="0.3">
      <c r="A1210" s="1">
        <f t="shared" si="27"/>
        <v>1.613417010206411E-3</v>
      </c>
      <c r="B1210" s="1">
        <f t="shared" si="28"/>
        <v>7.0145522500000015E-2</v>
      </c>
      <c r="E1210" s="1">
        <f t="shared" si="29"/>
        <v>2.7668879162122504E-4</v>
      </c>
      <c r="F1210" s="1">
        <f t="shared" si="30"/>
        <v>7.0145522500000015E-2</v>
      </c>
    </row>
    <row r="1211" spans="1:6" x14ac:dyDescent="0.3">
      <c r="A1211" s="1">
        <f t="shared" si="27"/>
        <v>1.6103450079073657E-3</v>
      </c>
      <c r="B1211" s="1">
        <f t="shared" si="28"/>
        <v>7.926083008900027E-2</v>
      </c>
      <c r="E1211" s="1">
        <f t="shared" si="29"/>
        <v>1.3776536501970491E-5</v>
      </c>
      <c r="F1211" s="1">
        <f t="shared" si="30"/>
        <v>7.926083008900027E-2</v>
      </c>
    </row>
    <row r="1212" spans="1:6" x14ac:dyDescent="0.3">
      <c r="A1212" s="1">
        <f t="shared" si="27"/>
        <v>1.5957454920224794E-3</v>
      </c>
      <c r="B1212" s="1">
        <f t="shared" si="28"/>
        <v>8.8933379089000106E-2</v>
      </c>
      <c r="E1212" s="1">
        <f t="shared" si="29"/>
        <v>5.2908301732766535E-5</v>
      </c>
      <c r="F1212" s="1">
        <f t="shared" si="30"/>
        <v>8.8933379089000106E-2</v>
      </c>
    </row>
    <row r="1213" spans="1:6" x14ac:dyDescent="0.3">
      <c r="A1213" s="1">
        <f t="shared" si="27"/>
        <v>1.6171517211306262E-3</v>
      </c>
      <c r="B1213" s="1">
        <f t="shared" si="28"/>
        <v>9.9162010000000397E-2</v>
      </c>
      <c r="E1213" s="1">
        <f t="shared" si="29"/>
        <v>7.2288765198400015E-5</v>
      </c>
      <c r="F1213" s="1">
        <f t="shared" si="30"/>
        <v>9.9162010000000397E-2</v>
      </c>
    </row>
    <row r="1214" spans="1:6" x14ac:dyDescent="0.3">
      <c r="A1214" s="1">
        <f t="shared" si="27"/>
        <v>1.6021900889390051E-3</v>
      </c>
      <c r="B1214" s="1">
        <f t="shared" si="28"/>
        <v>0.10994728588900012</v>
      </c>
      <c r="E1214" s="1">
        <f t="shared" si="29"/>
        <v>5.2761347859180492E-5</v>
      </c>
      <c r="F1214" s="1">
        <f t="shared" si="30"/>
        <v>0.10994728588900012</v>
      </c>
    </row>
    <row r="1215" spans="1:6" x14ac:dyDescent="0.3">
      <c r="A1215" s="1">
        <f t="shared" si="27"/>
        <v>1.6235375944307399E-3</v>
      </c>
      <c r="B1215" s="1">
        <f t="shared" si="28"/>
        <v>0.12128990328900054</v>
      </c>
      <c r="E1215" s="1">
        <f t="shared" si="29"/>
        <v>9.4230300329628818E-4</v>
      </c>
      <c r="F1215" s="1">
        <f t="shared" si="30"/>
        <v>0.12128990328900054</v>
      </c>
    </row>
    <row r="1216" spans="1:6" x14ac:dyDescent="0.3">
      <c r="A1216" s="1">
        <f t="shared" si="27"/>
        <v>1.6516410961501578E-3</v>
      </c>
      <c r="B1216" s="1">
        <f t="shared" si="28"/>
        <v>0.13318850250000025</v>
      </c>
      <c r="E1216" s="1">
        <f t="shared" si="29"/>
        <v>1.5953243527822494E-4</v>
      </c>
      <c r="F1216" s="1">
        <f t="shared" si="30"/>
        <v>0.13318850250000025</v>
      </c>
    </row>
    <row r="1217" spans="1:6" x14ac:dyDescent="0.3">
      <c r="A1217" s="1">
        <f t="shared" si="27"/>
        <v>1.6417431088872529E-3</v>
      </c>
      <c r="B1217" s="1">
        <f t="shared" si="28"/>
        <v>0.1456437466890006</v>
      </c>
      <c r="E1217" s="1">
        <f t="shared" si="29"/>
        <v>2.6007934522839061E-4</v>
      </c>
      <c r="F1217" s="1">
        <f t="shared" si="30"/>
        <v>0.1456437466890006</v>
      </c>
    </row>
    <row r="1218" spans="1:6" x14ac:dyDescent="0.3">
      <c r="A1218" s="1">
        <f t="shared" si="27"/>
        <v>1.6690826734576643E-3</v>
      </c>
      <c r="B1218" s="1">
        <f t="shared" si="28"/>
        <v>0.15865643248900038</v>
      </c>
      <c r="E1218" s="1">
        <f t="shared" si="29"/>
        <v>1.0782764914248642E-4</v>
      </c>
      <c r="F1218" s="1">
        <f t="shared" si="30"/>
        <v>0.15865643248900038</v>
      </c>
    </row>
    <row r="1219" spans="1:6" x14ac:dyDescent="0.3">
      <c r="A1219" s="1">
        <f t="shared" si="27"/>
        <v>1.6557941031025043E-3</v>
      </c>
      <c r="B1219" s="1">
        <f t="shared" si="28"/>
        <v>0.17222500000000002</v>
      </c>
      <c r="E1219" s="1">
        <f t="shared" si="29"/>
        <v>8.4914750606400027E-5</v>
      </c>
      <c r="F1219" s="1">
        <f t="shared" si="30"/>
        <v>0.17222500000000002</v>
      </c>
    </row>
    <row r="1220" spans="1:6" x14ac:dyDescent="0.3">
      <c r="A1220" s="1">
        <f t="shared" si="27"/>
        <v>1.6803843798738139E-3</v>
      </c>
      <c r="B1220" s="1">
        <f t="shared" si="28"/>
        <v>0.18635021248900041</v>
      </c>
      <c r="E1220" s="1">
        <f t="shared" si="29"/>
        <v>7.2466754225436616E-5</v>
      </c>
      <c r="F1220" s="1">
        <f t="shared" si="30"/>
        <v>0.18635021248900041</v>
      </c>
    </row>
    <row r="1221" spans="1:6" x14ac:dyDescent="0.3">
      <c r="A1221" s="1">
        <f t="shared" si="27"/>
        <v>1.6650129940917531E-3</v>
      </c>
      <c r="B1221" s="1">
        <f t="shared" si="28"/>
        <v>0.20103296668900017</v>
      </c>
      <c r="E1221" s="1">
        <f t="shared" si="29"/>
        <v>1.4030460066759032E-4</v>
      </c>
      <c r="F1221" s="1">
        <f t="shared" si="30"/>
        <v>0.20103296668900017</v>
      </c>
    </row>
    <row r="1222" spans="1:6" x14ac:dyDescent="0.3">
      <c r="A1222" s="1">
        <f t="shared" si="27"/>
        <v>1.6981744694326568E-3</v>
      </c>
      <c r="B1222" s="1">
        <f t="shared" si="28"/>
        <v>0.21627150250000057</v>
      </c>
      <c r="E1222" s="1">
        <f t="shared" si="29"/>
        <v>2.7950239080562473E-4</v>
      </c>
      <c r="F1222" s="1">
        <f t="shared" si="30"/>
        <v>0.21627150250000057</v>
      </c>
    </row>
    <row r="1223" spans="1:6" x14ac:dyDescent="0.3">
      <c r="A1223" s="1">
        <f t="shared" si="27"/>
        <v>1.6905216938880939E-3</v>
      </c>
      <c r="B1223" s="1">
        <f t="shared" si="28"/>
        <v>0.23206668328900018</v>
      </c>
      <c r="E1223" s="1">
        <f t="shared" si="29"/>
        <v>1.4168916272028071E-4</v>
      </c>
      <c r="F1223" s="1">
        <f t="shared" si="30"/>
        <v>0.23206668328900018</v>
      </c>
    </row>
    <row r="1224" spans="1:6" x14ac:dyDescent="0.3">
      <c r="A1224" s="1">
        <f t="shared" si="27"/>
        <v>1.7119595771318034E-3</v>
      </c>
      <c r="B1224" s="1">
        <f t="shared" si="28"/>
        <v>0.24841950588900077</v>
      </c>
      <c r="E1224" s="1">
        <f t="shared" si="29"/>
        <v>1.6063507441223447E-4</v>
      </c>
      <c r="F1224" s="1">
        <f t="shared" si="30"/>
        <v>0.24841950588900077</v>
      </c>
    </row>
    <row r="1225" spans="1:6" x14ac:dyDescent="0.3">
      <c r="A1225" s="1">
        <f t="shared" si="27"/>
        <v>1.7105151826406235E-3</v>
      </c>
      <c r="B1225" s="1">
        <f t="shared" si="28"/>
        <v>0.26532801000000034</v>
      </c>
      <c r="E1225" s="1">
        <f t="shared" si="29"/>
        <v>1.9467504675999987E-4</v>
      </c>
      <c r="F1225" s="1">
        <f t="shared" si="30"/>
        <v>0.26532801000000034</v>
      </c>
    </row>
    <row r="1226" spans="1:6" x14ac:dyDescent="0.3">
      <c r="A1226" s="1">
        <f t="shared" si="27"/>
        <v>1.725041320335879E-3</v>
      </c>
      <c r="B1226" s="1">
        <f t="shared" si="28"/>
        <v>0.28279315908900082</v>
      </c>
      <c r="E1226" s="1">
        <f t="shared" si="29"/>
        <v>3.2878993388028431E-5</v>
      </c>
      <c r="F1226" s="1">
        <f t="shared" si="30"/>
        <v>0.28279315908900082</v>
      </c>
    </row>
    <row r="1227" spans="1:6" x14ac:dyDescent="0.3">
      <c r="A1227" s="1">
        <f t="shared" si="27"/>
        <v>1.7114020831726687E-3</v>
      </c>
      <c r="B1227" s="1">
        <f t="shared" si="28"/>
        <v>0.30081605008900053</v>
      </c>
      <c r="E1227" s="1">
        <f t="shared" si="29"/>
        <v>1.8876542348624459E-5</v>
      </c>
      <c r="F1227" s="1">
        <f t="shared" si="30"/>
        <v>0.30081605008900053</v>
      </c>
    </row>
    <row r="1228" spans="1:6" x14ac:dyDescent="0.3">
      <c r="A1228" s="1">
        <f t="shared" si="27"/>
        <v>1.6852205208164053E-3</v>
      </c>
      <c r="B1228" s="1">
        <f t="shared" si="28"/>
        <v>0.31939452250000006</v>
      </c>
      <c r="E1228" s="1">
        <f t="shared" si="29"/>
        <v>3.7486291986025039E-5</v>
      </c>
      <c r="F1228" s="1">
        <f t="shared" si="30"/>
        <v>0.31939452250000006</v>
      </c>
    </row>
    <row r="1229" spans="1:6" x14ac:dyDescent="0.3">
      <c r="A1229" s="1">
        <f t="shared" si="27"/>
        <v>1.7122364754036297E-3</v>
      </c>
      <c r="B1229" s="1">
        <f t="shared" si="28"/>
        <v>0.33852963988900059</v>
      </c>
      <c r="E1229" s="1">
        <f t="shared" si="29"/>
        <v>1.6523514201744003E-3</v>
      </c>
      <c r="F1229" s="1">
        <f t="shared" si="30"/>
        <v>0.33852963988900059</v>
      </c>
    </row>
    <row r="1230" spans="1:6" x14ac:dyDescent="0.3">
      <c r="A1230" s="1">
        <f t="shared" si="27"/>
        <v>1.7484405558593475E-3</v>
      </c>
      <c r="B1230" s="1">
        <f t="shared" si="28"/>
        <v>0.35822259928900024</v>
      </c>
      <c r="E1230" s="1">
        <f t="shared" si="29"/>
        <v>1.3162847880167044E-3</v>
      </c>
      <c r="F1230" s="1">
        <f t="shared" si="30"/>
        <v>0.35822259928900024</v>
      </c>
    </row>
    <row r="1231" spans="1:6" x14ac:dyDescent="0.3">
      <c r="A1231" s="1">
        <f t="shared" si="27"/>
        <v>1.7780896227599953E-3</v>
      </c>
      <c r="B1231" s="1">
        <f t="shared" si="28"/>
        <v>0.37847104000000076</v>
      </c>
      <c r="E1231" s="1">
        <f t="shared" si="29"/>
        <v>3.4622417041000003E-4</v>
      </c>
      <c r="F1231" s="1">
        <f t="shared" si="30"/>
        <v>0.37847104000000076</v>
      </c>
    </row>
    <row r="1232" spans="1:6" x14ac:dyDescent="0.3">
      <c r="A1232" s="1">
        <f t="shared" si="27"/>
        <v>1.773533553352294E-3</v>
      </c>
      <c r="B1232" s="1">
        <f t="shared" si="28"/>
        <v>0.39927612568900023</v>
      </c>
      <c r="E1232" s="1">
        <f t="shared" si="29"/>
        <v>9.282360373830062E-5</v>
      </c>
      <c r="F1232" s="1">
        <f t="shared" si="30"/>
        <v>0.39927612568900023</v>
      </c>
    </row>
    <row r="1233" spans="1:6" x14ac:dyDescent="0.3">
      <c r="A1233" s="1">
        <f t="shared" si="27"/>
        <v>1.7876593471394789E-3</v>
      </c>
      <c r="B1233" s="1">
        <f t="shared" si="28"/>
        <v>0.42063915348900099</v>
      </c>
      <c r="E1233" s="1">
        <f t="shared" si="29"/>
        <v>3.1650911710944408E-5</v>
      </c>
      <c r="F1233" s="1">
        <f t="shared" si="30"/>
        <v>0.42063915348900099</v>
      </c>
    </row>
    <row r="1234" spans="1:6" x14ac:dyDescent="0.3">
      <c r="A1234" s="1">
        <f t="shared" si="27"/>
        <v>1.7730131338014059E-3</v>
      </c>
      <c r="B1234" s="1">
        <f t="shared" si="28"/>
        <v>0.44255756250000045</v>
      </c>
      <c r="E1234" s="1">
        <f t="shared" si="29"/>
        <v>1.0628692429802496E-4</v>
      </c>
      <c r="F1234" s="1">
        <f t="shared" si="30"/>
        <v>0.44255756250000045</v>
      </c>
    </row>
    <row r="1235" spans="1:6" x14ac:dyDescent="0.3">
      <c r="A1235" s="1">
        <f t="shared" si="27"/>
        <v>1.7716863117369179E-3</v>
      </c>
      <c r="B1235" s="1">
        <f t="shared" si="28"/>
        <v>0.46503261648900107</v>
      </c>
      <c r="E1235" s="1">
        <f t="shared" si="29"/>
        <v>4.3518337566649616E-7</v>
      </c>
      <c r="F1235" s="1">
        <f t="shared" si="30"/>
        <v>0.46503261648900107</v>
      </c>
    </row>
    <row r="1236" spans="1:6" x14ac:dyDescent="0.3">
      <c r="A1236" s="1">
        <f t="shared" si="27"/>
        <v>1.7479158250389302E-3</v>
      </c>
      <c r="B1236" s="1">
        <f t="shared" si="28"/>
        <v>0.48806571268900067</v>
      </c>
      <c r="E1236" s="1">
        <f t="shared" si="29"/>
        <v>4.4942698329424751E-6</v>
      </c>
      <c r="F1236" s="1">
        <f t="shared" si="30"/>
        <v>0.48806571268900067</v>
      </c>
    </row>
    <row r="1237" spans="1:6" x14ac:dyDescent="0.3">
      <c r="A1237" s="1">
        <f t="shared" si="27"/>
        <v>1.7596703599806289E-3</v>
      </c>
      <c r="B1237" s="1">
        <f t="shared" si="28"/>
        <v>0.51165409000000006</v>
      </c>
      <c r="E1237" s="1">
        <f t="shared" si="29"/>
        <v>1.2213144762360996E-3</v>
      </c>
      <c r="F1237" s="1">
        <f t="shared" si="30"/>
        <v>0.51165409000000006</v>
      </c>
    </row>
    <row r="1238" spans="1:6" x14ac:dyDescent="0.3">
      <c r="A1238" s="1">
        <f t="shared" si="27"/>
        <v>1.8024581658770038E-3</v>
      </c>
      <c r="B1238" s="1">
        <f t="shared" si="28"/>
        <v>0.53579911228900068</v>
      </c>
      <c r="E1238" s="1">
        <f t="shared" si="29"/>
        <v>4.3133685189861057E-4</v>
      </c>
      <c r="F1238" s="1">
        <f t="shared" si="30"/>
        <v>0.53579911228900068</v>
      </c>
    </row>
    <row r="1239" spans="1:6" x14ac:dyDescent="0.3">
      <c r="A1239" s="1">
        <f t="shared" si="27"/>
        <v>1.7934332061364442E-3</v>
      </c>
      <c r="B1239" s="1">
        <f t="shared" si="28"/>
        <v>0.56050227688900034</v>
      </c>
      <c r="E1239" s="1">
        <f t="shared" si="29"/>
        <v>1.0482185111146819E-4</v>
      </c>
      <c r="F1239" s="1">
        <f t="shared" si="30"/>
        <v>0.56050227688900034</v>
      </c>
    </row>
    <row r="1240" spans="1:6" x14ac:dyDescent="0.3">
      <c r="A1240" s="1">
        <f t="shared" si="27"/>
        <v>1.7625880326601561E-3</v>
      </c>
      <c r="B1240" s="1">
        <f t="shared" si="28"/>
        <v>0.58576062250000094</v>
      </c>
      <c r="E1240" s="1">
        <f t="shared" si="29"/>
        <v>2.2816528522224995E-5</v>
      </c>
      <c r="F1240" s="1">
        <f t="shared" si="30"/>
        <v>0.58576062250000094</v>
      </c>
    </row>
    <row r="1241" spans="1:6" x14ac:dyDescent="0.3">
      <c r="A1241" s="1">
        <f t="shared" si="27"/>
        <v>1.7897324218950556E-3</v>
      </c>
      <c r="B1241" s="1">
        <f t="shared" si="28"/>
        <v>0.61157561308900033</v>
      </c>
      <c r="E1241" s="1">
        <f t="shared" si="29"/>
        <v>2.1631866604151034E-4</v>
      </c>
      <c r="F1241" s="1">
        <f t="shared" si="30"/>
        <v>0.61157561308900033</v>
      </c>
    </row>
    <row r="1242" spans="1:6" x14ac:dyDescent="0.3">
      <c r="A1242" s="1">
        <f t="shared" si="27"/>
        <v>1.7824531014252137E-3</v>
      </c>
      <c r="B1242" s="1">
        <f t="shared" si="28"/>
        <v>0.63794884608900126</v>
      </c>
      <c r="E1242" s="1">
        <f t="shared" si="29"/>
        <v>9.7872820174602524E-5</v>
      </c>
      <c r="F1242" s="1">
        <f t="shared" si="30"/>
        <v>0.63794884608900126</v>
      </c>
    </row>
    <row r="1243" spans="1:6" x14ac:dyDescent="0.3">
      <c r="A1243" s="1">
        <f t="shared" si="27"/>
        <v>1.8002157981025001E-3</v>
      </c>
      <c r="B1243" s="1">
        <f t="shared" si="28"/>
        <v>0.66487716000000052</v>
      </c>
      <c r="E1243" s="1">
        <f t="shared" si="29"/>
        <v>6.3991088853159969E-4</v>
      </c>
      <c r="F1243" s="1">
        <f t="shared" si="30"/>
        <v>0.66487716000000052</v>
      </c>
    </row>
    <row r="1244" spans="1:6" x14ac:dyDescent="0.3">
      <c r="A1244" s="1">
        <f t="shared" si="27"/>
        <v>1.8203527193776624E-3</v>
      </c>
      <c r="B1244" s="1">
        <f t="shared" si="28"/>
        <v>0.69236211888900134</v>
      </c>
      <c r="E1244" s="1">
        <f t="shared" si="29"/>
        <v>1.6460763496443036E-4</v>
      </c>
      <c r="F1244" s="1">
        <f t="shared" si="30"/>
        <v>0.69236211888900134</v>
      </c>
    </row>
    <row r="1245" spans="1:6" x14ac:dyDescent="0.3">
      <c r="A1245" s="1">
        <f t="shared" si="27"/>
        <v>1.8187470554030544E-3</v>
      </c>
      <c r="B1245" s="1">
        <f t="shared" si="28"/>
        <v>0.72040542028900079</v>
      </c>
      <c r="E1245" s="1">
        <f t="shared" si="29"/>
        <v>3.2597868403788488E-5</v>
      </c>
      <c r="F1245" s="1">
        <f t="shared" si="30"/>
        <v>0.72040542028900079</v>
      </c>
    </row>
    <row r="1246" spans="1:6" x14ac:dyDescent="0.3">
      <c r="A1246" s="1">
        <f t="shared" si="27"/>
        <v>1.808325658470159E-3</v>
      </c>
      <c r="B1246" s="1">
        <f t="shared" si="28"/>
        <v>0.74900370250000015</v>
      </c>
      <c r="E1246" s="1">
        <f t="shared" si="29"/>
        <v>1.265666625342249E-4</v>
      </c>
      <c r="F1246" s="1">
        <f t="shared" si="30"/>
        <v>0.74900370250000015</v>
      </c>
    </row>
    <row r="1247" spans="1:6" x14ac:dyDescent="0.3">
      <c r="A1247" s="1">
        <f t="shared" si="27"/>
        <v>1.8134953624962895E-3</v>
      </c>
      <c r="B1247" s="1">
        <f t="shared" si="28"/>
        <v>0.77815862968900085</v>
      </c>
      <c r="E1247" s="1">
        <f t="shared" si="29"/>
        <v>6.20320958684885E-5</v>
      </c>
      <c r="F1247" s="1">
        <f t="shared" si="30"/>
        <v>0.77815862968900085</v>
      </c>
    </row>
    <row r="1248" spans="1:6" x14ac:dyDescent="0.3">
      <c r="A1248" s="1">
        <f t="shared" ref="A1248:A1311" si="31">(B451+0.06275*A451-0.02006)^2</f>
        <v>1.802446830311904E-3</v>
      </c>
      <c r="B1248" s="1">
        <f t="shared" ref="B1248:B1311" si="32">(A451-6.592)^2</f>
        <v>0.80787199948900035</v>
      </c>
      <c r="E1248" s="1">
        <f t="shared" ref="E1248:E1311" si="33">(D451+0.0029*A451-0.078)^2</f>
        <v>1.2541153793467851E-4</v>
      </c>
      <c r="F1248" s="1">
        <f t="shared" ref="F1248:F1311" si="34">(A451-6.592)^2</f>
        <v>0.80787199948900035</v>
      </c>
    </row>
    <row r="1249" spans="1:6" x14ac:dyDescent="0.3">
      <c r="A1249" s="1">
        <f t="shared" si="31"/>
        <v>1.8267396551406229E-3</v>
      </c>
      <c r="B1249" s="1">
        <f t="shared" si="32"/>
        <v>0.83814025000000114</v>
      </c>
      <c r="E1249" s="1">
        <f t="shared" si="33"/>
        <v>7.6717102968900161E-5</v>
      </c>
      <c r="F1249" s="1">
        <f t="shared" si="34"/>
        <v>0.83814025000000114</v>
      </c>
    </row>
    <row r="1250" spans="1:6" x14ac:dyDescent="0.3">
      <c r="A1250" s="1">
        <f t="shared" si="31"/>
        <v>1.8086322086882842E-3</v>
      </c>
      <c r="B1250" s="1">
        <f t="shared" si="32"/>
        <v>0.86896514548900039</v>
      </c>
      <c r="E1250" s="1">
        <f t="shared" si="33"/>
        <v>8.866106918240042E-5</v>
      </c>
      <c r="F1250" s="1">
        <f t="shared" si="34"/>
        <v>0.86896514548900039</v>
      </c>
    </row>
    <row r="1251" spans="1:6" x14ac:dyDescent="0.3">
      <c r="A1251" s="1">
        <f t="shared" si="31"/>
        <v>1.8089281307322647E-3</v>
      </c>
      <c r="B1251" s="1">
        <f t="shared" si="32"/>
        <v>0.9003485836890015</v>
      </c>
      <c r="E1251" s="1">
        <f t="shared" si="33"/>
        <v>1.0249667795053447E-4</v>
      </c>
      <c r="F1251" s="1">
        <f t="shared" si="34"/>
        <v>0.9003485836890015</v>
      </c>
    </row>
    <row r="1252" spans="1:6" x14ac:dyDescent="0.3">
      <c r="A1252" s="1">
        <f t="shared" si="31"/>
        <v>1.8108120644814061E-3</v>
      </c>
      <c r="B1252" s="1">
        <f t="shared" si="32"/>
        <v>0.93228680250000073</v>
      </c>
      <c r="E1252" s="1">
        <f t="shared" si="33"/>
        <v>1.599948000422497E-5</v>
      </c>
      <c r="F1252" s="1">
        <f t="shared" si="34"/>
        <v>0.93228680250000073</v>
      </c>
    </row>
    <row r="1253" spans="1:6" x14ac:dyDescent="0.3">
      <c r="A1253" s="1">
        <f t="shared" si="31"/>
        <v>1.800880233113229E-3</v>
      </c>
      <c r="B1253" s="1">
        <f t="shared" si="32"/>
        <v>0.96478166628900153</v>
      </c>
      <c r="E1253" s="1">
        <f t="shared" si="33"/>
        <v>1.6985949823644642E-4</v>
      </c>
      <c r="F1253" s="1">
        <f t="shared" si="34"/>
        <v>0.96478166628900153</v>
      </c>
    </row>
    <row r="1254" spans="1:6" x14ac:dyDescent="0.3">
      <c r="A1254" s="1">
        <f t="shared" si="31"/>
        <v>1.8281147220839929E-3</v>
      </c>
      <c r="B1254" s="1">
        <f t="shared" si="32"/>
        <v>0.99783517288900103</v>
      </c>
      <c r="E1254" s="1">
        <f t="shared" si="33"/>
        <v>2.3840500412038268E-4</v>
      </c>
      <c r="F1254" s="1">
        <f t="shared" si="34"/>
        <v>0.99783517288900103</v>
      </c>
    </row>
    <row r="1255" spans="1:6" x14ac:dyDescent="0.3">
      <c r="A1255" s="1">
        <f t="shared" si="31"/>
        <v>1.8253743553600025E-3</v>
      </c>
      <c r="B1255" s="1">
        <f t="shared" si="32"/>
        <v>1.0314433600000001</v>
      </c>
      <c r="E1255" s="1">
        <f t="shared" si="33"/>
        <v>1.4266128592810011E-4</v>
      </c>
      <c r="F1255" s="1">
        <f t="shared" si="34"/>
        <v>1.0314433600000001</v>
      </c>
    </row>
    <row r="1256" spans="1:6" x14ac:dyDescent="0.3">
      <c r="A1256" s="1">
        <f t="shared" si="31"/>
        <v>1.842773840697993E-3</v>
      </c>
      <c r="B1256" s="1">
        <f t="shared" si="32"/>
        <v>1.065608192089001</v>
      </c>
      <c r="E1256" s="1">
        <f t="shared" si="33"/>
        <v>1.1111965292676228E-4</v>
      </c>
      <c r="F1256" s="1">
        <f t="shared" si="34"/>
        <v>1.065608192089001</v>
      </c>
    </row>
    <row r="1257" spans="1:6" x14ac:dyDescent="0.3">
      <c r="A1257" s="1">
        <f t="shared" si="31"/>
        <v>1.8183845759141809E-3</v>
      </c>
      <c r="B1257" s="1">
        <f t="shared" si="32"/>
        <v>1.1003317670890005</v>
      </c>
      <c r="E1257" s="1">
        <f t="shared" si="33"/>
        <v>1.8182000450874506E-5</v>
      </c>
      <c r="F1257" s="1">
        <f t="shared" si="34"/>
        <v>1.1003317670890005</v>
      </c>
    </row>
    <row r="1258" spans="1:6" x14ac:dyDescent="0.3">
      <c r="A1258" s="1">
        <f t="shared" si="31"/>
        <v>1.8092400489013998E-3</v>
      </c>
      <c r="B1258" s="1">
        <f t="shared" si="32"/>
        <v>1.1356099225000014</v>
      </c>
      <c r="E1258" s="1">
        <f t="shared" si="33"/>
        <v>1.0576772318024997E-5</v>
      </c>
      <c r="F1258" s="1">
        <f t="shared" si="34"/>
        <v>1.1356099225000014</v>
      </c>
    </row>
    <row r="1259" spans="1:6" x14ac:dyDescent="0.3">
      <c r="A1259" s="1">
        <f t="shared" si="31"/>
        <v>1.790390328660517E-3</v>
      </c>
      <c r="B1259" s="1">
        <f t="shared" si="32"/>
        <v>1.1714447228890004</v>
      </c>
      <c r="E1259" s="1">
        <f t="shared" si="33"/>
        <v>6.2152768622884983E-6</v>
      </c>
      <c r="F1259" s="1">
        <f t="shared" si="34"/>
        <v>1.1714447228890004</v>
      </c>
    </row>
    <row r="1260" spans="1:6" x14ac:dyDescent="0.3">
      <c r="A1260" s="1">
        <f t="shared" si="31"/>
        <v>1.79225080677778E-3</v>
      </c>
      <c r="B1260" s="1">
        <f t="shared" si="32"/>
        <v>1.2078383662890018</v>
      </c>
      <c r="E1260" s="1">
        <f t="shared" si="33"/>
        <v>1.7336644716328236E-4</v>
      </c>
      <c r="F1260" s="1">
        <f t="shared" si="34"/>
        <v>1.2078383662890018</v>
      </c>
    </row>
    <row r="1261" spans="1:6" x14ac:dyDescent="0.3">
      <c r="A1261" s="1">
        <f t="shared" si="31"/>
        <v>1.8074168133756187E-3</v>
      </c>
      <c r="B1261" s="1">
        <f t="shared" si="32"/>
        <v>1.2447864900000007</v>
      </c>
      <c r="E1261" s="1">
        <f t="shared" si="33"/>
        <v>2.2006862078410004E-4</v>
      </c>
      <c r="F1261" s="1">
        <f t="shared" si="34"/>
        <v>1.2447864900000007</v>
      </c>
    </row>
    <row r="1262" spans="1:6" x14ac:dyDescent="0.3">
      <c r="A1262" s="1">
        <f t="shared" si="31"/>
        <v>1.7702102632967511E-3</v>
      </c>
      <c r="B1262" s="1">
        <f t="shared" si="32"/>
        <v>1.2822912586890018</v>
      </c>
      <c r="E1262" s="1">
        <f t="shared" si="33"/>
        <v>4.8953661160734455E-5</v>
      </c>
      <c r="F1262" s="1">
        <f t="shared" si="34"/>
        <v>1.2822912586890018</v>
      </c>
    </row>
    <row r="1263" spans="1:6" x14ac:dyDescent="0.3">
      <c r="A1263" s="1">
        <f t="shared" si="31"/>
        <v>1.7482722571175442E-3</v>
      </c>
      <c r="B1263" s="1">
        <f t="shared" si="32"/>
        <v>1.3203549704890012</v>
      </c>
      <c r="E1263" s="1">
        <f t="shared" si="33"/>
        <v>3.2652288700510255E-4</v>
      </c>
      <c r="F1263" s="1">
        <f t="shared" si="34"/>
        <v>1.3203549704890012</v>
      </c>
    </row>
    <row r="1264" spans="1:6" x14ac:dyDescent="0.3">
      <c r="A1264" s="1">
        <f t="shared" si="31"/>
        <v>1.7652003541326565E-3</v>
      </c>
      <c r="B1264" s="1">
        <f t="shared" si="32"/>
        <v>1.3589730625000001</v>
      </c>
      <c r="E1264" s="1">
        <f t="shared" si="33"/>
        <v>7.5024359883062424E-4</v>
      </c>
      <c r="F1264" s="1">
        <f t="shared" si="34"/>
        <v>1.3589730625000001</v>
      </c>
    </row>
    <row r="1265" spans="1:6" x14ac:dyDescent="0.3">
      <c r="A1265" s="1">
        <f t="shared" si="31"/>
        <v>1.7639268577582076E-3</v>
      </c>
      <c r="B1265" s="1">
        <f t="shared" si="32"/>
        <v>1.3981477994890013</v>
      </c>
      <c r="E1265" s="1">
        <f t="shared" si="33"/>
        <v>9.6732057979368656E-5</v>
      </c>
      <c r="F1265" s="1">
        <f t="shared" si="34"/>
        <v>1.3981477994890013</v>
      </c>
    </row>
    <row r="1266" spans="1:6" x14ac:dyDescent="0.3">
      <c r="A1266" s="1">
        <f t="shared" si="31"/>
        <v>1.7711226684876203E-3</v>
      </c>
      <c r="B1266" s="1">
        <f t="shared" si="32"/>
        <v>1.4378815796890005</v>
      </c>
      <c r="E1266" s="1">
        <f t="shared" si="33"/>
        <v>1.0522121554676447E-4</v>
      </c>
      <c r="F1266" s="1">
        <f t="shared" si="34"/>
        <v>1.4378815796890005</v>
      </c>
    </row>
    <row r="1267" spans="1:6" x14ac:dyDescent="0.3">
      <c r="A1267" s="1">
        <f t="shared" si="31"/>
        <v>1.7716733265625002E-3</v>
      </c>
      <c r="B1267" s="1">
        <f t="shared" si="32"/>
        <v>1.4781696400000015</v>
      </c>
      <c r="E1267" s="1">
        <f t="shared" si="33"/>
        <v>2.5231634072099973E-5</v>
      </c>
      <c r="F1267" s="1">
        <f t="shared" si="34"/>
        <v>1.4781696400000015</v>
      </c>
    </row>
    <row r="1268" spans="1:6" x14ac:dyDescent="0.3">
      <c r="A1268" s="1">
        <f t="shared" si="31"/>
        <v>1.7461526795145711E-3</v>
      </c>
      <c r="B1268" s="1">
        <f t="shared" si="32"/>
        <v>1.5190143452890006</v>
      </c>
      <c r="E1268" s="1">
        <f t="shared" si="33"/>
        <v>1.1687662476717044E-4</v>
      </c>
      <c r="F1268" s="1">
        <f t="shared" si="34"/>
        <v>1.5190143452890006</v>
      </c>
    </row>
    <row r="1269" spans="1:6" x14ac:dyDescent="0.3">
      <c r="A1269" s="1">
        <f t="shared" si="31"/>
        <v>1.7181249452483053E-3</v>
      </c>
      <c r="B1269" s="1">
        <f t="shared" si="32"/>
        <v>1.560418193889002</v>
      </c>
      <c r="E1269" s="1">
        <f t="shared" si="33"/>
        <v>4.8649847988102407E-5</v>
      </c>
      <c r="F1269" s="1">
        <f t="shared" si="34"/>
        <v>1.560418193889002</v>
      </c>
    </row>
    <row r="1270" spans="1:6" x14ac:dyDescent="0.3">
      <c r="A1270" s="1">
        <f t="shared" si="31"/>
        <v>1.737098404212658E-3</v>
      </c>
      <c r="B1270" s="1">
        <f t="shared" si="32"/>
        <v>1.6023762225000009</v>
      </c>
      <c r="E1270" s="1">
        <f t="shared" si="33"/>
        <v>7.5934928824225115E-5</v>
      </c>
      <c r="F1270" s="1">
        <f t="shared" si="34"/>
        <v>1.6023762225000009</v>
      </c>
    </row>
    <row r="1271" spans="1:6" x14ac:dyDescent="0.3">
      <c r="A1271" s="1">
        <f t="shared" si="31"/>
        <v>1.7175681888726925E-3</v>
      </c>
      <c r="B1271" s="1">
        <f t="shared" si="32"/>
        <v>1.6448908960889999</v>
      </c>
      <c r="E1271" s="1">
        <f t="shared" si="33"/>
        <v>2.9783495271020538E-5</v>
      </c>
      <c r="F1271" s="1">
        <f t="shared" si="34"/>
        <v>1.6448908960889999</v>
      </c>
    </row>
    <row r="1272" spans="1:6" x14ac:dyDescent="0.3">
      <c r="A1272" s="1">
        <f t="shared" si="31"/>
        <v>1.7054862525348507E-3</v>
      </c>
      <c r="B1272" s="1">
        <f t="shared" si="32"/>
        <v>1.6879648130890013</v>
      </c>
      <c r="E1272" s="1">
        <f t="shared" si="33"/>
        <v>1.1777652400661458E-4</v>
      </c>
      <c r="F1272" s="1">
        <f t="shared" si="34"/>
        <v>1.6879648130890013</v>
      </c>
    </row>
    <row r="1273" spans="1:6" x14ac:dyDescent="0.3">
      <c r="A1273" s="1">
        <f t="shared" si="31"/>
        <v>1.7239664524556239E-3</v>
      </c>
      <c r="B1273" s="1">
        <f t="shared" si="32"/>
        <v>1.7315928100000002</v>
      </c>
      <c r="E1273" s="1">
        <f t="shared" si="33"/>
        <v>7.5843838085759986E-4</v>
      </c>
      <c r="F1273" s="1">
        <f t="shared" si="34"/>
        <v>1.7315928100000002</v>
      </c>
    </row>
    <row r="1274" spans="1:6" x14ac:dyDescent="0.3">
      <c r="A1274" s="1">
        <f t="shared" si="31"/>
        <v>1.7169932076863779E-3</v>
      </c>
      <c r="B1274" s="1">
        <f t="shared" si="32"/>
        <v>1.7757774518890013</v>
      </c>
      <c r="E1274" s="1">
        <f t="shared" si="33"/>
        <v>4.0262400933304633E-6</v>
      </c>
      <c r="F1274" s="1">
        <f t="shared" si="34"/>
        <v>1.7757774518890013</v>
      </c>
    </row>
    <row r="1275" spans="1:6" x14ac:dyDescent="0.3">
      <c r="A1275" s="1">
        <f t="shared" si="31"/>
        <v>1.6969123308144146E-3</v>
      </c>
      <c r="B1275" s="1">
        <f t="shared" si="32"/>
        <v>1.8205214372890006</v>
      </c>
      <c r="E1275" s="1">
        <f t="shared" si="33"/>
        <v>2.2573562205594483E-5</v>
      </c>
      <c r="F1275" s="1">
        <f t="shared" si="34"/>
        <v>1.8205214372890006</v>
      </c>
    </row>
    <row r="1276" spans="1:6" x14ac:dyDescent="0.3">
      <c r="A1276" s="1">
        <f t="shared" si="31"/>
        <v>1.6734348058314076E-3</v>
      </c>
      <c r="B1276" s="1">
        <f t="shared" si="32"/>
        <v>1.8658194025000019</v>
      </c>
      <c r="E1276" s="1">
        <f t="shared" si="33"/>
        <v>1.6184810611224953E-5</v>
      </c>
      <c r="F1276" s="1">
        <f t="shared" si="34"/>
        <v>1.8658194025000019</v>
      </c>
    </row>
    <row r="1277" spans="1:6" x14ac:dyDescent="0.3">
      <c r="A1277" s="1">
        <f t="shared" si="31"/>
        <v>1.6859793804713751E-3</v>
      </c>
      <c r="B1277" s="1">
        <f t="shared" si="32"/>
        <v>1.9116740126890006</v>
      </c>
      <c r="E1277" s="1">
        <f t="shared" si="33"/>
        <v>2.0455938090402077E-4</v>
      </c>
      <c r="F1277" s="1">
        <f t="shared" si="34"/>
        <v>1.9116740126890006</v>
      </c>
    </row>
    <row r="1278" spans="1:6" x14ac:dyDescent="0.3">
      <c r="A1278" s="1">
        <f t="shared" si="31"/>
        <v>1.6872097006707988E-3</v>
      </c>
      <c r="B1278" s="1">
        <f t="shared" si="32"/>
        <v>1.9580880664889997</v>
      </c>
      <c r="E1278" s="1">
        <f t="shared" si="33"/>
        <v>6.7210925450492565E-8</v>
      </c>
      <c r="F1278" s="1">
        <f t="shared" si="34"/>
        <v>1.9580880664889997</v>
      </c>
    </row>
    <row r="1279" spans="1:6" x14ac:dyDescent="0.3">
      <c r="A1279" s="1">
        <f t="shared" si="31"/>
        <v>1.649074637440012E-3</v>
      </c>
      <c r="B1279" s="1">
        <f t="shared" si="32"/>
        <v>2.0050559999999984</v>
      </c>
      <c r="E1279" s="1">
        <f t="shared" si="33"/>
        <v>1.8451283060249999E-4</v>
      </c>
      <c r="F1279" s="1">
        <f t="shared" si="34"/>
        <v>2.0050559999999984</v>
      </c>
    </row>
    <row r="1280" spans="1:6" x14ac:dyDescent="0.3">
      <c r="A1280" s="1">
        <f t="shared" si="31"/>
        <v>1.6255686814697992E-3</v>
      </c>
      <c r="B1280" s="1">
        <f t="shared" si="32"/>
        <v>2.0525805784889997</v>
      </c>
      <c r="E1280" s="1">
        <f t="shared" si="33"/>
        <v>1.0029635924724651E-6</v>
      </c>
      <c r="F1280" s="1">
        <f t="shared" si="34"/>
        <v>2.0525805784889997</v>
      </c>
    </row>
    <row r="1281" spans="1:6" x14ac:dyDescent="0.3">
      <c r="A1281" s="1">
        <f t="shared" si="31"/>
        <v>1.6253170241212283E-3</v>
      </c>
      <c r="B1281" s="1">
        <f t="shared" si="32"/>
        <v>2.1006647006889989</v>
      </c>
      <c r="E1281" s="1">
        <f t="shared" si="33"/>
        <v>1.9699874949075032E-4</v>
      </c>
      <c r="F1281" s="1">
        <f t="shared" si="34"/>
        <v>2.1006647006889989</v>
      </c>
    </row>
    <row r="1282" spans="1:6" x14ac:dyDescent="0.3">
      <c r="A1282" s="1">
        <f t="shared" si="31"/>
        <v>1.6396071255039121E-3</v>
      </c>
      <c r="B1282" s="1">
        <f t="shared" si="32"/>
        <v>2.1493026025000002</v>
      </c>
      <c r="E1282" s="1">
        <f t="shared" si="33"/>
        <v>9.3007796843024967E-5</v>
      </c>
      <c r="F1282" s="1">
        <f t="shared" si="34"/>
        <v>2.1493026025000002</v>
      </c>
    </row>
    <row r="1283" spans="1:6" x14ac:dyDescent="0.3">
      <c r="A1283" s="1">
        <f t="shared" si="31"/>
        <v>1.623469781774568E-3</v>
      </c>
      <c r="B1283" s="1">
        <f t="shared" si="32"/>
        <v>2.1984971492890018</v>
      </c>
      <c r="E1283" s="1">
        <f t="shared" si="33"/>
        <v>1.4236236266489344E-8</v>
      </c>
      <c r="F1283" s="1">
        <f t="shared" si="34"/>
        <v>2.1984971492890018</v>
      </c>
    </row>
    <row r="1284" spans="1:6" x14ac:dyDescent="0.3">
      <c r="A1284" s="1">
        <f t="shared" si="31"/>
        <v>1.6091958351944794E-3</v>
      </c>
      <c r="B1284" s="1">
        <f t="shared" si="32"/>
        <v>2.2482513398890007</v>
      </c>
      <c r="E1284" s="1">
        <f t="shared" si="33"/>
        <v>2.2498806664706488E-5</v>
      </c>
      <c r="F1284" s="1">
        <f t="shared" si="34"/>
        <v>2.2482513398890007</v>
      </c>
    </row>
    <row r="1285" spans="1:6" x14ac:dyDescent="0.3">
      <c r="A1285" s="1">
        <f t="shared" si="31"/>
        <v>1.5758696727006236E-3</v>
      </c>
      <c r="B1285" s="1">
        <f t="shared" si="32"/>
        <v>2.2985592100000019</v>
      </c>
      <c r="E1285" s="1">
        <f t="shared" si="33"/>
        <v>1.0810089136899989E-5</v>
      </c>
      <c r="F1285" s="1">
        <f t="shared" si="34"/>
        <v>2.2985592100000019</v>
      </c>
    </row>
    <row r="1286" spans="1:6" x14ac:dyDescent="0.3">
      <c r="A1286" s="1">
        <f t="shared" si="31"/>
        <v>1.5944741194062508E-3</v>
      </c>
      <c r="B1286" s="1">
        <f t="shared" si="32"/>
        <v>2.3494237250890033</v>
      </c>
      <c r="E1286" s="1">
        <f t="shared" si="33"/>
        <v>1.603941372329525E-4</v>
      </c>
      <c r="F1286" s="1">
        <f t="shared" si="34"/>
        <v>2.3494237250890033</v>
      </c>
    </row>
    <row r="1287" spans="1:6" x14ac:dyDescent="0.3">
      <c r="A1287" s="1">
        <f t="shared" si="31"/>
        <v>1.5843381757306375E-3</v>
      </c>
      <c r="B1287" s="1">
        <f t="shared" si="32"/>
        <v>2.4008479840890025</v>
      </c>
      <c r="E1287" s="1">
        <f t="shared" si="33"/>
        <v>2.066324112066243E-4</v>
      </c>
      <c r="F1287" s="1">
        <f t="shared" si="34"/>
        <v>2.4008479840890025</v>
      </c>
    </row>
    <row r="1288" spans="1:6" x14ac:dyDescent="0.3">
      <c r="A1288" s="1">
        <f t="shared" si="31"/>
        <v>1.5935255630251592E-3</v>
      </c>
      <c r="B1288" s="1">
        <f t="shared" si="32"/>
        <v>2.4528258224999986</v>
      </c>
      <c r="E1288" s="1">
        <f t="shared" si="33"/>
        <v>1.5851074391102512E-4</v>
      </c>
      <c r="F1288" s="1">
        <f t="shared" si="34"/>
        <v>2.4528258224999986</v>
      </c>
    </row>
    <row r="1289" spans="1:6" x14ac:dyDescent="0.3">
      <c r="A1289" s="1">
        <f t="shared" si="31"/>
        <v>1.5836602710600589E-3</v>
      </c>
      <c r="B1289" s="1">
        <f t="shared" si="32"/>
        <v>2.5053603058889999</v>
      </c>
      <c r="E1289" s="1">
        <f t="shared" si="33"/>
        <v>1.0247316506449467E-7</v>
      </c>
      <c r="F1289" s="1">
        <f t="shared" si="34"/>
        <v>2.5053603058889999</v>
      </c>
    </row>
    <row r="1290" spans="1:6" x14ac:dyDescent="0.3">
      <c r="A1290" s="1">
        <f t="shared" si="31"/>
        <v>1.5699431600213138E-3</v>
      </c>
      <c r="B1290" s="1">
        <f t="shared" si="32"/>
        <v>2.5584546332889988</v>
      </c>
      <c r="E1290" s="1">
        <f t="shared" si="33"/>
        <v>9.7560067444444714E-6</v>
      </c>
      <c r="F1290" s="1">
        <f t="shared" si="34"/>
        <v>2.5584546332889988</v>
      </c>
    </row>
    <row r="1291" spans="1:6" x14ac:dyDescent="0.3">
      <c r="A1291" s="1">
        <f t="shared" si="31"/>
        <v>1.5488829292225003E-3</v>
      </c>
      <c r="B1291" s="1">
        <f t="shared" si="32"/>
        <v>2.6121024400000001</v>
      </c>
      <c r="E1291" s="1">
        <f t="shared" si="33"/>
        <v>1.0103144607360018E-4</v>
      </c>
      <c r="F1291" s="1">
        <f t="shared" si="34"/>
        <v>2.6121024400000001</v>
      </c>
    </row>
    <row r="1292" spans="1:6" x14ac:dyDescent="0.3">
      <c r="A1292" s="1">
        <f t="shared" si="31"/>
        <v>1.5207653655495655E-3</v>
      </c>
      <c r="B1292" s="1">
        <f t="shared" si="32"/>
        <v>2.6663068916890018</v>
      </c>
      <c r="E1292" s="1">
        <f t="shared" si="33"/>
        <v>5.4898477795590454E-5</v>
      </c>
      <c r="F1292" s="1">
        <f t="shared" si="34"/>
        <v>2.6663068916890018</v>
      </c>
    </row>
    <row r="1293" spans="1:6" x14ac:dyDescent="0.3">
      <c r="A1293" s="1">
        <f t="shared" si="31"/>
        <v>1.5115821423835056E-3</v>
      </c>
      <c r="B1293" s="1">
        <f t="shared" si="32"/>
        <v>2.7210712874890008</v>
      </c>
      <c r="E1293" s="1">
        <f t="shared" si="33"/>
        <v>7.5117656898162418E-5</v>
      </c>
      <c r="F1293" s="1">
        <f t="shared" si="34"/>
        <v>2.7210712874890008</v>
      </c>
    </row>
    <row r="1294" spans="1:6" x14ac:dyDescent="0.3">
      <c r="A1294" s="1">
        <f t="shared" si="31"/>
        <v>1.5198078087076605E-3</v>
      </c>
      <c r="B1294" s="1">
        <f t="shared" si="32"/>
        <v>2.7763890625000021</v>
      </c>
      <c r="E1294" s="1">
        <f t="shared" si="33"/>
        <v>1.4968482543062495E-4</v>
      </c>
      <c r="F1294" s="1">
        <f t="shared" si="34"/>
        <v>2.7763890625000021</v>
      </c>
    </row>
    <row r="1295" spans="1:6" x14ac:dyDescent="0.3">
      <c r="A1295" s="1">
        <f t="shared" si="31"/>
        <v>1.5129030362189355E-3</v>
      </c>
      <c r="B1295" s="1">
        <f t="shared" si="32"/>
        <v>2.8322634824890036</v>
      </c>
      <c r="E1295" s="1">
        <f t="shared" si="33"/>
        <v>5.0859915389245014E-6</v>
      </c>
      <c r="F1295" s="1">
        <f t="shared" si="34"/>
        <v>2.8322634824890036</v>
      </c>
    </row>
    <row r="1296" spans="1:6" x14ac:dyDescent="0.3">
      <c r="A1296" s="1">
        <f t="shared" si="31"/>
        <v>1.4886658880239093E-3</v>
      </c>
      <c r="B1296" s="1">
        <f t="shared" si="32"/>
        <v>2.8886979466890028</v>
      </c>
      <c r="E1296" s="1">
        <f t="shared" si="33"/>
        <v>2.9859456434532568E-5</v>
      </c>
      <c r="F1296" s="1">
        <f t="shared" si="34"/>
        <v>2.8886979466890028</v>
      </c>
    </row>
    <row r="1297" spans="1:6" x14ac:dyDescent="0.3">
      <c r="A1297" s="1">
        <f t="shared" si="31"/>
        <v>1.4751341358756338E-3</v>
      </c>
      <c r="B1297" s="1">
        <f t="shared" si="32"/>
        <v>2.9456856899999981</v>
      </c>
      <c r="E1297" s="1">
        <f t="shared" si="33"/>
        <v>4.697430028840005E-5</v>
      </c>
      <c r="F1297" s="1">
        <f t="shared" si="34"/>
        <v>2.9456856899999981</v>
      </c>
    </row>
    <row r="1298" spans="1:6" x14ac:dyDescent="0.3">
      <c r="A1298" s="1">
        <f t="shared" si="31"/>
        <v>1.4473091667075294E-3</v>
      </c>
      <c r="B1298" s="1">
        <f t="shared" si="32"/>
        <v>3.0032300782889996</v>
      </c>
      <c r="E1298" s="1">
        <f t="shared" si="33"/>
        <v>1.7158892029638581E-5</v>
      </c>
      <c r="F1298" s="1">
        <f t="shared" si="34"/>
        <v>3.0032300782889996</v>
      </c>
    </row>
    <row r="1299" spans="1:6" x14ac:dyDescent="0.3">
      <c r="A1299" s="1">
        <f t="shared" si="31"/>
        <v>1.4341668742616255E-3</v>
      </c>
      <c r="B1299" s="1">
        <f t="shared" si="32"/>
        <v>3.0613346108889989</v>
      </c>
      <c r="E1299" s="1">
        <f t="shared" si="33"/>
        <v>2.1513136136544877E-6</v>
      </c>
      <c r="F1299" s="1">
        <f t="shared" si="34"/>
        <v>3.0613346108889989</v>
      </c>
    </row>
    <row r="1300" spans="1:6" x14ac:dyDescent="0.3">
      <c r="A1300" s="1">
        <f t="shared" si="31"/>
        <v>1.4169229871514048E-3</v>
      </c>
      <c r="B1300" s="1">
        <f t="shared" si="32"/>
        <v>3.1199923225000004</v>
      </c>
      <c r="E1300" s="1">
        <f t="shared" si="33"/>
        <v>6.4246557006024916E-5</v>
      </c>
      <c r="F1300" s="1">
        <f t="shared" si="34"/>
        <v>3.1199923225000004</v>
      </c>
    </row>
    <row r="1301" spans="1:6" x14ac:dyDescent="0.3">
      <c r="A1301" s="1">
        <f t="shared" si="31"/>
        <v>1.4173929304859769E-3</v>
      </c>
      <c r="B1301" s="1">
        <f t="shared" si="32"/>
        <v>3.1792066790890021</v>
      </c>
      <c r="E1301" s="1">
        <f t="shared" si="33"/>
        <v>4.8210049509708569E-5</v>
      </c>
      <c r="F1301" s="1">
        <f t="shared" si="34"/>
        <v>3.1792066790890021</v>
      </c>
    </row>
    <row r="1302" spans="1:6" x14ac:dyDescent="0.3">
      <c r="A1302" s="1">
        <f t="shared" si="31"/>
        <v>1.3995124582683949E-3</v>
      </c>
      <c r="B1302" s="1">
        <f t="shared" si="32"/>
        <v>3.2389812800890008</v>
      </c>
      <c r="E1302" s="1">
        <f t="shared" si="33"/>
        <v>3.0173103934565302E-6</v>
      </c>
      <c r="F1302" s="1">
        <f t="shared" si="34"/>
        <v>3.2389812800890008</v>
      </c>
    </row>
    <row r="1303" spans="1:6" x14ac:dyDescent="0.3">
      <c r="A1303" s="1">
        <f t="shared" si="31"/>
        <v>1.3885684322500029E-3</v>
      </c>
      <c r="B1303" s="1">
        <f t="shared" si="32"/>
        <v>3.2993089600000025</v>
      </c>
      <c r="E1303" s="1">
        <f t="shared" si="33"/>
        <v>1.274875589159998E-5</v>
      </c>
      <c r="F1303" s="1">
        <f t="shared" si="34"/>
        <v>3.2993089600000025</v>
      </c>
    </row>
    <row r="1304" spans="1:6" x14ac:dyDescent="0.3">
      <c r="A1304" s="1">
        <f t="shared" si="31"/>
        <v>1.3674125499564902E-3</v>
      </c>
      <c r="B1304" s="1">
        <f t="shared" si="32"/>
        <v>3.3601932848890042</v>
      </c>
      <c r="E1304" s="1">
        <f t="shared" si="33"/>
        <v>3.2107647682044711E-6</v>
      </c>
      <c r="F1304" s="1">
        <f t="shared" si="34"/>
        <v>3.3601932848890042</v>
      </c>
    </row>
    <row r="1305" spans="1:6" x14ac:dyDescent="0.3">
      <c r="A1305" s="1">
        <f t="shared" si="31"/>
        <v>1.3524977679068777E-3</v>
      </c>
      <c r="B1305" s="1">
        <f t="shared" si="32"/>
        <v>3.421637954289003</v>
      </c>
      <c r="E1305" s="1">
        <f t="shared" si="33"/>
        <v>2.5830426877914519E-5</v>
      </c>
      <c r="F1305" s="1">
        <f t="shared" si="34"/>
        <v>3.421637954289003</v>
      </c>
    </row>
    <row r="1306" spans="1:6" x14ac:dyDescent="0.3">
      <c r="A1306" s="1">
        <f t="shared" si="31"/>
        <v>1.3325027744889109E-3</v>
      </c>
      <c r="B1306" s="1">
        <f t="shared" si="32"/>
        <v>3.4836356024999979</v>
      </c>
      <c r="E1306" s="1">
        <f t="shared" si="33"/>
        <v>2.7336009708225022E-5</v>
      </c>
      <c r="F1306" s="1">
        <f t="shared" si="34"/>
        <v>3.4836356024999979</v>
      </c>
    </row>
    <row r="1307" spans="1:6" x14ac:dyDescent="0.3">
      <c r="A1307" s="1">
        <f t="shared" si="31"/>
        <v>1.3424459437949212E-3</v>
      </c>
      <c r="B1307" s="1">
        <f t="shared" si="32"/>
        <v>3.5461898956889999</v>
      </c>
      <c r="E1307" s="1">
        <f t="shared" si="33"/>
        <v>4.4785750975326357E-5</v>
      </c>
      <c r="F1307" s="1">
        <f t="shared" si="34"/>
        <v>3.5461898956889999</v>
      </c>
    </row>
    <row r="1308" spans="1:6" x14ac:dyDescent="0.3">
      <c r="A1308" s="1">
        <f t="shared" si="31"/>
        <v>1.3255048365990319E-3</v>
      </c>
      <c r="B1308" s="1">
        <f t="shared" si="32"/>
        <v>3.6093046334889984</v>
      </c>
      <c r="E1308" s="1">
        <f t="shared" si="33"/>
        <v>1.8848683031049915E-7</v>
      </c>
      <c r="F1308" s="1">
        <f t="shared" si="34"/>
        <v>3.6093046334889984</v>
      </c>
    </row>
    <row r="1309" spans="1:6" x14ac:dyDescent="0.3">
      <c r="A1309" s="1">
        <f t="shared" si="31"/>
        <v>1.3147168939506276E-3</v>
      </c>
      <c r="B1309" s="1">
        <f t="shared" si="32"/>
        <v>3.6729722500000004</v>
      </c>
      <c r="E1309" s="1">
        <f t="shared" si="33"/>
        <v>4.9486582008900093E-5</v>
      </c>
      <c r="F1309" s="1">
        <f t="shared" si="34"/>
        <v>3.6729722500000004</v>
      </c>
    </row>
    <row r="1310" spans="1:6" x14ac:dyDescent="0.3">
      <c r="A1310" s="1">
        <f t="shared" si="31"/>
        <v>1.2857866078607517E-3</v>
      </c>
      <c r="B1310" s="1">
        <f t="shared" si="32"/>
        <v>3.7371965114890022</v>
      </c>
      <c r="E1310" s="1">
        <f t="shared" si="33"/>
        <v>9.5346019065191022E-4</v>
      </c>
      <c r="F1310" s="1">
        <f t="shared" si="34"/>
        <v>3.7371965114890022</v>
      </c>
    </row>
    <row r="1311" spans="1:6" x14ac:dyDescent="0.3">
      <c r="A1311" s="1">
        <f t="shared" si="31"/>
        <v>1.3108632664727931E-3</v>
      </c>
      <c r="B1311" s="1">
        <f t="shared" si="32"/>
        <v>3.8019813176890009</v>
      </c>
      <c r="E1311" s="1">
        <f t="shared" si="33"/>
        <v>9.000236581554723E-4</v>
      </c>
      <c r="F1311" s="1">
        <f t="shared" si="34"/>
        <v>3.8019813176890009</v>
      </c>
    </row>
    <row r="1312" spans="1:6" x14ac:dyDescent="0.3">
      <c r="A1312" s="1">
        <f t="shared" ref="A1312:A1375" si="35">(B515+0.06275*A515-0.02006)^2</f>
        <v>1.2847771023451549E-3</v>
      </c>
      <c r="B1312" s="1">
        <f t="shared" ref="B1312:B1375" si="36">(A515-6.592)^2</f>
        <v>3.8673189025000028</v>
      </c>
      <c r="E1312" s="1">
        <f t="shared" ref="E1312:E1375" si="37">(D515+0.0029*A515-0.078)^2</f>
        <v>4.1717195443225149E-5</v>
      </c>
      <c r="F1312" s="1">
        <f t="shared" ref="F1312:F1375" si="38">(A515-6.592)^2</f>
        <v>3.8673189025000028</v>
      </c>
    </row>
    <row r="1313" spans="1:6" x14ac:dyDescent="0.3">
      <c r="A1313" s="1">
        <f t="shared" si="35"/>
        <v>1.2672908835423518E-3</v>
      </c>
      <c r="B1313" s="1">
        <f t="shared" si="36"/>
        <v>3.9332131322890045</v>
      </c>
      <c r="E1313" s="1">
        <f t="shared" si="37"/>
        <v>3.3125612539625041E-6</v>
      </c>
      <c r="F1313" s="1">
        <f t="shared" si="38"/>
        <v>3.9332131322890045</v>
      </c>
    </row>
    <row r="1314" spans="1:6" x14ac:dyDescent="0.3">
      <c r="A1314" s="1">
        <f t="shared" si="35"/>
        <v>1.2490787524380173E-3</v>
      </c>
      <c r="B1314" s="1">
        <f t="shared" si="36"/>
        <v>3.9996680068890034</v>
      </c>
      <c r="E1314" s="1">
        <f t="shared" si="37"/>
        <v>5.948590634189449E-5</v>
      </c>
      <c r="F1314" s="1">
        <f t="shared" si="38"/>
        <v>3.9996680068890034</v>
      </c>
    </row>
    <row r="1315" spans="1:6" x14ac:dyDescent="0.3">
      <c r="A1315" s="1">
        <f t="shared" si="35"/>
        <v>1.2250385003025038E-3</v>
      </c>
      <c r="B1315" s="1">
        <f t="shared" si="36"/>
        <v>4.0666755599999984</v>
      </c>
      <c r="E1315" s="1">
        <f t="shared" si="37"/>
        <v>4.0034219107600014E-5</v>
      </c>
      <c r="F1315" s="1">
        <f t="shared" si="38"/>
        <v>4.0666755599999984</v>
      </c>
    </row>
    <row r="1316" spans="1:6" x14ac:dyDescent="0.3">
      <c r="A1316" s="1">
        <f t="shared" si="35"/>
        <v>1.2072630951860187E-3</v>
      </c>
      <c r="B1316" s="1">
        <f t="shared" si="36"/>
        <v>4.1342397580889996</v>
      </c>
      <c r="E1316" s="1">
        <f t="shared" si="37"/>
        <v>3.4186321466649145E-7</v>
      </c>
      <c r="F1316" s="1">
        <f t="shared" si="38"/>
        <v>4.1342397580889996</v>
      </c>
    </row>
    <row r="1317" spans="1:6" x14ac:dyDescent="0.3">
      <c r="A1317" s="1">
        <f t="shared" si="35"/>
        <v>1.2007313554422598E-3</v>
      </c>
      <c r="B1317" s="1">
        <f t="shared" si="36"/>
        <v>4.2023647010889986</v>
      </c>
      <c r="E1317" s="1">
        <f t="shared" si="37"/>
        <v>1.6052622157317244E-4</v>
      </c>
      <c r="F1317" s="1">
        <f t="shared" si="38"/>
        <v>4.2023647010889986</v>
      </c>
    </row>
    <row r="1318" spans="1:6" x14ac:dyDescent="0.3">
      <c r="A1318" s="1">
        <f t="shared" si="35"/>
        <v>1.2137916312376549E-3</v>
      </c>
      <c r="B1318" s="1">
        <f t="shared" si="36"/>
        <v>4.2710422225000002</v>
      </c>
      <c r="E1318" s="1">
        <f t="shared" si="37"/>
        <v>1.2556491108062522E-4</v>
      </c>
      <c r="F1318" s="1">
        <f t="shared" si="38"/>
        <v>4.2710422225000002</v>
      </c>
    </row>
    <row r="1319" spans="1:6" x14ac:dyDescent="0.3">
      <c r="A1319" s="1">
        <f t="shared" si="35"/>
        <v>1.199843295991885E-3</v>
      </c>
      <c r="B1319" s="1">
        <f t="shared" si="36"/>
        <v>4.3402763888890021</v>
      </c>
      <c r="E1319" s="1">
        <f t="shared" si="37"/>
        <v>5.2556907498764466E-5</v>
      </c>
      <c r="F1319" s="1">
        <f t="shared" si="38"/>
        <v>4.3402763888890021</v>
      </c>
    </row>
    <row r="1320" spans="1:6" x14ac:dyDescent="0.3">
      <c r="A1320" s="1">
        <f t="shared" si="35"/>
        <v>1.1734826652417571E-3</v>
      </c>
      <c r="B1320" s="1">
        <f t="shared" si="36"/>
        <v>4.4100714002890014</v>
      </c>
      <c r="E1320" s="1">
        <f t="shared" si="37"/>
        <v>1.1723282246647445E-4</v>
      </c>
      <c r="F1320" s="1">
        <f t="shared" si="38"/>
        <v>4.4100714002890014</v>
      </c>
    </row>
    <row r="1321" spans="1:6" x14ac:dyDescent="0.3">
      <c r="A1321" s="1">
        <f t="shared" si="35"/>
        <v>1.1517250595556186E-3</v>
      </c>
      <c r="B1321" s="1">
        <f t="shared" si="36"/>
        <v>4.4804188900000028</v>
      </c>
      <c r="E1321" s="1">
        <f t="shared" si="37"/>
        <v>5.0779305921600006E-5</v>
      </c>
      <c r="F1321" s="1">
        <f t="shared" si="38"/>
        <v>4.4804188900000028</v>
      </c>
    </row>
    <row r="1322" spans="1:6" x14ac:dyDescent="0.3">
      <c r="A1322" s="1">
        <f t="shared" si="35"/>
        <v>1.1091974968643803E-3</v>
      </c>
      <c r="B1322" s="1">
        <f t="shared" si="36"/>
        <v>4.5513230246890046</v>
      </c>
      <c r="E1322" s="1">
        <f t="shared" si="37"/>
        <v>5.7670040414688498E-5</v>
      </c>
      <c r="F1322" s="1">
        <f t="shared" si="38"/>
        <v>4.5513230246890046</v>
      </c>
    </row>
    <row r="1323" spans="1:6" x14ac:dyDescent="0.3">
      <c r="A1323" s="1">
        <f t="shared" si="35"/>
        <v>1.0907428162356125E-3</v>
      </c>
      <c r="B1323" s="1">
        <f t="shared" si="36"/>
        <v>4.622788104489004</v>
      </c>
      <c r="E1323" s="1">
        <f t="shared" si="37"/>
        <v>3.9021238924671258E-4</v>
      </c>
      <c r="F1323" s="1">
        <f t="shared" si="38"/>
        <v>4.622788104489004</v>
      </c>
    </row>
    <row r="1324" spans="1:6" x14ac:dyDescent="0.3">
      <c r="A1324" s="1">
        <f t="shared" si="35"/>
        <v>1.096181877106411E-3</v>
      </c>
      <c r="B1324" s="1">
        <f t="shared" si="36"/>
        <v>4.6948055624999983</v>
      </c>
      <c r="E1324" s="1">
        <f t="shared" si="37"/>
        <v>8.2067839682522419E-4</v>
      </c>
      <c r="F1324" s="1">
        <f t="shared" si="38"/>
        <v>4.6948055624999983</v>
      </c>
    </row>
    <row r="1325" spans="1:6" x14ac:dyDescent="0.3">
      <c r="A1325" s="1">
        <f t="shared" si="35"/>
        <v>1.0776565249408878E-3</v>
      </c>
      <c r="B1325" s="1">
        <f t="shared" si="36"/>
        <v>4.7673796654889999</v>
      </c>
      <c r="E1325" s="1">
        <f t="shared" si="37"/>
        <v>7.2573358915024936E-6</v>
      </c>
      <c r="F1325" s="1">
        <f t="shared" si="38"/>
        <v>4.7673796654889999</v>
      </c>
    </row>
    <row r="1326" spans="1:6" x14ac:dyDescent="0.3">
      <c r="A1326" s="1">
        <f t="shared" si="35"/>
        <v>1.0664050780440919E-3</v>
      </c>
      <c r="B1326" s="1">
        <f t="shared" si="36"/>
        <v>4.8405148136889986</v>
      </c>
      <c r="E1326" s="1">
        <f t="shared" si="37"/>
        <v>5.4717195637385081E-6</v>
      </c>
      <c r="F1326" s="1">
        <f t="shared" si="38"/>
        <v>4.8405148136889986</v>
      </c>
    </row>
    <row r="1327" spans="1:6" x14ac:dyDescent="0.3">
      <c r="A1327" s="1">
        <f t="shared" si="35"/>
        <v>1.0495008160000009E-3</v>
      </c>
      <c r="B1327" s="1">
        <f t="shared" si="36"/>
        <v>4.9142022400000007</v>
      </c>
      <c r="E1327" s="1">
        <f t="shared" si="37"/>
        <v>2.5388279568999898E-6</v>
      </c>
      <c r="F1327" s="1">
        <f t="shared" si="38"/>
        <v>4.9142022400000007</v>
      </c>
    </row>
    <row r="1328" spans="1:6" x14ac:dyDescent="0.3">
      <c r="A1328" s="1">
        <f t="shared" si="35"/>
        <v>1.0351625277323947E-3</v>
      </c>
      <c r="B1328" s="1">
        <f t="shared" si="36"/>
        <v>4.9884463112890023</v>
      </c>
      <c r="E1328" s="1">
        <f t="shared" si="37"/>
        <v>7.8932753486274455E-5</v>
      </c>
      <c r="F1328" s="1">
        <f t="shared" si="38"/>
        <v>4.9884463112890023</v>
      </c>
    </row>
    <row r="1329" spans="1:6" x14ac:dyDescent="0.3">
      <c r="A1329" s="1">
        <f t="shared" si="35"/>
        <v>1.0374016923514777E-3</v>
      </c>
      <c r="B1329" s="1">
        <f t="shared" si="36"/>
        <v>5.0632515278890011</v>
      </c>
      <c r="E1329" s="1">
        <f t="shared" si="37"/>
        <v>3.835939372382486E-4</v>
      </c>
      <c r="F1329" s="1">
        <f t="shared" si="38"/>
        <v>5.0632515278890011</v>
      </c>
    </row>
    <row r="1330" spans="1:6" x14ac:dyDescent="0.3">
      <c r="A1330" s="1">
        <f t="shared" si="35"/>
        <v>1.0198673780063984E-3</v>
      </c>
      <c r="B1330" s="1">
        <f t="shared" si="36"/>
        <v>5.1386089225000031</v>
      </c>
      <c r="E1330" s="1">
        <f t="shared" si="37"/>
        <v>6.1055197742250365E-6</v>
      </c>
      <c r="F1330" s="1">
        <f t="shared" si="38"/>
        <v>5.1386089225000031</v>
      </c>
    </row>
    <row r="1331" spans="1:6" x14ac:dyDescent="0.3">
      <c r="A1331" s="1">
        <f t="shared" si="35"/>
        <v>1.0014505974784644E-3</v>
      </c>
      <c r="B1331" s="1">
        <f t="shared" si="36"/>
        <v>5.2145229620890055</v>
      </c>
      <c r="E1331" s="1">
        <f t="shared" si="37"/>
        <v>2.9630310189084953E-6</v>
      </c>
      <c r="F1331" s="1">
        <f t="shared" si="38"/>
        <v>5.2145229620890055</v>
      </c>
    </row>
    <row r="1332" spans="1:6" x14ac:dyDescent="0.3">
      <c r="A1332" s="1">
        <f t="shared" si="35"/>
        <v>9.9790808783532586E-4</v>
      </c>
      <c r="B1332" s="1">
        <f t="shared" si="36"/>
        <v>5.2909982470890036</v>
      </c>
      <c r="E1332" s="1">
        <f t="shared" si="37"/>
        <v>1.0646577100026525E-5</v>
      </c>
      <c r="F1332" s="1">
        <f t="shared" si="38"/>
        <v>5.2909982470890036</v>
      </c>
    </row>
    <row r="1333" spans="1:6" x14ac:dyDescent="0.3">
      <c r="A1333" s="1">
        <f t="shared" si="35"/>
        <v>9.8586109248062774E-4</v>
      </c>
      <c r="B1333" s="1">
        <f t="shared" si="36"/>
        <v>5.3680256099999974</v>
      </c>
      <c r="E1333" s="1">
        <f t="shared" si="37"/>
        <v>2.6255017155999933E-6</v>
      </c>
      <c r="F1333" s="1">
        <f t="shared" si="38"/>
        <v>5.3680256099999974</v>
      </c>
    </row>
    <row r="1334" spans="1:6" x14ac:dyDescent="0.3">
      <c r="A1334" s="1">
        <f t="shared" si="35"/>
        <v>9.7229634130805798E-4</v>
      </c>
      <c r="B1334" s="1">
        <f t="shared" si="36"/>
        <v>5.4456096178889997</v>
      </c>
      <c r="E1334" s="1">
        <f t="shared" si="37"/>
        <v>2.7069016500194451E-5</v>
      </c>
      <c r="F1334" s="1">
        <f t="shared" si="38"/>
        <v>5.4456096178889997</v>
      </c>
    </row>
    <row r="1335" spans="1:6" x14ac:dyDescent="0.3">
      <c r="A1335" s="1">
        <f t="shared" si="35"/>
        <v>9.5006631392574538E-4</v>
      </c>
      <c r="B1335" s="1">
        <f t="shared" si="36"/>
        <v>5.5237549712889988</v>
      </c>
      <c r="E1335" s="1">
        <f t="shared" si="37"/>
        <v>1.0991521423968848E-4</v>
      </c>
      <c r="F1335" s="1">
        <f t="shared" si="38"/>
        <v>5.5237549712889988</v>
      </c>
    </row>
    <row r="1336" spans="1:6" x14ac:dyDescent="0.3">
      <c r="A1336" s="1">
        <f t="shared" si="35"/>
        <v>9.2856639995016026E-4</v>
      </c>
      <c r="B1336" s="1">
        <f t="shared" si="36"/>
        <v>5.6024523025000006</v>
      </c>
      <c r="E1336" s="1">
        <f t="shared" si="37"/>
        <v>2.4902145942024975E-5</v>
      </c>
      <c r="F1336" s="1">
        <f t="shared" si="38"/>
        <v>5.6024523025000006</v>
      </c>
    </row>
    <row r="1337" spans="1:6" x14ac:dyDescent="0.3">
      <c r="A1337" s="1">
        <f t="shared" si="35"/>
        <v>9.1588725538145307E-4</v>
      </c>
      <c r="B1337" s="1">
        <f t="shared" si="36"/>
        <v>5.6817062786890027</v>
      </c>
      <c r="E1337" s="1">
        <f t="shared" si="37"/>
        <v>4.0405364631874476E-4</v>
      </c>
      <c r="F1337" s="1">
        <f t="shared" si="38"/>
        <v>5.6817062786890027</v>
      </c>
    </row>
    <row r="1338" spans="1:6" x14ac:dyDescent="0.3">
      <c r="A1338" s="1">
        <f t="shared" si="35"/>
        <v>9.1812080020831825E-4</v>
      </c>
      <c r="B1338" s="1">
        <f t="shared" si="36"/>
        <v>5.7615217004890011</v>
      </c>
      <c r="E1338" s="1">
        <f t="shared" si="37"/>
        <v>9.221644319948426E-5</v>
      </c>
      <c r="F1338" s="1">
        <f t="shared" si="38"/>
        <v>5.7615217004890011</v>
      </c>
    </row>
    <row r="1339" spans="1:6" x14ac:dyDescent="0.3">
      <c r="A1339" s="1">
        <f t="shared" si="35"/>
        <v>9.0506811492250096E-4</v>
      </c>
      <c r="B1339" s="1">
        <f t="shared" si="36"/>
        <v>5.8418890000000037</v>
      </c>
      <c r="E1339" s="1">
        <f t="shared" si="37"/>
        <v>3.3099080112400122E-5</v>
      </c>
      <c r="F1339" s="1">
        <f t="shared" si="38"/>
        <v>5.8418890000000037</v>
      </c>
    </row>
    <row r="1340" spans="1:6" x14ac:dyDescent="0.3">
      <c r="A1340" s="1">
        <f t="shared" si="35"/>
        <v>8.8453253848191709E-4</v>
      </c>
      <c r="B1340" s="1">
        <f t="shared" si="36"/>
        <v>5.9228129444890056</v>
      </c>
      <c r="E1340" s="1">
        <f t="shared" si="37"/>
        <v>3.8257185198264564E-5</v>
      </c>
      <c r="F1340" s="1">
        <f t="shared" si="38"/>
        <v>5.9228129444890056</v>
      </c>
    </row>
    <row r="1341" spans="1:6" x14ac:dyDescent="0.3">
      <c r="A1341" s="1">
        <f t="shared" si="35"/>
        <v>8.657229769836514E-4</v>
      </c>
      <c r="B1341" s="1">
        <f t="shared" si="36"/>
        <v>6.0042984346890043</v>
      </c>
      <c r="E1341" s="1">
        <f t="shared" si="37"/>
        <v>8.8751580037152618E-5</v>
      </c>
      <c r="F1341" s="1">
        <f t="shared" si="38"/>
        <v>6.0042984346890043</v>
      </c>
    </row>
    <row r="1342" spans="1:6" x14ac:dyDescent="0.3">
      <c r="A1342" s="1">
        <f t="shared" si="35"/>
        <v>8.4396713748766008E-4</v>
      </c>
      <c r="B1342" s="1">
        <f t="shared" si="36"/>
        <v>6.0863357024999978</v>
      </c>
      <c r="E1342" s="1">
        <f t="shared" si="37"/>
        <v>1.826538735025022E-6</v>
      </c>
      <c r="F1342" s="1">
        <f t="shared" si="38"/>
        <v>6.0863357024999978</v>
      </c>
    </row>
    <row r="1343" spans="1:6" x14ac:dyDescent="0.3">
      <c r="A1343" s="1">
        <f t="shared" si="35"/>
        <v>8.4022032728819289E-4</v>
      </c>
      <c r="B1343" s="1">
        <f t="shared" si="36"/>
        <v>6.1689296152889996</v>
      </c>
      <c r="E1343" s="1">
        <f t="shared" si="37"/>
        <v>1.3364436720087668E-4</v>
      </c>
      <c r="F1343" s="1">
        <f t="shared" si="38"/>
        <v>6.1689296152889996</v>
      </c>
    </row>
    <row r="1344" spans="1:6" x14ac:dyDescent="0.3">
      <c r="A1344" s="1">
        <f t="shared" si="35"/>
        <v>8.4363138360355275E-4</v>
      </c>
      <c r="B1344" s="1">
        <f t="shared" si="36"/>
        <v>6.2520851738889984</v>
      </c>
      <c r="E1344" s="1">
        <f t="shared" si="37"/>
        <v>1.1032268783187963E-3</v>
      </c>
      <c r="F1344" s="1">
        <f t="shared" si="38"/>
        <v>6.2520851738889984</v>
      </c>
    </row>
    <row r="1345" spans="1:6" x14ac:dyDescent="0.3">
      <c r="A1345" s="1">
        <f t="shared" si="35"/>
        <v>8.3740060951562707E-4</v>
      </c>
      <c r="B1345" s="1">
        <f t="shared" si="36"/>
        <v>6.3357924100000007</v>
      </c>
      <c r="E1345" s="1">
        <f t="shared" si="37"/>
        <v>8.18152812324E-5</v>
      </c>
      <c r="F1345" s="1">
        <f t="shared" si="38"/>
        <v>6.3357924100000007</v>
      </c>
    </row>
    <row r="1346" spans="1:6" x14ac:dyDescent="0.3">
      <c r="A1346" s="1">
        <f t="shared" si="35"/>
        <v>8.1535471593267806E-4</v>
      </c>
      <c r="B1346" s="1">
        <f t="shared" si="36"/>
        <v>6.4200562910890024</v>
      </c>
      <c r="E1346" s="1">
        <f t="shared" si="37"/>
        <v>3.0294778859202463E-5</v>
      </c>
      <c r="F1346" s="1">
        <f t="shared" si="38"/>
        <v>6.4200562910890024</v>
      </c>
    </row>
    <row r="1347" spans="1:6" x14ac:dyDescent="0.3">
      <c r="A1347" s="1">
        <f t="shared" si="35"/>
        <v>8.0304767073616451E-4</v>
      </c>
      <c r="B1347" s="1">
        <f t="shared" si="36"/>
        <v>6.5048819180890014</v>
      </c>
      <c r="E1347" s="1">
        <f t="shared" si="37"/>
        <v>2.4315942534489485E-8</v>
      </c>
      <c r="F1347" s="1">
        <f t="shared" si="38"/>
        <v>6.5048819180890014</v>
      </c>
    </row>
    <row r="1348" spans="1:6" x14ac:dyDescent="0.3">
      <c r="A1348" s="1">
        <f t="shared" si="35"/>
        <v>7.9358481715640424E-4</v>
      </c>
      <c r="B1348" s="1">
        <f t="shared" si="36"/>
        <v>6.5902591225000036</v>
      </c>
      <c r="E1348" s="1">
        <f t="shared" si="37"/>
        <v>9.692500950249933E-7</v>
      </c>
      <c r="F1348" s="1">
        <f t="shared" si="38"/>
        <v>6.5902591225000036</v>
      </c>
    </row>
    <row r="1349" spans="1:6" x14ac:dyDescent="0.3">
      <c r="A1349" s="1">
        <f t="shared" si="35"/>
        <v>7.8325421544237514E-4</v>
      </c>
      <c r="B1349" s="1">
        <f t="shared" si="36"/>
        <v>6.6761929718890061</v>
      </c>
      <c r="E1349" s="1">
        <f t="shared" si="37"/>
        <v>3.8401328841005252E-6</v>
      </c>
      <c r="F1349" s="1">
        <f t="shared" si="38"/>
        <v>6.6761929718890061</v>
      </c>
    </row>
    <row r="1350" spans="1:6" x14ac:dyDescent="0.3">
      <c r="A1350" s="1">
        <f t="shared" si="35"/>
        <v>7.7500202866359429E-4</v>
      </c>
      <c r="B1350" s="1">
        <f t="shared" si="36"/>
        <v>6.7626886672890043</v>
      </c>
      <c r="E1350" s="1">
        <f t="shared" si="37"/>
        <v>5.173693719562454E-5</v>
      </c>
      <c r="F1350" s="1">
        <f t="shared" si="38"/>
        <v>6.7626886672890043</v>
      </c>
    </row>
    <row r="1351" spans="1:6" x14ac:dyDescent="0.3">
      <c r="A1351" s="1">
        <f t="shared" si="35"/>
        <v>7.742751456400026E-4</v>
      </c>
      <c r="B1351" s="1">
        <f t="shared" si="36"/>
        <v>6.8497358399999975</v>
      </c>
      <c r="E1351" s="1">
        <f t="shared" si="37"/>
        <v>6.1624227012099892E-5</v>
      </c>
      <c r="F1351" s="1">
        <f t="shared" si="38"/>
        <v>6.8497358399999975</v>
      </c>
    </row>
    <row r="1352" spans="1:6" x14ac:dyDescent="0.3">
      <c r="A1352" s="1">
        <f t="shared" si="35"/>
        <v>7.6518855377874376E-4</v>
      </c>
      <c r="B1352" s="1">
        <f t="shared" si="36"/>
        <v>6.9373396576889998</v>
      </c>
      <c r="E1352" s="1">
        <f t="shared" si="37"/>
        <v>4.6487755785248625E-7</v>
      </c>
      <c r="F1352" s="1">
        <f t="shared" si="38"/>
        <v>6.9373396576889998</v>
      </c>
    </row>
    <row r="1353" spans="1:6" x14ac:dyDescent="0.3">
      <c r="A1353" s="1">
        <f t="shared" si="35"/>
        <v>7.5135309418863298E-4</v>
      </c>
      <c r="B1353" s="1">
        <f t="shared" si="36"/>
        <v>7.0255054214889983</v>
      </c>
      <c r="E1353" s="1">
        <f t="shared" si="37"/>
        <v>5.0596010651224765E-6</v>
      </c>
      <c r="F1353" s="1">
        <f t="shared" si="38"/>
        <v>7.0255054214889983</v>
      </c>
    </row>
    <row r="1354" spans="1:6" x14ac:dyDescent="0.3">
      <c r="A1354" s="1">
        <f t="shared" si="35"/>
        <v>7.3769072321391014E-4</v>
      </c>
      <c r="B1354" s="1">
        <f t="shared" si="36"/>
        <v>7.1142225625000011</v>
      </c>
      <c r="E1354" s="1">
        <f t="shared" si="37"/>
        <v>1.8455487120225018E-5</v>
      </c>
      <c r="F1354" s="1">
        <f t="shared" si="38"/>
        <v>7.1142225625000011</v>
      </c>
    </row>
    <row r="1355" spans="1:6" x14ac:dyDescent="0.3">
      <c r="A1355" s="1">
        <f t="shared" si="35"/>
        <v>7.2242711246301859E-4</v>
      </c>
      <c r="B1355" s="1">
        <f t="shared" si="36"/>
        <v>7.2034963484890033</v>
      </c>
      <c r="E1355" s="1">
        <f t="shared" si="37"/>
        <v>6.8892826403824658E-6</v>
      </c>
      <c r="F1355" s="1">
        <f t="shared" si="38"/>
        <v>7.2034963484890033</v>
      </c>
    </row>
    <row r="1356" spans="1:6" x14ac:dyDescent="0.3">
      <c r="A1356" s="1">
        <f t="shared" si="35"/>
        <v>7.1196558541983268E-4</v>
      </c>
      <c r="B1356" s="1">
        <f t="shared" si="36"/>
        <v>7.293332180689001</v>
      </c>
      <c r="E1356" s="1">
        <f t="shared" si="37"/>
        <v>1.3568505948244852E-6</v>
      </c>
      <c r="F1356" s="1">
        <f t="shared" si="38"/>
        <v>7.293332180689001</v>
      </c>
    </row>
    <row r="1357" spans="1:6" x14ac:dyDescent="0.3">
      <c r="A1357" s="1">
        <f t="shared" si="35"/>
        <v>7.0323747189062185E-4</v>
      </c>
      <c r="B1357" s="1">
        <f t="shared" si="36"/>
        <v>7.3837192900000037</v>
      </c>
      <c r="E1357" s="1">
        <f t="shared" si="37"/>
        <v>2.2016740839999939E-5</v>
      </c>
      <c r="F1357" s="1">
        <f t="shared" si="38"/>
        <v>7.3837192900000037</v>
      </c>
    </row>
    <row r="1358" spans="1:6" x14ac:dyDescent="0.3">
      <c r="A1358" s="1">
        <f t="shared" si="35"/>
        <v>6.9760783487314982E-4</v>
      </c>
      <c r="B1358" s="1">
        <f t="shared" si="36"/>
        <v>7.4746630442890067</v>
      </c>
      <c r="E1358" s="1">
        <f t="shared" si="37"/>
        <v>4.2342229378026436E-5</v>
      </c>
      <c r="F1358" s="1">
        <f t="shared" si="38"/>
        <v>7.4746630442890067</v>
      </c>
    </row>
    <row r="1359" spans="1:6" x14ac:dyDescent="0.3">
      <c r="A1359" s="1">
        <f t="shared" si="35"/>
        <v>6.8729154122439086E-4</v>
      </c>
      <c r="B1359" s="1">
        <f t="shared" si="36"/>
        <v>7.5661689448890046</v>
      </c>
      <c r="E1359" s="1">
        <f t="shared" si="37"/>
        <v>4.7190089327718427E-5</v>
      </c>
      <c r="F1359" s="1">
        <f t="shared" si="38"/>
        <v>7.5661689448890046</v>
      </c>
    </row>
    <row r="1360" spans="1:6" x14ac:dyDescent="0.3">
      <c r="A1360" s="1">
        <f t="shared" si="35"/>
        <v>6.8620356536265819E-4</v>
      </c>
      <c r="B1360" s="1">
        <f t="shared" si="36"/>
        <v>7.6582260224999974</v>
      </c>
      <c r="E1360" s="1">
        <f t="shared" si="37"/>
        <v>1.0903849662250023E-6</v>
      </c>
      <c r="F1360" s="1">
        <f t="shared" si="38"/>
        <v>7.6582260224999974</v>
      </c>
    </row>
    <row r="1361" spans="1:6" x14ac:dyDescent="0.3">
      <c r="A1361" s="1">
        <f t="shared" si="35"/>
        <v>6.6283742547845802E-4</v>
      </c>
      <c r="B1361" s="1">
        <f t="shared" si="36"/>
        <v>7.7508397450890003</v>
      </c>
      <c r="E1361" s="1">
        <f t="shared" si="37"/>
        <v>9.3351428514428647E-5</v>
      </c>
      <c r="F1361" s="1">
        <f t="shared" si="38"/>
        <v>7.7508397450890003</v>
      </c>
    </row>
    <row r="1362" spans="1:6" x14ac:dyDescent="0.3">
      <c r="A1362" s="1">
        <f t="shared" si="35"/>
        <v>6.4838006703452457E-4</v>
      </c>
      <c r="B1362" s="1">
        <f t="shared" si="36"/>
        <v>7.8440157140889983</v>
      </c>
      <c r="E1362" s="1">
        <f t="shared" si="37"/>
        <v>9.025556708584939E-7</v>
      </c>
      <c r="F1362" s="1">
        <f t="shared" si="38"/>
        <v>7.8440157140889983</v>
      </c>
    </row>
    <row r="1363" spans="1:6" x14ac:dyDescent="0.3">
      <c r="A1363" s="1">
        <f t="shared" si="35"/>
        <v>6.4217388332249783E-4</v>
      </c>
      <c r="B1363" s="1">
        <f t="shared" si="36"/>
        <v>7.9377427600000008</v>
      </c>
      <c r="E1363" s="1">
        <f t="shared" si="37"/>
        <v>4.4145371664000217E-6</v>
      </c>
      <c r="F1363" s="1">
        <f t="shared" si="38"/>
        <v>7.9377427600000008</v>
      </c>
    </row>
    <row r="1364" spans="1:6" x14ac:dyDescent="0.3">
      <c r="A1364" s="1">
        <f t="shared" si="35"/>
        <v>6.2386510316461794E-4</v>
      </c>
      <c r="B1364" s="1">
        <f t="shared" si="36"/>
        <v>8.0320264508890027</v>
      </c>
      <c r="E1364" s="1">
        <f t="shared" si="37"/>
        <v>2.9396666706282414E-5</v>
      </c>
      <c r="F1364" s="1">
        <f t="shared" si="38"/>
        <v>8.0320264508890027</v>
      </c>
    </row>
    <row r="1365" spans="1:6" x14ac:dyDescent="0.3">
      <c r="A1365" s="1">
        <f t="shared" si="35"/>
        <v>6.1117089337970655E-4</v>
      </c>
      <c r="B1365" s="1">
        <f t="shared" si="36"/>
        <v>8.1268724882890009</v>
      </c>
      <c r="E1365" s="1">
        <f t="shared" si="37"/>
        <v>1.4745940225962473E-5</v>
      </c>
      <c r="F1365" s="1">
        <f t="shared" si="38"/>
        <v>8.1268724882890009</v>
      </c>
    </row>
    <row r="1366" spans="1:6" x14ac:dyDescent="0.3">
      <c r="A1366" s="1">
        <f t="shared" si="35"/>
        <v>5.9919267852015479E-4</v>
      </c>
      <c r="B1366" s="1">
        <f t="shared" si="36"/>
        <v>8.222269502500005</v>
      </c>
      <c r="E1366" s="1">
        <f t="shared" si="37"/>
        <v>2.3263723100249832E-6</v>
      </c>
      <c r="F1366" s="1">
        <f t="shared" si="38"/>
        <v>8.222269502500005</v>
      </c>
    </row>
    <row r="1367" spans="1:6" x14ac:dyDescent="0.3">
      <c r="A1367" s="1">
        <f t="shared" si="35"/>
        <v>5.8977357398713661E-4</v>
      </c>
      <c r="B1367" s="1">
        <f t="shared" si="36"/>
        <v>8.3182231616890068</v>
      </c>
      <c r="E1367" s="1">
        <f t="shared" si="37"/>
        <v>3.5599054231932485E-5</v>
      </c>
      <c r="F1367" s="1">
        <f t="shared" si="38"/>
        <v>8.3182231616890068</v>
      </c>
    </row>
    <row r="1368" spans="1:6" x14ac:dyDescent="0.3">
      <c r="A1368" s="1">
        <f t="shared" si="35"/>
        <v>5.6949208295710592E-4</v>
      </c>
      <c r="B1368" s="1">
        <f t="shared" si="36"/>
        <v>8.4147392674890042</v>
      </c>
      <c r="E1368" s="1">
        <f t="shared" si="37"/>
        <v>1.310179879709646E-5</v>
      </c>
      <c r="F1368" s="1">
        <f t="shared" si="38"/>
        <v>8.4147392674890042</v>
      </c>
    </row>
    <row r="1369" spans="1:6" x14ac:dyDescent="0.3">
      <c r="A1369" s="1">
        <f t="shared" si="35"/>
        <v>5.5581716685062501E-4</v>
      </c>
      <c r="B1369" s="1">
        <f t="shared" si="36"/>
        <v>8.5118062499999976</v>
      </c>
      <c r="E1369" s="1">
        <f t="shared" si="37"/>
        <v>2.6062352316899994E-5</v>
      </c>
      <c r="F1369" s="1">
        <f t="shared" si="38"/>
        <v>8.5118062499999976</v>
      </c>
    </row>
    <row r="1370" spans="1:6" x14ac:dyDescent="0.3">
      <c r="A1370" s="1">
        <f t="shared" si="35"/>
        <v>5.4206161679398095E-4</v>
      </c>
      <c r="B1370" s="1">
        <f t="shared" si="36"/>
        <v>8.6094298774889992</v>
      </c>
      <c r="E1370" s="1">
        <f t="shared" si="37"/>
        <v>2.2251780548348481E-5</v>
      </c>
      <c r="F1370" s="1">
        <f t="shared" si="38"/>
        <v>8.6094298774889992</v>
      </c>
    </row>
    <row r="1371" spans="1:6" x14ac:dyDescent="0.3">
      <c r="A1371" s="1">
        <f t="shared" si="35"/>
        <v>5.2815374321642098E-4</v>
      </c>
      <c r="B1371" s="1">
        <f t="shared" si="36"/>
        <v>8.7076160516889978</v>
      </c>
      <c r="E1371" s="1">
        <f t="shared" si="37"/>
        <v>1.1526471107316524E-5</v>
      </c>
      <c r="F1371" s="1">
        <f t="shared" si="38"/>
        <v>8.7076160516889978</v>
      </c>
    </row>
    <row r="1372" spans="1:6" x14ac:dyDescent="0.3">
      <c r="A1372" s="1">
        <f t="shared" si="35"/>
        <v>5.1626826636390528E-4</v>
      </c>
      <c r="B1372" s="1">
        <f t="shared" si="36"/>
        <v>8.8063530025000016</v>
      </c>
      <c r="E1372" s="1">
        <f t="shared" si="37"/>
        <v>5.4671162060025005E-5</v>
      </c>
      <c r="F1372" s="1">
        <f t="shared" si="38"/>
        <v>8.8063530025000016</v>
      </c>
    </row>
    <row r="1373" spans="1:6" x14ac:dyDescent="0.3">
      <c r="A1373" s="1">
        <f t="shared" si="35"/>
        <v>5.1700205767587853E-4</v>
      </c>
      <c r="B1373" s="1">
        <f t="shared" si="36"/>
        <v>8.9056465982890032</v>
      </c>
      <c r="E1373" s="1">
        <f t="shared" si="37"/>
        <v>1.0337329181439643E-4</v>
      </c>
      <c r="F1373" s="1">
        <f t="shared" si="38"/>
        <v>8.9056465982890032</v>
      </c>
    </row>
    <row r="1374" spans="1:6" x14ac:dyDescent="0.3">
      <c r="A1374" s="1">
        <f t="shared" si="35"/>
        <v>5.1268544410464209E-4</v>
      </c>
      <c r="B1374" s="1">
        <f t="shared" si="36"/>
        <v>9.005502840889001</v>
      </c>
      <c r="E1374" s="1">
        <f t="shared" si="37"/>
        <v>1.8919970994506526E-5</v>
      </c>
      <c r="F1374" s="1">
        <f t="shared" si="38"/>
        <v>9.005502840889001</v>
      </c>
    </row>
    <row r="1375" spans="1:6" x14ac:dyDescent="0.3">
      <c r="A1375" s="1">
        <f t="shared" si="35"/>
        <v>5.0293893168999705E-4</v>
      </c>
      <c r="B1375" s="1">
        <f t="shared" si="36"/>
        <v>9.1059097600000047</v>
      </c>
      <c r="E1375" s="1">
        <f t="shared" si="37"/>
        <v>2.6795116960000119E-5</v>
      </c>
      <c r="F1375" s="1">
        <f t="shared" si="38"/>
        <v>9.1059097600000047</v>
      </c>
    </row>
    <row r="1376" spans="1:6" x14ac:dyDescent="0.3">
      <c r="A1376" s="1">
        <f t="shared" ref="A1376:A1439" si="39">(B579+0.06275*A579-0.02006)^2</f>
        <v>4.841558495439931E-4</v>
      </c>
      <c r="B1376" s="1">
        <f t="shared" ref="B1376:B1439" si="40">(A579-6.592)^2</f>
        <v>9.2068733240890079</v>
      </c>
      <c r="E1376" s="1">
        <f t="shared" ref="E1376:E1439" si="41">(D579+0.0029*A579-0.078)^2</f>
        <v>4.5493936363512477E-5</v>
      </c>
      <c r="F1376" s="1">
        <f t="shared" ref="F1376:F1439" si="42">(A579-6.592)^2</f>
        <v>9.2068733240890079</v>
      </c>
    </row>
    <row r="1377" spans="1:6" x14ac:dyDescent="0.3">
      <c r="A1377" s="1">
        <f t="shared" si="39"/>
        <v>4.7429089903572817E-4</v>
      </c>
      <c r="B1377" s="1">
        <f t="shared" si="40"/>
        <v>9.308399635089005</v>
      </c>
      <c r="E1377" s="1">
        <f t="shared" si="41"/>
        <v>1.2479890442364963E-6</v>
      </c>
      <c r="F1377" s="1">
        <f t="shared" si="42"/>
        <v>9.308399635089005</v>
      </c>
    </row>
    <row r="1378" spans="1:6" x14ac:dyDescent="0.3">
      <c r="A1378" s="1">
        <f t="shared" si="39"/>
        <v>4.6726280446890943E-4</v>
      </c>
      <c r="B1378" s="1">
        <f t="shared" si="40"/>
        <v>9.410476522499998</v>
      </c>
      <c r="E1378" s="1">
        <f t="shared" si="41"/>
        <v>7.5614763705624997E-5</v>
      </c>
      <c r="F1378" s="1">
        <f t="shared" si="42"/>
        <v>9.410476522499998</v>
      </c>
    </row>
    <row r="1379" spans="1:6" x14ac:dyDescent="0.3">
      <c r="A1379" s="1">
        <f t="shared" si="39"/>
        <v>4.6165697307272083E-4</v>
      </c>
      <c r="B1379" s="1">
        <f t="shared" si="40"/>
        <v>9.5131100548889993</v>
      </c>
      <c r="E1379" s="1">
        <f t="shared" si="41"/>
        <v>1.0230886508630475E-5</v>
      </c>
      <c r="F1379" s="1">
        <f t="shared" si="42"/>
        <v>9.5131100548889993</v>
      </c>
    </row>
    <row r="1380" spans="1:6" x14ac:dyDescent="0.3">
      <c r="A1380" s="1">
        <f t="shared" si="39"/>
        <v>4.4988035761188286E-4</v>
      </c>
      <c r="B1380" s="1">
        <f t="shared" si="40"/>
        <v>9.6163064342889975</v>
      </c>
      <c r="E1380" s="1">
        <f t="shared" si="41"/>
        <v>8.8085532814884984E-6</v>
      </c>
      <c r="F1380" s="1">
        <f t="shared" si="42"/>
        <v>9.6163064342889975</v>
      </c>
    </row>
    <row r="1381" spans="1:6" x14ac:dyDescent="0.3">
      <c r="A1381" s="1">
        <f t="shared" si="39"/>
        <v>4.392388119006261E-4</v>
      </c>
      <c r="B1381" s="1">
        <f t="shared" si="40"/>
        <v>9.720053290000001</v>
      </c>
      <c r="E1381" s="1">
        <f t="shared" si="41"/>
        <v>3.5746049440001069E-7</v>
      </c>
      <c r="F1381" s="1">
        <f t="shared" si="42"/>
        <v>9.720053290000001</v>
      </c>
    </row>
    <row r="1382" spans="1:6" x14ac:dyDescent="0.3">
      <c r="A1382" s="1">
        <f t="shared" si="39"/>
        <v>4.2908498985350893E-4</v>
      </c>
      <c r="B1382" s="1">
        <f t="shared" si="40"/>
        <v>9.8243567906890039</v>
      </c>
      <c r="E1382" s="1">
        <f t="shared" si="41"/>
        <v>2.1152095178396397E-5</v>
      </c>
      <c r="F1382" s="1">
        <f t="shared" si="42"/>
        <v>9.8243567906890039</v>
      </c>
    </row>
    <row r="1383" spans="1:6" x14ac:dyDescent="0.3">
      <c r="A1383" s="1">
        <f t="shared" si="39"/>
        <v>4.2655656000989195E-4</v>
      </c>
      <c r="B1383" s="1">
        <f t="shared" si="40"/>
        <v>9.9292232384890013</v>
      </c>
      <c r="E1383" s="1">
        <f t="shared" si="41"/>
        <v>3.5861538500244968E-6</v>
      </c>
      <c r="F1383" s="1">
        <f t="shared" si="42"/>
        <v>9.9292232384890013</v>
      </c>
    </row>
    <row r="1384" spans="1:6" x14ac:dyDescent="0.3">
      <c r="A1384" s="1">
        <f t="shared" si="39"/>
        <v>4.1308885704515277E-4</v>
      </c>
      <c r="B1384" s="1">
        <f t="shared" si="40"/>
        <v>10.034640062500005</v>
      </c>
      <c r="E1384" s="1">
        <f t="shared" si="41"/>
        <v>3.9899751390625079E-5</v>
      </c>
      <c r="F1384" s="1">
        <f t="shared" si="42"/>
        <v>10.034640062500005</v>
      </c>
    </row>
    <row r="1385" spans="1:6" x14ac:dyDescent="0.3">
      <c r="A1385" s="1">
        <f t="shared" si="39"/>
        <v>3.9936142506485613E-4</v>
      </c>
      <c r="B1385" s="1">
        <f t="shared" si="40"/>
        <v>10.140613531489008</v>
      </c>
      <c r="E1385" s="1">
        <f t="shared" si="41"/>
        <v>4.1168353890048397E-7</v>
      </c>
      <c r="F1385" s="1">
        <f t="shared" si="42"/>
        <v>10.140613531489008</v>
      </c>
    </row>
    <row r="1386" spans="1:6" x14ac:dyDescent="0.3">
      <c r="A1386" s="1">
        <f t="shared" si="39"/>
        <v>3.9490863518301824E-4</v>
      </c>
      <c r="B1386" s="1">
        <f t="shared" si="40"/>
        <v>10.247150047689006</v>
      </c>
      <c r="E1386" s="1">
        <f t="shared" si="41"/>
        <v>8.7344712221424601E-5</v>
      </c>
      <c r="F1386" s="1">
        <f t="shared" si="42"/>
        <v>10.247150047689006</v>
      </c>
    </row>
    <row r="1387" spans="1:6" x14ac:dyDescent="0.3">
      <c r="A1387" s="1">
        <f t="shared" si="39"/>
        <v>3.9209346182249901E-4</v>
      </c>
      <c r="B1387" s="1">
        <f t="shared" si="40"/>
        <v>10.354236839999997</v>
      </c>
      <c r="E1387" s="1">
        <f t="shared" si="41"/>
        <v>1.1793867008400013E-5</v>
      </c>
      <c r="F1387" s="1">
        <f t="shared" si="42"/>
        <v>10.354236839999997</v>
      </c>
    </row>
    <row r="1388" spans="1:6" x14ac:dyDescent="0.3">
      <c r="A1388" s="1">
        <f t="shared" si="39"/>
        <v>3.7316162402297034E-4</v>
      </c>
      <c r="B1388" s="1">
        <f t="shared" si="40"/>
        <v>10.461880277289</v>
      </c>
      <c r="E1388" s="1">
        <f t="shared" si="41"/>
        <v>1.0009000624370071E-4</v>
      </c>
      <c r="F1388" s="1">
        <f t="shared" si="42"/>
        <v>10.461880277289</v>
      </c>
    </row>
    <row r="1389" spans="1:6" x14ac:dyDescent="0.3">
      <c r="A1389" s="1">
        <f t="shared" si="39"/>
        <v>3.5726937681725634E-4</v>
      </c>
      <c r="B1389" s="1">
        <f t="shared" si="40"/>
        <v>10.570086861888997</v>
      </c>
      <c r="E1389" s="1">
        <f t="shared" si="41"/>
        <v>5.3617185891950614E-5</v>
      </c>
      <c r="F1389" s="1">
        <f t="shared" si="42"/>
        <v>10.570086861888997</v>
      </c>
    </row>
    <row r="1390" spans="1:6" x14ac:dyDescent="0.3">
      <c r="A1390" s="1">
        <f t="shared" si="39"/>
        <v>3.4694696791265437E-4</v>
      </c>
      <c r="B1390" s="1">
        <f t="shared" si="40"/>
        <v>10.678843622500001</v>
      </c>
      <c r="E1390" s="1">
        <f t="shared" si="41"/>
        <v>1.5981565313024963E-5</v>
      </c>
      <c r="F1390" s="1">
        <f t="shared" si="42"/>
        <v>10.678843622500001</v>
      </c>
    </row>
    <row r="1391" spans="1:6" x14ac:dyDescent="0.3">
      <c r="A1391" s="1">
        <f t="shared" si="39"/>
        <v>3.3568667879739186E-4</v>
      </c>
      <c r="B1391" s="1">
        <f t="shared" si="40"/>
        <v>10.788157028089003</v>
      </c>
      <c r="E1391" s="1">
        <f t="shared" si="41"/>
        <v>1.545507487321259E-5</v>
      </c>
      <c r="F1391" s="1">
        <f t="shared" si="42"/>
        <v>10.788157028089003</v>
      </c>
    </row>
    <row r="1392" spans="1:6" x14ac:dyDescent="0.3">
      <c r="A1392" s="1">
        <f t="shared" si="39"/>
        <v>3.2573511380975634E-4</v>
      </c>
      <c r="B1392" s="1">
        <f t="shared" si="40"/>
        <v>10.898033681089002</v>
      </c>
      <c r="E1392" s="1">
        <f t="shared" si="41"/>
        <v>1.5595396338740485E-5</v>
      </c>
      <c r="F1392" s="1">
        <f t="shared" si="42"/>
        <v>10.898033681089002</v>
      </c>
    </row>
    <row r="1393" spans="1:6" x14ac:dyDescent="0.3">
      <c r="A1393" s="1">
        <f t="shared" si="39"/>
        <v>3.1472090514062732E-4</v>
      </c>
      <c r="B1393" s="1">
        <f t="shared" si="40"/>
        <v>11.008460410000005</v>
      </c>
      <c r="E1393" s="1">
        <f t="shared" si="41"/>
        <v>6.7047852095999939E-6</v>
      </c>
      <c r="F1393" s="1">
        <f t="shared" si="42"/>
        <v>11.008460410000005</v>
      </c>
    </row>
    <row r="1394" spans="1:6" x14ac:dyDescent="0.3">
      <c r="A1394" s="1">
        <f t="shared" si="39"/>
        <v>3.1253349019337936E-4</v>
      </c>
      <c r="B1394" s="1">
        <f t="shared" si="40"/>
        <v>11.119443783889007</v>
      </c>
      <c r="E1394" s="1">
        <f t="shared" si="41"/>
        <v>1.2430673439984848E-6</v>
      </c>
      <c r="F1394" s="1">
        <f t="shared" si="42"/>
        <v>11.119443783889007</v>
      </c>
    </row>
    <row r="1395" spans="1:6" x14ac:dyDescent="0.3">
      <c r="A1395" s="1">
        <f t="shared" si="39"/>
        <v>2.9727262400641751E-4</v>
      </c>
      <c r="B1395" s="1">
        <f t="shared" si="40"/>
        <v>11.230990505289006</v>
      </c>
      <c r="E1395" s="1">
        <f t="shared" si="41"/>
        <v>1.2053702910473444E-4</v>
      </c>
      <c r="F1395" s="1">
        <f t="shared" si="42"/>
        <v>11.230990505289006</v>
      </c>
    </row>
    <row r="1396" spans="1:6" x14ac:dyDescent="0.3">
      <c r="A1396" s="1">
        <f t="shared" si="39"/>
        <v>2.8249667833140832E-4</v>
      </c>
      <c r="B1396" s="1">
        <f t="shared" si="40"/>
        <v>11.343087202499998</v>
      </c>
      <c r="E1396" s="1">
        <f t="shared" si="41"/>
        <v>1.2273145923024987E-5</v>
      </c>
      <c r="F1396" s="1">
        <f t="shared" si="42"/>
        <v>11.343087202499998</v>
      </c>
    </row>
    <row r="1397" spans="1:6" x14ac:dyDescent="0.3">
      <c r="A1397" s="1">
        <f t="shared" si="39"/>
        <v>2.7324021400543149E-4</v>
      </c>
      <c r="B1397" s="1">
        <f t="shared" si="40"/>
        <v>11.455740544689</v>
      </c>
      <c r="E1397" s="1">
        <f t="shared" si="41"/>
        <v>2.3569416080456619E-5</v>
      </c>
      <c r="F1397" s="1">
        <f t="shared" si="42"/>
        <v>11.455740544689</v>
      </c>
    </row>
    <row r="1398" spans="1:6" x14ac:dyDescent="0.3">
      <c r="A1398" s="1">
        <f t="shared" si="39"/>
        <v>2.6183959109649248E-4</v>
      </c>
      <c r="B1398" s="1">
        <f t="shared" si="40"/>
        <v>11.568957334488998</v>
      </c>
      <c r="E1398" s="1">
        <f t="shared" si="41"/>
        <v>7.7995681827785036E-6</v>
      </c>
      <c r="F1398" s="1">
        <f t="shared" si="42"/>
        <v>11.568957334488998</v>
      </c>
    </row>
    <row r="1399" spans="1:6" x14ac:dyDescent="0.3">
      <c r="A1399" s="1">
        <f t="shared" si="39"/>
        <v>2.5306128241000029E-4</v>
      </c>
      <c r="B1399" s="1">
        <f t="shared" si="40"/>
        <v>11.682724</v>
      </c>
      <c r="E1399" s="1">
        <f t="shared" si="41"/>
        <v>1.8440067756099908E-5</v>
      </c>
      <c r="F1399" s="1">
        <f t="shared" si="42"/>
        <v>11.682724</v>
      </c>
    </row>
    <row r="1400" spans="1:6" x14ac:dyDescent="0.3">
      <c r="A1400" s="1">
        <f t="shared" si="39"/>
        <v>2.4990645906489709E-4</v>
      </c>
      <c r="B1400" s="1">
        <f t="shared" si="40"/>
        <v>11.797026702400007</v>
      </c>
      <c r="E1400" s="1">
        <f t="shared" si="41"/>
        <v>2.1671613257283988E-5</v>
      </c>
      <c r="F1400" s="1">
        <f t="shared" si="42"/>
        <v>11.797026702400007</v>
      </c>
    </row>
    <row r="1401" spans="1:6" x14ac:dyDescent="0.3">
      <c r="A1401" s="1">
        <f t="shared" si="39"/>
        <v>2.3373005297405727E-4</v>
      </c>
      <c r="B1401" s="1">
        <f t="shared" si="40"/>
        <v>11.911954876899999</v>
      </c>
      <c r="E1401" s="1">
        <f t="shared" si="41"/>
        <v>1.8926899885504905E-4</v>
      </c>
      <c r="F1401" s="1">
        <f t="shared" si="42"/>
        <v>11.911954876899999</v>
      </c>
    </row>
    <row r="1402" spans="1:6" x14ac:dyDescent="0.3">
      <c r="A1402" s="1">
        <f t="shared" si="39"/>
        <v>2.2159187955140611E-4</v>
      </c>
      <c r="B1402" s="1">
        <f t="shared" si="40"/>
        <v>12.027370802500005</v>
      </c>
      <c r="E1402" s="1">
        <f t="shared" si="41"/>
        <v>1.0045635165224998E-5</v>
      </c>
      <c r="F1402" s="1">
        <f t="shared" si="42"/>
        <v>12.027370802500005</v>
      </c>
    </row>
    <row r="1403" spans="1:6" x14ac:dyDescent="0.3">
      <c r="A1403" s="1">
        <f t="shared" si="39"/>
        <v>2.1549924381155441E-4</v>
      </c>
      <c r="B1403" s="1">
        <f t="shared" si="40"/>
        <v>12.1433431729</v>
      </c>
      <c r="E1403" s="1">
        <f t="shared" si="41"/>
        <v>6.9307073557568909E-5</v>
      </c>
      <c r="F1403" s="1">
        <f t="shared" si="42"/>
        <v>12.1433431729</v>
      </c>
    </row>
    <row r="1404" spans="1:6" x14ac:dyDescent="0.3">
      <c r="A1404" s="1">
        <f t="shared" si="39"/>
        <v>2.1517941431002492E-4</v>
      </c>
      <c r="B1404" s="1">
        <f t="shared" si="40"/>
        <v>12.259942016400004</v>
      </c>
      <c r="E1404" s="1">
        <f t="shared" si="41"/>
        <v>6.1434183024640081E-6</v>
      </c>
      <c r="F1404" s="1">
        <f t="shared" si="42"/>
        <v>12.259942016400004</v>
      </c>
    </row>
    <row r="1405" spans="1:6" x14ac:dyDescent="0.3">
      <c r="A1405" s="1">
        <f t="shared" si="39"/>
        <v>1.986612728256284E-4</v>
      </c>
      <c r="B1405" s="1">
        <f t="shared" si="40"/>
        <v>12.377027609999997</v>
      </c>
      <c r="E1405" s="1">
        <f t="shared" si="41"/>
        <v>1.4996108713960027E-4</v>
      </c>
      <c r="F1405" s="1">
        <f t="shared" si="42"/>
        <v>12.377027609999997</v>
      </c>
    </row>
    <row r="1406" spans="1:6" x14ac:dyDescent="0.3">
      <c r="A1406" s="1">
        <f t="shared" si="39"/>
        <v>1.8982102177802281E-4</v>
      </c>
      <c r="B1406" s="1">
        <f t="shared" si="40"/>
        <v>12.494669648400004</v>
      </c>
      <c r="E1406" s="1">
        <f t="shared" si="41"/>
        <v>2.9528225584144008E-5</v>
      </c>
      <c r="F1406" s="1">
        <f t="shared" si="42"/>
        <v>12.494669648400004</v>
      </c>
    </row>
    <row r="1407" spans="1:6" x14ac:dyDescent="0.3">
      <c r="A1407" s="1">
        <f t="shared" si="39"/>
        <v>1.7945167734180419E-4</v>
      </c>
      <c r="B1407" s="1">
        <f t="shared" si="40"/>
        <v>12.612939160900007</v>
      </c>
      <c r="E1407" s="1">
        <f t="shared" si="41"/>
        <v>4.1671246676928959E-5</v>
      </c>
      <c r="F1407" s="1">
        <f t="shared" si="42"/>
        <v>12.612939160900007</v>
      </c>
    </row>
    <row r="1408" spans="1:6" x14ac:dyDescent="0.3">
      <c r="A1408" s="1">
        <f t="shared" si="39"/>
        <v>1.7131374047265791E-4</v>
      </c>
      <c r="B1408" s="1">
        <f t="shared" si="40"/>
        <v>12.7316944225</v>
      </c>
      <c r="E1408" s="1">
        <f t="shared" si="41"/>
        <v>9.8667919110249876E-6</v>
      </c>
      <c r="F1408" s="1">
        <f t="shared" si="42"/>
        <v>12.7316944225</v>
      </c>
    </row>
    <row r="1409" spans="1:6" x14ac:dyDescent="0.3">
      <c r="A1409" s="1">
        <f t="shared" si="39"/>
        <v>1.6342343311980608E-4</v>
      </c>
      <c r="B1409" s="1">
        <f t="shared" si="40"/>
        <v>12.851006128900007</v>
      </c>
      <c r="E1409" s="1">
        <f t="shared" si="41"/>
        <v>1.0738824560889979E-6</v>
      </c>
      <c r="F1409" s="1">
        <f t="shared" si="42"/>
        <v>12.851006128900007</v>
      </c>
    </row>
    <row r="1410" spans="1:6" x14ac:dyDescent="0.3">
      <c r="A1410" s="1">
        <f t="shared" si="39"/>
        <v>1.5814118817640096E-4</v>
      </c>
      <c r="B1410" s="1">
        <f t="shared" si="40"/>
        <v>12.970946310399999</v>
      </c>
      <c r="E1410" s="1">
        <f t="shared" si="41"/>
        <v>3.3603729294240044E-6</v>
      </c>
      <c r="F1410" s="1">
        <f t="shared" si="42"/>
        <v>12.970946310399999</v>
      </c>
    </row>
    <row r="1411" spans="1:6" x14ac:dyDescent="0.3">
      <c r="A1411" s="1">
        <f t="shared" si="39"/>
        <v>1.4959369172249851E-4</v>
      </c>
      <c r="B1411" s="1">
        <f t="shared" si="40"/>
        <v>13.091371240000006</v>
      </c>
      <c r="E1411" s="1">
        <f t="shared" si="41"/>
        <v>2.209253807290006E-5</v>
      </c>
      <c r="F1411" s="1">
        <f t="shared" si="42"/>
        <v>13.091371240000006</v>
      </c>
    </row>
    <row r="1412" spans="1:6" x14ac:dyDescent="0.3">
      <c r="A1412" s="1">
        <f t="shared" si="39"/>
        <v>1.3982069217640281E-4</v>
      </c>
      <c r="B1412" s="1">
        <f t="shared" si="40"/>
        <v>13.212352614399999</v>
      </c>
      <c r="E1412" s="1">
        <f t="shared" si="41"/>
        <v>3.1024320722704057E-5</v>
      </c>
      <c r="F1412" s="1">
        <f t="shared" si="42"/>
        <v>13.212352614399999</v>
      </c>
    </row>
    <row r="1413" spans="1:6" x14ac:dyDescent="0.3">
      <c r="A1413" s="1">
        <f t="shared" si="39"/>
        <v>1.3015119126630659E-4</v>
      </c>
      <c r="B1413" s="1">
        <f t="shared" si="40"/>
        <v>13.333963464900004</v>
      </c>
      <c r="E1413" s="1">
        <f t="shared" si="41"/>
        <v>7.1495598627049019E-5</v>
      </c>
      <c r="F1413" s="1">
        <f t="shared" si="42"/>
        <v>13.333963464900004</v>
      </c>
    </row>
    <row r="1414" spans="1:6" x14ac:dyDescent="0.3">
      <c r="A1414" s="1">
        <f t="shared" si="39"/>
        <v>1.206748936701584E-4</v>
      </c>
      <c r="B1414" s="1">
        <f t="shared" si="40"/>
        <v>13.456058062499997</v>
      </c>
      <c r="E1414" s="1">
        <f t="shared" si="41"/>
        <v>1.4373935804822495E-4</v>
      </c>
      <c r="F1414" s="1">
        <f t="shared" si="42"/>
        <v>13.456058062499997</v>
      </c>
    </row>
    <row r="1415" spans="1:6" x14ac:dyDescent="0.3">
      <c r="A1415" s="1">
        <f t="shared" si="39"/>
        <v>1.1065867051080764E-4</v>
      </c>
      <c r="B1415" s="1">
        <f t="shared" si="40"/>
        <v>13.578709104900003</v>
      </c>
      <c r="E1415" s="1">
        <f t="shared" si="41"/>
        <v>6.7966553337489035E-5</v>
      </c>
      <c r="F1415" s="1">
        <f t="shared" si="42"/>
        <v>13.578709104900003</v>
      </c>
    </row>
    <row r="1416" spans="1:6" x14ac:dyDescent="0.3">
      <c r="A1416" s="1">
        <f t="shared" si="39"/>
        <v>1.042776936060244E-4</v>
      </c>
      <c r="B1416" s="1">
        <f t="shared" si="40"/>
        <v>13.701990624400008</v>
      </c>
      <c r="E1416" s="1">
        <f t="shared" si="41"/>
        <v>3.4558066404001409E-8</v>
      </c>
      <c r="F1416" s="1">
        <f t="shared" si="42"/>
        <v>13.701990624400008</v>
      </c>
    </row>
    <row r="1417" spans="1:6" x14ac:dyDescent="0.3">
      <c r="A1417" s="1">
        <f t="shared" si="39"/>
        <v>1.0044198730562496E-4</v>
      </c>
      <c r="B1417" s="1">
        <f t="shared" si="40"/>
        <v>13.825754890000001</v>
      </c>
      <c r="E1417" s="1">
        <f t="shared" si="41"/>
        <v>1.8734613722499955E-5</v>
      </c>
      <c r="F1417" s="1">
        <f t="shared" si="42"/>
        <v>13.825754890000001</v>
      </c>
    </row>
    <row r="1418" spans="1:6" x14ac:dyDescent="0.3">
      <c r="A1418" s="1">
        <f t="shared" si="39"/>
        <v>9.0864838613023902E-5</v>
      </c>
      <c r="B1418" s="1">
        <f t="shared" si="40"/>
        <v>13.950075600400009</v>
      </c>
      <c r="E1418" s="1">
        <f t="shared" si="41"/>
        <v>2.9910048504063972E-5</v>
      </c>
      <c r="F1418" s="1">
        <f t="shared" si="42"/>
        <v>13.950075600400009</v>
      </c>
    </row>
    <row r="1419" spans="1:6" x14ac:dyDescent="0.3">
      <c r="A1419" s="1">
        <f t="shared" si="39"/>
        <v>8.5386978857555774E-5</v>
      </c>
      <c r="B1419" s="1">
        <f t="shared" si="40"/>
        <v>14.075027788899998</v>
      </c>
      <c r="E1419" s="1">
        <f t="shared" si="41"/>
        <v>1.1848307126768986E-5</v>
      </c>
      <c r="F1419" s="1">
        <f t="shared" si="42"/>
        <v>14.075027788899998</v>
      </c>
    </row>
    <row r="1420" spans="1:6" x14ac:dyDescent="0.3">
      <c r="A1420" s="1">
        <f t="shared" si="39"/>
        <v>7.8963439668904931E-5</v>
      </c>
      <c r="B1420" s="1">
        <f t="shared" si="40"/>
        <v>14.200461722500005</v>
      </c>
      <c r="E1420" s="1">
        <f t="shared" si="41"/>
        <v>3.8087473965025095E-5</v>
      </c>
      <c r="F1420" s="1">
        <f t="shared" si="42"/>
        <v>14.200461722500005</v>
      </c>
    </row>
    <row r="1421" spans="1:6" x14ac:dyDescent="0.3">
      <c r="A1421" s="1">
        <f t="shared" si="39"/>
        <v>7.2835428625057325E-5</v>
      </c>
      <c r="B1421" s="1">
        <f t="shared" si="40"/>
        <v>14.326452100899999</v>
      </c>
      <c r="E1421" s="1">
        <f t="shared" si="41"/>
        <v>1.9988025815208988E-5</v>
      </c>
      <c r="F1421" s="1">
        <f t="shared" si="42"/>
        <v>14.326452100899999</v>
      </c>
    </row>
    <row r="1422" spans="1:6" x14ac:dyDescent="0.3">
      <c r="A1422" s="1">
        <f t="shared" si="39"/>
        <v>7.1391853396898905E-5</v>
      </c>
      <c r="B1422" s="1">
        <f t="shared" si="40"/>
        <v>14.453074958400004</v>
      </c>
      <c r="E1422" s="1">
        <f t="shared" si="41"/>
        <v>5.7444968458239692E-6</v>
      </c>
      <c r="F1422" s="1">
        <f t="shared" si="42"/>
        <v>14.453074958400004</v>
      </c>
    </row>
    <row r="1423" spans="1:6" x14ac:dyDescent="0.3">
      <c r="A1423" s="1">
        <f t="shared" si="39"/>
        <v>6.5791565440000317E-5</v>
      </c>
      <c r="B1423" s="1">
        <f t="shared" si="40"/>
        <v>14.580178559999997</v>
      </c>
      <c r="E1423" s="1">
        <f t="shared" si="41"/>
        <v>4.8352692032099987E-5</v>
      </c>
      <c r="F1423" s="1">
        <f t="shared" si="42"/>
        <v>14.580178559999997</v>
      </c>
    </row>
    <row r="1424" spans="1:6" x14ac:dyDescent="0.3">
      <c r="A1424" s="1">
        <f t="shared" si="39"/>
        <v>5.9529403180900936E-5</v>
      </c>
      <c r="B1424" s="1">
        <f t="shared" si="40"/>
        <v>14.707838606400005</v>
      </c>
      <c r="E1424" s="1">
        <f t="shared" si="41"/>
        <v>1.7276891276303966E-5</v>
      </c>
      <c r="F1424" s="1">
        <f t="shared" si="42"/>
        <v>14.707838606400005</v>
      </c>
    </row>
    <row r="1425" spans="1:6" x14ac:dyDescent="0.3">
      <c r="A1425" s="1">
        <f t="shared" si="39"/>
        <v>5.5197953168555152E-5</v>
      </c>
      <c r="B1425" s="1">
        <f t="shared" si="40"/>
        <v>14.836132132900008</v>
      </c>
      <c r="E1425" s="1">
        <f t="shared" si="41"/>
        <v>9.1460094321689946E-6</v>
      </c>
      <c r="F1425" s="1">
        <f t="shared" si="42"/>
        <v>14.836132132900008</v>
      </c>
    </row>
    <row r="1426" spans="1:6" x14ac:dyDescent="0.3">
      <c r="A1426" s="1">
        <f t="shared" si="39"/>
        <v>5.0467704003906064E-5</v>
      </c>
      <c r="B1426" s="1">
        <f t="shared" si="40"/>
        <v>14.964905402500001</v>
      </c>
      <c r="E1426" s="1">
        <f t="shared" si="41"/>
        <v>1.4425145822024999E-5</v>
      </c>
      <c r="F1426" s="1">
        <f t="shared" si="42"/>
        <v>14.964905402500001</v>
      </c>
    </row>
    <row r="1427" spans="1:6" x14ac:dyDescent="0.3">
      <c r="A1427" s="1">
        <f t="shared" si="39"/>
        <v>4.5975078542555387E-5</v>
      </c>
      <c r="B1427" s="1">
        <f t="shared" si="40"/>
        <v>15.094235116900009</v>
      </c>
      <c r="E1427" s="1">
        <f t="shared" si="41"/>
        <v>1.8448620780490044E-6</v>
      </c>
      <c r="F1427" s="1">
        <f t="shared" si="42"/>
        <v>15.094235116900009</v>
      </c>
    </row>
    <row r="1428" spans="1:6" x14ac:dyDescent="0.3">
      <c r="A1428" s="1">
        <f t="shared" si="39"/>
        <v>4.331476014602532E-5</v>
      </c>
      <c r="B1428" s="1">
        <f t="shared" si="40"/>
        <v>15.224199312399998</v>
      </c>
      <c r="E1428" s="1">
        <f t="shared" si="41"/>
        <v>2.9998170720039948E-6</v>
      </c>
      <c r="F1428" s="1">
        <f t="shared" si="42"/>
        <v>15.224199312399998</v>
      </c>
    </row>
    <row r="1429" spans="1:6" x14ac:dyDescent="0.3">
      <c r="A1429" s="1">
        <f t="shared" si="39"/>
        <v>3.8109941555624148E-5</v>
      </c>
      <c r="B1429" s="1">
        <f t="shared" si="40"/>
        <v>15.354642250000007</v>
      </c>
      <c r="E1429" s="1">
        <f t="shared" si="41"/>
        <v>4.3684432736399879E-5</v>
      </c>
      <c r="F1429" s="1">
        <f t="shared" si="42"/>
        <v>15.354642250000007</v>
      </c>
    </row>
    <row r="1430" spans="1:6" x14ac:dyDescent="0.3">
      <c r="A1430" s="1">
        <f t="shared" si="39"/>
        <v>3.3823006220025151E-5</v>
      </c>
      <c r="B1430" s="1">
        <f t="shared" si="40"/>
        <v>15.485641632399998</v>
      </c>
      <c r="E1430" s="1">
        <f t="shared" si="41"/>
        <v>1.5415674638400469E-7</v>
      </c>
      <c r="F1430" s="1">
        <f t="shared" si="42"/>
        <v>15.485641632399998</v>
      </c>
    </row>
    <row r="1431" spans="1:6" x14ac:dyDescent="0.3">
      <c r="A1431" s="1">
        <f t="shared" si="39"/>
        <v>3.1875706910306844E-5</v>
      </c>
      <c r="B1431" s="1">
        <f t="shared" si="40"/>
        <v>15.617276496900004</v>
      </c>
      <c r="E1431" s="1">
        <f t="shared" si="41"/>
        <v>1.5421988736090028E-6</v>
      </c>
      <c r="F1431" s="1">
        <f t="shared" si="42"/>
        <v>15.617276496900004</v>
      </c>
    </row>
    <row r="1432" spans="1:6" x14ac:dyDescent="0.3">
      <c r="A1432" s="1">
        <f t="shared" si="39"/>
        <v>2.7898335562656898E-5</v>
      </c>
      <c r="B1432" s="1">
        <f t="shared" si="40"/>
        <v>15.749389102499997</v>
      </c>
      <c r="E1432" s="1">
        <f t="shared" si="41"/>
        <v>4.8488591390625111E-5</v>
      </c>
      <c r="F1432" s="1">
        <f t="shared" si="42"/>
        <v>15.749389102499997</v>
      </c>
    </row>
    <row r="1433" spans="1:6" x14ac:dyDescent="0.3">
      <c r="A1433" s="1">
        <f t="shared" si="39"/>
        <v>2.3924008632306482E-5</v>
      </c>
      <c r="B1433" s="1">
        <f t="shared" si="40"/>
        <v>15.882058152900004</v>
      </c>
      <c r="E1433" s="1">
        <f t="shared" si="41"/>
        <v>1.1485651105476901E-4</v>
      </c>
      <c r="F1433" s="1">
        <f t="shared" si="42"/>
        <v>15.882058152900004</v>
      </c>
    </row>
    <row r="1434" spans="1:6" x14ac:dyDescent="0.3">
      <c r="A1434" s="1">
        <f t="shared" si="39"/>
        <v>1.9127677190400474E-5</v>
      </c>
      <c r="B1434" s="1">
        <f t="shared" si="40"/>
        <v>16.015363686400008</v>
      </c>
      <c r="E1434" s="1">
        <f t="shared" si="41"/>
        <v>1.6877054993358424E-4</v>
      </c>
      <c r="F1434" s="1">
        <f t="shared" si="42"/>
        <v>16.015363686400008</v>
      </c>
    </row>
    <row r="1435" spans="1:6" x14ac:dyDescent="0.3">
      <c r="A1435" s="1">
        <f t="shared" si="39"/>
        <v>1.5404447522500113E-5</v>
      </c>
      <c r="B1435" s="1">
        <f t="shared" si="40"/>
        <v>16.149145960000002</v>
      </c>
      <c r="E1435" s="1">
        <f t="shared" si="41"/>
        <v>7.0416936590399879E-5</v>
      </c>
      <c r="F1435" s="1">
        <f t="shared" si="42"/>
        <v>16.149145960000002</v>
      </c>
    </row>
    <row r="1436" spans="1:6" x14ac:dyDescent="0.3">
      <c r="A1436" s="1">
        <f t="shared" si="39"/>
        <v>1.2775477518399746E-5</v>
      </c>
      <c r="B1436" s="1">
        <f t="shared" si="40"/>
        <v>16.283484678400008</v>
      </c>
      <c r="E1436" s="1">
        <f t="shared" si="41"/>
        <v>7.1653482366244034E-5</v>
      </c>
      <c r="F1436" s="1">
        <f t="shared" si="42"/>
        <v>16.283484678400008</v>
      </c>
    </row>
    <row r="1437" spans="1:6" x14ac:dyDescent="0.3">
      <c r="A1437" s="1">
        <f t="shared" si="39"/>
        <v>9.6950187108064192E-6</v>
      </c>
      <c r="B1437" s="1">
        <f t="shared" si="40"/>
        <v>16.4184608809</v>
      </c>
      <c r="E1437" s="1">
        <f t="shared" si="41"/>
        <v>7.4236093585369121E-5</v>
      </c>
      <c r="F1437" s="1">
        <f t="shared" si="42"/>
        <v>16.4184608809</v>
      </c>
    </row>
    <row r="1438" spans="1:6" x14ac:dyDescent="0.3">
      <c r="A1438" s="1">
        <f t="shared" si="39"/>
        <v>7.4507844001560176E-6</v>
      </c>
      <c r="B1438" s="1">
        <f t="shared" si="40"/>
        <v>16.553912822500006</v>
      </c>
      <c r="E1438" s="1">
        <f t="shared" si="41"/>
        <v>1.768361391006251E-4</v>
      </c>
      <c r="F1438" s="1">
        <f t="shared" si="42"/>
        <v>16.553912822500006</v>
      </c>
    </row>
    <row r="1439" spans="1:6" x14ac:dyDescent="0.3">
      <c r="A1439" s="1">
        <f t="shared" si="39"/>
        <v>4.5900598658061948E-6</v>
      </c>
      <c r="B1439" s="1">
        <f t="shared" si="40"/>
        <v>16.6899212089</v>
      </c>
      <c r="E1439" s="1">
        <f t="shared" si="41"/>
        <v>2.0436026238436922E-4</v>
      </c>
      <c r="F1439" s="1">
        <f t="shared" si="42"/>
        <v>16.6899212089</v>
      </c>
    </row>
    <row r="1440" spans="1:6" x14ac:dyDescent="0.3">
      <c r="A1440" s="1">
        <f t="shared" ref="A1440:A1503" si="43">(B643+0.06275*A643-0.02006)^2</f>
        <v>2.9633728880252697E-6</v>
      </c>
      <c r="B1440" s="1">
        <f t="shared" ref="B1440:B1503" si="44">(A643-6.592)^2</f>
        <v>16.826568080400005</v>
      </c>
      <c r="E1440" s="1">
        <f t="shared" ref="E1440:E1503" si="45">(D643+0.0029*A643-0.078)^2</f>
        <v>6.8591722768143859E-5</v>
      </c>
      <c r="F1440" s="1">
        <f t="shared" ref="F1440:F1503" si="46">(A643-6.592)^2</f>
        <v>16.826568080400005</v>
      </c>
    </row>
    <row r="1441" spans="1:6" x14ac:dyDescent="0.3">
      <c r="A1441" s="1">
        <f t="shared" si="43"/>
        <v>1.7925862656249901E-6</v>
      </c>
      <c r="B1441" s="1">
        <f t="shared" si="44"/>
        <v>16.963689689999995</v>
      </c>
      <c r="E1441" s="1">
        <f t="shared" si="45"/>
        <v>1.1360959108840014E-4</v>
      </c>
      <c r="F1441" s="1">
        <f t="shared" si="46"/>
        <v>16.963689689999995</v>
      </c>
    </row>
    <row r="1442" spans="1:6" x14ac:dyDescent="0.3">
      <c r="A1442" s="1">
        <f t="shared" si="43"/>
        <v>5.632577550249874E-7</v>
      </c>
      <c r="B1442" s="1">
        <f t="shared" si="44"/>
        <v>17.101367744400005</v>
      </c>
      <c r="E1442" s="1">
        <f t="shared" si="45"/>
        <v>1.7399345847296421E-4</v>
      </c>
      <c r="F1442" s="1">
        <f t="shared" si="46"/>
        <v>17.101367744400005</v>
      </c>
    </row>
    <row r="1443" spans="1:6" x14ac:dyDescent="0.3">
      <c r="A1443" s="1">
        <f t="shared" si="43"/>
        <v>1.360927435562459E-7</v>
      </c>
      <c r="B1443" s="1">
        <f t="shared" si="44"/>
        <v>17.239685284900009</v>
      </c>
      <c r="E1443" s="1">
        <f t="shared" si="45"/>
        <v>6.3948648432489701E-6</v>
      </c>
      <c r="F1443" s="1">
        <f t="shared" si="46"/>
        <v>17.239685284900009</v>
      </c>
    </row>
    <row r="1444" spans="1:6" x14ac:dyDescent="0.3">
      <c r="A1444" s="1">
        <f t="shared" si="43"/>
        <v>5.2038189062409371E-9</v>
      </c>
      <c r="B1444" s="1">
        <f t="shared" si="44"/>
        <v>17.378476562500001</v>
      </c>
      <c r="E1444" s="1">
        <f t="shared" si="45"/>
        <v>2.8075800654722515E-4</v>
      </c>
      <c r="F1444" s="1">
        <f t="shared" si="46"/>
        <v>17.378476562500001</v>
      </c>
    </row>
    <row r="1445" spans="1:6" x14ac:dyDescent="0.3">
      <c r="A1445" s="1">
        <f t="shared" si="43"/>
        <v>5.7370399205643186E-7</v>
      </c>
      <c r="B1445" s="1">
        <f t="shared" si="44"/>
        <v>17.517824284900009</v>
      </c>
      <c r="E1445" s="1">
        <f t="shared" si="45"/>
        <v>2.0924643741460902E-4</v>
      </c>
      <c r="F1445" s="1">
        <f t="shared" si="46"/>
        <v>17.517824284900009</v>
      </c>
    </row>
    <row r="1446" spans="1:6" x14ac:dyDescent="0.3">
      <c r="A1446" s="1">
        <f t="shared" si="43"/>
        <v>1.274708740899866E-6</v>
      </c>
      <c r="B1446" s="1">
        <f t="shared" si="44"/>
        <v>17.657812494399998</v>
      </c>
      <c r="E1446" s="1">
        <f t="shared" si="45"/>
        <v>6.1357142286399439E-7</v>
      </c>
      <c r="F1446" s="1">
        <f t="shared" si="46"/>
        <v>17.657812494399998</v>
      </c>
    </row>
    <row r="1447" spans="1:6" x14ac:dyDescent="0.3">
      <c r="A1447" s="1">
        <f t="shared" si="43"/>
        <v>2.3706760900003357E-6</v>
      </c>
      <c r="B1447" s="1">
        <f t="shared" si="44"/>
        <v>17.798273440000006</v>
      </c>
      <c r="E1447" s="1">
        <f t="shared" si="45"/>
        <v>2.8180278420100026E-5</v>
      </c>
      <c r="F1447" s="1">
        <f t="shared" si="46"/>
        <v>17.798273440000006</v>
      </c>
    </row>
    <row r="1448" spans="1:6" x14ac:dyDescent="0.3">
      <c r="A1448" s="1">
        <f t="shared" si="43"/>
        <v>2.9397502849001617E-6</v>
      </c>
      <c r="B1448" s="1">
        <f t="shared" si="44"/>
        <v>17.939290830400001</v>
      </c>
      <c r="E1448" s="1">
        <f t="shared" si="45"/>
        <v>3.6935374192703988E-5</v>
      </c>
      <c r="F1448" s="1">
        <f t="shared" si="46"/>
        <v>17.939290830400001</v>
      </c>
    </row>
    <row r="1449" spans="1:6" x14ac:dyDescent="0.3">
      <c r="A1449" s="1">
        <f t="shared" si="43"/>
        <v>5.2060065805562223E-6</v>
      </c>
      <c r="B1449" s="1">
        <f t="shared" si="44"/>
        <v>18.080949708900004</v>
      </c>
      <c r="E1449" s="1">
        <f t="shared" si="45"/>
        <v>2.3625371507920894E-4</v>
      </c>
      <c r="F1449" s="1">
        <f t="shared" si="46"/>
        <v>18.080949708900004</v>
      </c>
    </row>
    <row r="1450" spans="1:6" x14ac:dyDescent="0.3">
      <c r="A1450" s="1">
        <f t="shared" si="43"/>
        <v>8.0198700039060099E-6</v>
      </c>
      <c r="B1450" s="1">
        <f t="shared" si="44"/>
        <v>18.223080322499996</v>
      </c>
      <c r="E1450" s="1">
        <f t="shared" si="45"/>
        <v>3.4888841688802524E-4</v>
      </c>
      <c r="F1450" s="1">
        <f t="shared" si="46"/>
        <v>18.223080322499996</v>
      </c>
    </row>
    <row r="1451" spans="1:6" x14ac:dyDescent="0.3">
      <c r="A1451" s="1">
        <f t="shared" si="43"/>
        <v>1.1939149919556807E-5</v>
      </c>
      <c r="B1451" s="1">
        <f t="shared" si="44"/>
        <v>18.365767380900003</v>
      </c>
      <c r="E1451" s="1">
        <f t="shared" si="45"/>
        <v>1.5105179363796928E-4</v>
      </c>
      <c r="F1451" s="1">
        <f t="shared" si="46"/>
        <v>18.365767380900003</v>
      </c>
    </row>
    <row r="1452" spans="1:6" x14ac:dyDescent="0.3">
      <c r="A1452" s="1">
        <f t="shared" si="43"/>
        <v>1.4601607652025114E-5</v>
      </c>
      <c r="B1452" s="1">
        <f t="shared" si="44"/>
        <v>18.509096928400009</v>
      </c>
      <c r="E1452" s="1">
        <f t="shared" si="45"/>
        <v>2.0449316056463922E-5</v>
      </c>
      <c r="F1452" s="1">
        <f t="shared" si="46"/>
        <v>18.509096928400009</v>
      </c>
    </row>
    <row r="1453" spans="1:6" x14ac:dyDescent="0.3">
      <c r="A1453" s="1">
        <f t="shared" si="43"/>
        <v>1.7367847875624973E-5</v>
      </c>
      <c r="B1453" s="1">
        <f t="shared" si="44"/>
        <v>18.652897210000003</v>
      </c>
      <c r="E1453" s="1">
        <f t="shared" si="45"/>
        <v>5.6008902243999996E-6</v>
      </c>
      <c r="F1453" s="1">
        <f t="shared" si="46"/>
        <v>18.652897210000003</v>
      </c>
    </row>
    <row r="1454" spans="1:6" x14ac:dyDescent="0.3">
      <c r="A1454" s="1">
        <f t="shared" si="43"/>
        <v>1.9775319833025501E-5</v>
      </c>
      <c r="B1454" s="1">
        <f t="shared" si="44"/>
        <v>18.797253936400011</v>
      </c>
      <c r="E1454" s="1">
        <f t="shared" si="45"/>
        <v>5.706690321424011E-6</v>
      </c>
      <c r="F1454" s="1">
        <f t="shared" si="46"/>
        <v>18.797253936400011</v>
      </c>
    </row>
    <row r="1455" spans="1:6" x14ac:dyDescent="0.3">
      <c r="A1455" s="1">
        <f t="shared" si="43"/>
        <v>2.3100928227305965E-5</v>
      </c>
      <c r="B1455" s="1">
        <f t="shared" si="44"/>
        <v>18.942254152899999</v>
      </c>
      <c r="E1455" s="1">
        <f t="shared" si="45"/>
        <v>1.5468308082529033E-5</v>
      </c>
      <c r="F1455" s="1">
        <f t="shared" si="46"/>
        <v>18.942254152899999</v>
      </c>
    </row>
    <row r="1456" spans="1:6" x14ac:dyDescent="0.3">
      <c r="A1456" s="1">
        <f t="shared" si="43"/>
        <v>2.6505121597656197E-5</v>
      </c>
      <c r="B1456" s="1">
        <f t="shared" si="44"/>
        <v>19.087724102500008</v>
      </c>
      <c r="E1456" s="1">
        <f t="shared" si="45"/>
        <v>1.7698697028602507E-4</v>
      </c>
      <c r="F1456" s="1">
        <f t="shared" si="46"/>
        <v>19.087724102500008</v>
      </c>
    </row>
    <row r="1457" spans="1:6" x14ac:dyDescent="0.3">
      <c r="A1457" s="1">
        <f t="shared" si="43"/>
        <v>3.3793090778306652E-5</v>
      </c>
      <c r="B1457" s="1">
        <f t="shared" si="44"/>
        <v>19.233750496900001</v>
      </c>
      <c r="E1457" s="1">
        <f t="shared" si="45"/>
        <v>2.6207475237072908E-4</v>
      </c>
      <c r="F1457" s="1">
        <f t="shared" si="46"/>
        <v>19.233750496900001</v>
      </c>
    </row>
    <row r="1458" spans="1:6" x14ac:dyDescent="0.3">
      <c r="A1458" s="1">
        <f t="shared" si="43"/>
        <v>3.8968556550400191E-5</v>
      </c>
      <c r="B1458" s="1">
        <f t="shared" si="44"/>
        <v>19.380421382400005</v>
      </c>
      <c r="E1458" s="1">
        <f t="shared" si="45"/>
        <v>1.0301442075840387E-4</v>
      </c>
      <c r="F1458" s="1">
        <f t="shared" si="46"/>
        <v>19.380421382400005</v>
      </c>
    </row>
    <row r="1459" spans="1:6" x14ac:dyDescent="0.3">
      <c r="A1459" s="1">
        <f t="shared" si="43"/>
        <v>4.50905535024995E-5</v>
      </c>
      <c r="B1459" s="1">
        <f t="shared" si="44"/>
        <v>19.527560999999995</v>
      </c>
      <c r="E1459" s="1">
        <f t="shared" si="45"/>
        <v>1.3518433853440014E-4</v>
      </c>
      <c r="F1459" s="1">
        <f t="shared" si="46"/>
        <v>19.527560999999995</v>
      </c>
    </row>
    <row r="1460" spans="1:6" x14ac:dyDescent="0.3">
      <c r="A1460" s="1">
        <f t="shared" si="43"/>
        <v>5.1810052326400652E-5</v>
      </c>
      <c r="B1460" s="1">
        <f t="shared" si="44"/>
        <v>19.675257062400004</v>
      </c>
      <c r="E1460" s="1">
        <f t="shared" si="45"/>
        <v>1.1740541640288384E-4</v>
      </c>
      <c r="F1460" s="1">
        <f t="shared" si="46"/>
        <v>19.675257062400004</v>
      </c>
    </row>
    <row r="1461" spans="1:6" x14ac:dyDescent="0.3">
      <c r="A1461" s="1">
        <f t="shared" si="43"/>
        <v>5.8348477311306566E-5</v>
      </c>
      <c r="B1461" s="1">
        <f t="shared" si="44"/>
        <v>19.823598616900011</v>
      </c>
      <c r="E1461" s="1">
        <f t="shared" si="45"/>
        <v>9.7384667246689055E-5</v>
      </c>
      <c r="F1461" s="1">
        <f t="shared" si="46"/>
        <v>19.823598616900011</v>
      </c>
    </row>
    <row r="1462" spans="1:6" x14ac:dyDescent="0.3">
      <c r="A1462" s="1">
        <f t="shared" si="43"/>
        <v>6.5444661795155696E-5</v>
      </c>
      <c r="B1462" s="1">
        <f t="shared" si="44"/>
        <v>19.972407902500002</v>
      </c>
      <c r="E1462" s="1">
        <f t="shared" si="45"/>
        <v>1.0280246411402493E-4</v>
      </c>
      <c r="F1462" s="1">
        <f t="shared" si="46"/>
        <v>19.972407902500002</v>
      </c>
    </row>
    <row r="1463" spans="1:6" x14ac:dyDescent="0.3">
      <c r="A1463" s="1">
        <f t="shared" si="43"/>
        <v>7.2934290124808133E-5</v>
      </c>
      <c r="B1463" s="1">
        <f t="shared" si="44"/>
        <v>20.121773632900009</v>
      </c>
      <c r="E1463" s="1">
        <f t="shared" si="45"/>
        <v>9.0590096801688828E-5</v>
      </c>
      <c r="F1463" s="1">
        <f t="shared" si="46"/>
        <v>20.121773632900009</v>
      </c>
    </row>
    <row r="1464" spans="1:6" x14ac:dyDescent="0.3">
      <c r="A1464" s="1">
        <f t="shared" si="43"/>
        <v>8.0504948727024201E-5</v>
      </c>
      <c r="B1464" s="1">
        <f t="shared" si="44"/>
        <v>20.271785856399998</v>
      </c>
      <c r="E1464" s="1">
        <f t="shared" si="45"/>
        <v>1.8608430177798426E-4</v>
      </c>
      <c r="F1464" s="1">
        <f t="shared" si="46"/>
        <v>20.271785856399998</v>
      </c>
    </row>
    <row r="1465" spans="1:6" x14ac:dyDescent="0.3">
      <c r="A1465" s="1">
        <f t="shared" si="43"/>
        <v>9.1505007930624865E-5</v>
      </c>
      <c r="B1465" s="1">
        <f t="shared" si="44"/>
        <v>20.422264810000009</v>
      </c>
      <c r="E1465" s="1">
        <f t="shared" si="45"/>
        <v>2.3645366670250009E-4</v>
      </c>
      <c r="F1465" s="1">
        <f t="shared" si="46"/>
        <v>20.422264810000009</v>
      </c>
    </row>
    <row r="1466" spans="1:6" x14ac:dyDescent="0.3">
      <c r="A1466" s="1">
        <f t="shared" si="43"/>
        <v>1.0314626564902268E-4</v>
      </c>
      <c r="B1466" s="1">
        <f t="shared" si="44"/>
        <v>20.573300208399999</v>
      </c>
      <c r="E1466" s="1">
        <f t="shared" si="45"/>
        <v>4.6617596533264027E-5</v>
      </c>
      <c r="F1466" s="1">
        <f t="shared" si="46"/>
        <v>20.573300208399999</v>
      </c>
    </row>
    <row r="1467" spans="1:6" x14ac:dyDescent="0.3">
      <c r="A1467" s="1">
        <f t="shared" si="43"/>
        <v>1.0863460349805783E-4</v>
      </c>
      <c r="B1467" s="1">
        <f t="shared" si="44"/>
        <v>20.724983100900005</v>
      </c>
      <c r="E1467" s="1">
        <f t="shared" si="45"/>
        <v>3.5701067151369029E-5</v>
      </c>
      <c r="F1467" s="1">
        <f t="shared" si="46"/>
        <v>20.724983100900005</v>
      </c>
    </row>
    <row r="1468" spans="1:6" x14ac:dyDescent="0.3">
      <c r="A1468" s="1">
        <f t="shared" si="43"/>
        <v>1.2329798320140568E-4</v>
      </c>
      <c r="B1468" s="1">
        <f t="shared" si="44"/>
        <v>20.877131722499996</v>
      </c>
      <c r="E1468" s="1">
        <f t="shared" si="45"/>
        <v>3.8444405649002507E-4</v>
      </c>
      <c r="F1468" s="1">
        <f t="shared" si="46"/>
        <v>20.877131722499996</v>
      </c>
    </row>
    <row r="1469" spans="1:6" x14ac:dyDescent="0.3">
      <c r="A1469" s="1">
        <f t="shared" si="43"/>
        <v>1.3887049247055531E-4</v>
      </c>
      <c r="B1469" s="1">
        <f t="shared" si="44"/>
        <v>21.029836788900006</v>
      </c>
      <c r="E1469" s="1">
        <f t="shared" si="45"/>
        <v>2.1774434648256908E-4</v>
      </c>
      <c r="F1469" s="1">
        <f t="shared" si="46"/>
        <v>21.029836788900006</v>
      </c>
    </row>
    <row r="1470" spans="1:6" x14ac:dyDescent="0.3">
      <c r="A1470" s="1">
        <f t="shared" si="43"/>
        <v>1.4874558697690118E-4</v>
      </c>
      <c r="B1470" s="1">
        <f t="shared" si="44"/>
        <v>21.183190350400011</v>
      </c>
      <c r="E1470" s="1">
        <f t="shared" si="45"/>
        <v>3.1084934004640273E-6</v>
      </c>
      <c r="F1470" s="1">
        <f t="shared" si="46"/>
        <v>21.183190350400011</v>
      </c>
    </row>
    <row r="1471" spans="1:6" x14ac:dyDescent="0.3">
      <c r="A1471" s="1">
        <f t="shared" si="43"/>
        <v>1.5422659344000071E-4</v>
      </c>
      <c r="B1471" s="1">
        <f t="shared" si="44"/>
        <v>21.337008640000001</v>
      </c>
      <c r="E1471" s="1">
        <f t="shared" si="45"/>
        <v>3.9636216232900168E-5</v>
      </c>
      <c r="F1471" s="1">
        <f t="shared" si="46"/>
        <v>21.337008640000001</v>
      </c>
    </row>
    <row r="1472" spans="1:6" x14ac:dyDescent="0.3">
      <c r="A1472" s="1">
        <f t="shared" si="43"/>
        <v>1.6871334166090169E-4</v>
      </c>
      <c r="B1472" s="1">
        <f t="shared" si="44"/>
        <v>21.491383374400009</v>
      </c>
      <c r="E1472" s="1">
        <f t="shared" si="45"/>
        <v>2.4568706615046403E-4</v>
      </c>
      <c r="F1472" s="1">
        <f t="shared" si="46"/>
        <v>21.491383374400009</v>
      </c>
    </row>
    <row r="1473" spans="1:6" x14ac:dyDescent="0.3">
      <c r="A1473" s="1">
        <f t="shared" si="43"/>
        <v>1.833496763455566E-4</v>
      </c>
      <c r="B1473" s="1">
        <f t="shared" si="44"/>
        <v>21.646407604899998</v>
      </c>
      <c r="E1473" s="1">
        <f t="shared" si="45"/>
        <v>1.7973845191564906E-4</v>
      </c>
      <c r="F1473" s="1">
        <f t="shared" si="46"/>
        <v>21.646407604899998</v>
      </c>
    </row>
    <row r="1474" spans="1:6" x14ac:dyDescent="0.3">
      <c r="A1474" s="1">
        <f t="shared" si="43"/>
        <v>1.9650257175390589E-4</v>
      </c>
      <c r="B1474" s="1">
        <f t="shared" si="44"/>
        <v>21.801895562500007</v>
      </c>
      <c r="E1474" s="1">
        <f t="shared" si="45"/>
        <v>8.0476777683224967E-5</v>
      </c>
      <c r="F1474" s="1">
        <f t="shared" si="46"/>
        <v>21.801895562500007</v>
      </c>
    </row>
    <row r="1475" spans="1:6" x14ac:dyDescent="0.3">
      <c r="A1475" s="1">
        <f t="shared" si="43"/>
        <v>2.0796257312355595E-4</v>
      </c>
      <c r="B1475" s="1">
        <f t="shared" si="44"/>
        <v>21.9579399649</v>
      </c>
      <c r="E1475" s="1">
        <f t="shared" si="45"/>
        <v>1.9838766289329024E-5</v>
      </c>
      <c r="F1475" s="1">
        <f t="shared" si="46"/>
        <v>21.9579399649</v>
      </c>
    </row>
    <row r="1476" spans="1:6" x14ac:dyDescent="0.3">
      <c r="A1476" s="1">
        <f t="shared" si="43"/>
        <v>2.1785774760002622E-4</v>
      </c>
      <c r="B1476" s="1">
        <f t="shared" si="44"/>
        <v>22.114634864400003</v>
      </c>
      <c r="E1476" s="1">
        <f t="shared" si="45"/>
        <v>6.2153082747040476E-6</v>
      </c>
      <c r="F1476" s="1">
        <f t="shared" si="46"/>
        <v>22.114634864400003</v>
      </c>
    </row>
    <row r="1477" spans="1:6" x14ac:dyDescent="0.3">
      <c r="A1477" s="1">
        <f t="shared" si="43"/>
        <v>2.2786732732562286E-4</v>
      </c>
      <c r="B1477" s="1">
        <f t="shared" si="44"/>
        <v>22.271792489999996</v>
      </c>
      <c r="E1477" s="1">
        <f t="shared" si="45"/>
        <v>1.7082019641600036E-5</v>
      </c>
      <c r="F1477" s="1">
        <f t="shared" si="46"/>
        <v>22.271792489999996</v>
      </c>
    </row>
    <row r="1478" spans="1:6" x14ac:dyDescent="0.3">
      <c r="A1478" s="1">
        <f t="shared" si="43"/>
        <v>2.3975255276302562E-4</v>
      </c>
      <c r="B1478" s="1">
        <f t="shared" si="44"/>
        <v>22.429506560400004</v>
      </c>
      <c r="E1478" s="1">
        <f t="shared" si="45"/>
        <v>2.6252281195203958E-5</v>
      </c>
      <c r="F1478" s="1">
        <f t="shared" si="46"/>
        <v>22.429506560400004</v>
      </c>
    </row>
    <row r="1479" spans="1:6" x14ac:dyDescent="0.3">
      <c r="A1479" s="1">
        <f t="shared" si="43"/>
        <v>2.5221386334380876E-4</v>
      </c>
      <c r="B1479" s="1">
        <f t="shared" si="44"/>
        <v>22.58787212890001</v>
      </c>
      <c r="E1479" s="1">
        <f t="shared" si="45"/>
        <v>3.1514267655049122E-5</v>
      </c>
      <c r="F1479" s="1">
        <f t="shared" si="46"/>
        <v>22.58787212890001</v>
      </c>
    </row>
    <row r="1480" spans="1:6" x14ac:dyDescent="0.3">
      <c r="A1480" s="1">
        <f t="shared" si="43"/>
        <v>2.6515277933765647E-4</v>
      </c>
      <c r="B1480" s="1">
        <f t="shared" si="44"/>
        <v>22.746699422500001</v>
      </c>
      <c r="E1480" s="1">
        <f t="shared" si="45"/>
        <v>1.572231354882249E-4</v>
      </c>
      <c r="F1480" s="1">
        <f t="shared" si="46"/>
        <v>22.746699422500001</v>
      </c>
    </row>
    <row r="1481" spans="1:6" x14ac:dyDescent="0.3">
      <c r="A1481" s="1">
        <f t="shared" si="43"/>
        <v>2.8564996989830697E-4</v>
      </c>
      <c r="B1481" s="1">
        <f t="shared" si="44"/>
        <v>22.90608316090001</v>
      </c>
      <c r="E1481" s="1">
        <f t="shared" si="45"/>
        <v>3.8784902761768907E-4</v>
      </c>
      <c r="F1481" s="1">
        <f t="shared" si="46"/>
        <v>22.90608316090001</v>
      </c>
    </row>
    <row r="1482" spans="1:6" x14ac:dyDescent="0.3">
      <c r="A1482" s="1">
        <f t="shared" si="43"/>
        <v>3.0759477302440144E-4</v>
      </c>
      <c r="B1482" s="1">
        <f t="shared" si="44"/>
        <v>23.066119398399998</v>
      </c>
      <c r="E1482" s="1">
        <f t="shared" si="45"/>
        <v>3.7280203051872414E-4</v>
      </c>
      <c r="F1482" s="1">
        <f t="shared" si="46"/>
        <v>23.066119398399998</v>
      </c>
    </row>
    <row r="1483" spans="1:6" x14ac:dyDescent="0.3">
      <c r="A1483" s="1">
        <f t="shared" si="43"/>
        <v>3.2907229812249975E-4</v>
      </c>
      <c r="B1483" s="1">
        <f t="shared" si="44"/>
        <v>23.226616360000008</v>
      </c>
      <c r="E1483" s="1">
        <f t="shared" si="45"/>
        <v>7.3023177529600038E-5</v>
      </c>
      <c r="F1483" s="1">
        <f t="shared" si="46"/>
        <v>23.226616360000008</v>
      </c>
    </row>
    <row r="1484" spans="1:6" x14ac:dyDescent="0.3">
      <c r="A1484" s="1">
        <f t="shared" si="43"/>
        <v>3.4201398070439828E-4</v>
      </c>
      <c r="B1484" s="1">
        <f t="shared" si="44"/>
        <v>23.387669766399998</v>
      </c>
      <c r="E1484" s="1">
        <f t="shared" si="45"/>
        <v>1.0758911686084037E-5</v>
      </c>
      <c r="F1484" s="1">
        <f t="shared" si="46"/>
        <v>23.387669766399998</v>
      </c>
    </row>
    <row r="1485" spans="1:6" x14ac:dyDescent="0.3">
      <c r="A1485" s="1">
        <f t="shared" si="43"/>
        <v>3.5553054019281025E-4</v>
      </c>
      <c r="B1485" s="1">
        <f t="shared" si="44"/>
        <v>23.549376672900003</v>
      </c>
      <c r="E1485" s="1">
        <f t="shared" si="45"/>
        <v>2.4901796628900438E-7</v>
      </c>
      <c r="F1485" s="1">
        <f t="shared" si="46"/>
        <v>23.549376672900003</v>
      </c>
    </row>
    <row r="1486" spans="1:6" x14ac:dyDescent="0.3">
      <c r="A1486" s="1">
        <f t="shared" si="43"/>
        <v>3.651916222501563E-4</v>
      </c>
      <c r="B1486" s="1">
        <f t="shared" si="44"/>
        <v>23.711543302499997</v>
      </c>
      <c r="E1486" s="1">
        <f t="shared" si="45"/>
        <v>3.5036277531025005E-5</v>
      </c>
      <c r="F1486" s="1">
        <f t="shared" si="46"/>
        <v>23.711543302499997</v>
      </c>
    </row>
    <row r="1487" spans="1:6" x14ac:dyDescent="0.3">
      <c r="A1487" s="1">
        <f t="shared" si="43"/>
        <v>3.8928700707780778E-4</v>
      </c>
      <c r="B1487" s="1">
        <f t="shared" si="44"/>
        <v>23.874266376900007</v>
      </c>
      <c r="E1487" s="1">
        <f t="shared" si="45"/>
        <v>4.56518049236089E-4</v>
      </c>
      <c r="F1487" s="1">
        <f t="shared" si="46"/>
        <v>23.874266376900007</v>
      </c>
    </row>
    <row r="1488" spans="1:6" x14ac:dyDescent="0.3">
      <c r="A1488" s="1">
        <f t="shared" si="43"/>
        <v>4.172482344890265E-4</v>
      </c>
      <c r="B1488" s="1">
        <f t="shared" si="44"/>
        <v>24.037643952400011</v>
      </c>
      <c r="E1488" s="1">
        <f t="shared" si="45"/>
        <v>3.0799555023920412E-4</v>
      </c>
      <c r="F1488" s="1">
        <f t="shared" si="46"/>
        <v>24.037643952400011</v>
      </c>
    </row>
    <row r="1489" spans="1:6" x14ac:dyDescent="0.3">
      <c r="A1489" s="1">
        <f t="shared" si="43"/>
        <v>4.3881556180562731E-4</v>
      </c>
      <c r="B1489" s="1">
        <f t="shared" si="44"/>
        <v>24.201480250000003</v>
      </c>
      <c r="E1489" s="1">
        <f t="shared" si="45"/>
        <v>1.9070532835210001E-4</v>
      </c>
      <c r="F1489" s="1">
        <f t="shared" si="46"/>
        <v>24.201480250000003</v>
      </c>
    </row>
    <row r="1490" spans="1:6" x14ac:dyDescent="0.3">
      <c r="A1490" s="1">
        <f t="shared" si="43"/>
        <v>4.627099993830293E-4</v>
      </c>
      <c r="B1490" s="1">
        <f t="shared" si="44"/>
        <v>24.365872992400011</v>
      </c>
      <c r="E1490" s="1">
        <f t="shared" si="45"/>
        <v>1.9863314038852842E-3</v>
      </c>
      <c r="F1490" s="1">
        <f t="shared" si="46"/>
        <v>24.365872992400011</v>
      </c>
    </row>
    <row r="1491" spans="1:6" x14ac:dyDescent="0.3">
      <c r="A1491" s="1">
        <f t="shared" si="43"/>
        <v>4.9665966736890861E-4</v>
      </c>
      <c r="B1491" s="1">
        <f t="shared" si="44"/>
        <v>24.696427202500008</v>
      </c>
      <c r="E1491" s="1">
        <f t="shared" si="45"/>
        <v>1.9777147569650252E-3</v>
      </c>
      <c r="F1491" s="1">
        <f t="shared" si="46"/>
        <v>24.696427202500008</v>
      </c>
    </row>
    <row r="1492" spans="1:6" x14ac:dyDescent="0.3">
      <c r="A1492" s="1">
        <f t="shared" si="43"/>
        <v>5.1598633058555553E-4</v>
      </c>
      <c r="B1492" s="1">
        <f t="shared" si="44"/>
        <v>24.862489612899999</v>
      </c>
      <c r="E1492" s="1">
        <f t="shared" si="45"/>
        <v>1.0537726690764893E-4</v>
      </c>
      <c r="F1492" s="1">
        <f t="shared" si="46"/>
        <v>24.862489612899999</v>
      </c>
    </row>
    <row r="1493" spans="1:6" x14ac:dyDescent="0.3">
      <c r="A1493" s="1">
        <f t="shared" si="43"/>
        <v>5.4056389500089987E-4</v>
      </c>
      <c r="B1493" s="1">
        <f t="shared" si="44"/>
        <v>25.029208526400005</v>
      </c>
      <c r="E1493" s="1">
        <f t="shared" si="45"/>
        <v>1.632328706926439E-4</v>
      </c>
      <c r="F1493" s="1">
        <f t="shared" si="46"/>
        <v>25.029208526400005</v>
      </c>
    </row>
    <row r="1494" spans="1:6" x14ac:dyDescent="0.3">
      <c r="A1494" s="1">
        <f t="shared" si="43"/>
        <v>5.6439980040999722E-4</v>
      </c>
      <c r="B1494" s="1">
        <f t="shared" si="44"/>
        <v>25.196384159999997</v>
      </c>
      <c r="E1494" s="1">
        <f t="shared" si="45"/>
        <v>2.3274401040250013E-4</v>
      </c>
      <c r="F1494" s="1">
        <f t="shared" si="46"/>
        <v>25.196384159999997</v>
      </c>
    </row>
    <row r="1495" spans="1:6" x14ac:dyDescent="0.3">
      <c r="A1495" s="1">
        <f t="shared" si="43"/>
        <v>5.968527505249003E-4</v>
      </c>
      <c r="B1495" s="1">
        <f t="shared" si="44"/>
        <v>25.364116238400005</v>
      </c>
      <c r="E1495" s="1">
        <f t="shared" si="45"/>
        <v>1.4310375090960411E-4</v>
      </c>
      <c r="F1495" s="1">
        <f t="shared" si="46"/>
        <v>25.364116238400005</v>
      </c>
    </row>
    <row r="1496" spans="1:6" x14ac:dyDescent="0.3">
      <c r="A1496" s="1">
        <f t="shared" si="43"/>
        <v>6.137593753180573E-4</v>
      </c>
      <c r="B1496" s="1">
        <f t="shared" si="44"/>
        <v>25.53250582090001</v>
      </c>
      <c r="E1496" s="1">
        <f t="shared" si="45"/>
        <v>5.8083405835008963E-5</v>
      </c>
      <c r="F1496" s="1">
        <f t="shared" si="46"/>
        <v>25.53250582090001</v>
      </c>
    </row>
    <row r="1497" spans="1:6" x14ac:dyDescent="0.3">
      <c r="A1497" s="1">
        <f t="shared" si="43"/>
        <v>6.4027407073140893E-4</v>
      </c>
      <c r="B1497" s="1">
        <f t="shared" si="44"/>
        <v>25.701351122500004</v>
      </c>
      <c r="E1497" s="1">
        <f t="shared" si="45"/>
        <v>2.7948634144402509E-4</v>
      </c>
      <c r="F1497" s="1">
        <f t="shared" si="46"/>
        <v>25.701351122500004</v>
      </c>
    </row>
    <row r="1498" spans="1:6" x14ac:dyDescent="0.3">
      <c r="A1498" s="1">
        <f t="shared" si="43"/>
        <v>6.7347036095955837E-4</v>
      </c>
      <c r="B1498" s="1">
        <f t="shared" si="44"/>
        <v>25.870752868900013</v>
      </c>
      <c r="E1498" s="1">
        <f t="shared" si="45"/>
        <v>1.4084617218676883E-4</v>
      </c>
      <c r="F1498" s="1">
        <f t="shared" si="46"/>
        <v>25.870752868900013</v>
      </c>
    </row>
    <row r="1499" spans="1:6" x14ac:dyDescent="0.3">
      <c r="A1499" s="1">
        <f t="shared" si="43"/>
        <v>6.9406982649201931E-4</v>
      </c>
      <c r="B1499" s="1">
        <f t="shared" si="44"/>
        <v>26.040813120399999</v>
      </c>
      <c r="E1499" s="1">
        <f t="shared" si="45"/>
        <v>1.0351534064400127E-7</v>
      </c>
      <c r="F1499" s="1">
        <f t="shared" si="46"/>
        <v>26.040813120399999</v>
      </c>
    </row>
    <row r="1500" spans="1:6" x14ac:dyDescent="0.3">
      <c r="A1500" s="1">
        <f t="shared" si="43"/>
        <v>7.0600608410063153E-4</v>
      </c>
      <c r="B1500" s="1">
        <f t="shared" si="44"/>
        <v>26.211328090000009</v>
      </c>
      <c r="E1500" s="1">
        <f t="shared" si="45"/>
        <v>1.2829291239999971E-7</v>
      </c>
      <c r="F1500" s="1">
        <f t="shared" si="46"/>
        <v>26.211328090000009</v>
      </c>
    </row>
    <row r="1501" spans="1:6" x14ac:dyDescent="0.3">
      <c r="A1501" s="1">
        <f t="shared" si="43"/>
        <v>7.2943989634102519E-4</v>
      </c>
      <c r="B1501" s="1">
        <f t="shared" si="44"/>
        <v>26.382399504399999</v>
      </c>
      <c r="E1501" s="1">
        <f t="shared" si="45"/>
        <v>1.6823848777968399E-4</v>
      </c>
      <c r="F1501" s="1">
        <f t="shared" si="46"/>
        <v>26.382399504399999</v>
      </c>
    </row>
    <row r="1502" spans="1:6" x14ac:dyDescent="0.3">
      <c r="A1502" s="1">
        <f t="shared" si="43"/>
        <v>7.6396089342480804E-4</v>
      </c>
      <c r="B1502" s="1">
        <f t="shared" si="44"/>
        <v>26.554130424900006</v>
      </c>
      <c r="E1502" s="1">
        <f t="shared" si="45"/>
        <v>4.0140350899324907E-4</v>
      </c>
      <c r="F1502" s="1">
        <f t="shared" si="46"/>
        <v>26.554130424900006</v>
      </c>
    </row>
    <row r="1503" spans="1:6" x14ac:dyDescent="0.3">
      <c r="A1503" s="1">
        <f t="shared" si="43"/>
        <v>8.0306562302014919E-4</v>
      </c>
      <c r="B1503" s="1">
        <f t="shared" si="44"/>
        <v>26.726315062499996</v>
      </c>
      <c r="E1503" s="1">
        <f t="shared" si="45"/>
        <v>7.483677318062502E-5</v>
      </c>
      <c r="F1503" s="1">
        <f t="shared" si="46"/>
        <v>26.726315062499996</v>
      </c>
    </row>
    <row r="1504" spans="1:6" x14ac:dyDescent="0.3">
      <c r="A1504" s="1">
        <f t="shared" ref="A1504:A1567" si="47">(B707+0.06275*A707-0.02006)^2</f>
        <v>8.225987571653079E-4</v>
      </c>
      <c r="B1504" s="1">
        <f t="shared" ref="B1504:B1567" si="48">(A707-6.592)^2</f>
        <v>26.899056144900005</v>
      </c>
      <c r="E1504" s="1">
        <f t="shared" ref="E1504:E1567" si="49">(D707+0.0029*A707-0.078)^2</f>
        <v>8.7436955697528867E-5</v>
      </c>
      <c r="F1504" s="1">
        <f t="shared" ref="F1504:F1567" si="50">(A707-6.592)^2</f>
        <v>26.899056144900005</v>
      </c>
    </row>
    <row r="1505" spans="1:6" x14ac:dyDescent="0.3">
      <c r="A1505" s="1">
        <f t="shared" si="47"/>
        <v>8.574812045284017E-4</v>
      </c>
      <c r="B1505" s="1">
        <f t="shared" si="48"/>
        <v>27.072457734400011</v>
      </c>
      <c r="E1505" s="1">
        <f t="shared" si="49"/>
        <v>1.9891102523072411E-4</v>
      </c>
      <c r="F1505" s="1">
        <f t="shared" si="50"/>
        <v>27.072457734400011</v>
      </c>
    </row>
    <row r="1506" spans="1:6" x14ac:dyDescent="0.3">
      <c r="A1506" s="1">
        <f t="shared" si="47"/>
        <v>8.9055391662249859E-4</v>
      </c>
      <c r="B1506" s="1">
        <f t="shared" si="48"/>
        <v>27.246312040000003</v>
      </c>
      <c r="E1506" s="1">
        <f t="shared" si="49"/>
        <v>5.4487132771600086E-5</v>
      </c>
      <c r="F1506" s="1">
        <f t="shared" si="50"/>
        <v>27.246312040000003</v>
      </c>
    </row>
    <row r="1507" spans="1:6" x14ac:dyDescent="0.3">
      <c r="A1507" s="1">
        <f t="shared" si="47"/>
        <v>9.1501531060840253E-4</v>
      </c>
      <c r="B1507" s="1">
        <f t="shared" si="48"/>
        <v>27.420722790400013</v>
      </c>
      <c r="E1507" s="1">
        <f t="shared" si="49"/>
        <v>1.865859834839039E-4</v>
      </c>
      <c r="F1507" s="1">
        <f t="shared" si="50"/>
        <v>27.420722790400013</v>
      </c>
    </row>
    <row r="1508" spans="1:6" x14ac:dyDescent="0.3">
      <c r="A1508" s="1">
        <f t="shared" si="47"/>
        <v>9.5886327404280311E-4</v>
      </c>
      <c r="B1508" s="1">
        <f t="shared" si="48"/>
        <v>27.595795048899998</v>
      </c>
      <c r="E1508" s="1">
        <f t="shared" si="49"/>
        <v>2.2404452652568908E-4</v>
      </c>
      <c r="F1508" s="1">
        <f t="shared" si="50"/>
        <v>27.595795048899998</v>
      </c>
    </row>
    <row r="1509" spans="1:6" x14ac:dyDescent="0.3">
      <c r="A1509" s="1">
        <f t="shared" si="47"/>
        <v>9.8697683703515221E-4</v>
      </c>
      <c r="B1509" s="1">
        <f t="shared" si="48"/>
        <v>27.771319022500009</v>
      </c>
      <c r="E1509" s="1">
        <f t="shared" si="49"/>
        <v>5.4940486474225025E-5</v>
      </c>
      <c r="F1509" s="1">
        <f t="shared" si="50"/>
        <v>27.771319022500009</v>
      </c>
    </row>
    <row r="1510" spans="1:6" x14ac:dyDescent="0.3">
      <c r="A1510" s="1">
        <f t="shared" si="47"/>
        <v>1.0201353332958108E-3</v>
      </c>
      <c r="B1510" s="1">
        <f t="shared" si="48"/>
        <v>27.9473994409</v>
      </c>
      <c r="E1510" s="1">
        <f t="shared" si="49"/>
        <v>1.7352985226332882E-4</v>
      </c>
      <c r="F1510" s="1">
        <f t="shared" si="50"/>
        <v>27.9473994409</v>
      </c>
    </row>
    <row r="1511" spans="1:6" x14ac:dyDescent="0.3">
      <c r="A1511" s="1">
        <f t="shared" si="47"/>
        <v>1.0626527487060278E-3</v>
      </c>
      <c r="B1511" s="1">
        <f t="shared" si="48"/>
        <v>28.124142368400005</v>
      </c>
      <c r="E1511" s="1">
        <f t="shared" si="49"/>
        <v>2.2764297621696413E-4</v>
      </c>
      <c r="F1511" s="1">
        <f t="shared" si="50"/>
        <v>28.124142368400005</v>
      </c>
    </row>
    <row r="1512" spans="1:6" x14ac:dyDescent="0.3">
      <c r="A1512" s="1">
        <f t="shared" si="47"/>
        <v>1.0946784331056201E-3</v>
      </c>
      <c r="B1512" s="1">
        <f t="shared" si="48"/>
        <v>28.301336009999996</v>
      </c>
      <c r="E1512" s="1">
        <f t="shared" si="49"/>
        <v>4.3020218640400081E-5</v>
      </c>
      <c r="F1512" s="1">
        <f t="shared" si="50"/>
        <v>28.301336009999996</v>
      </c>
    </row>
    <row r="1513" spans="1:6" x14ac:dyDescent="0.3">
      <c r="A1513" s="1">
        <f t="shared" si="47"/>
        <v>1.1205351206160258E-3</v>
      </c>
      <c r="B1513" s="1">
        <f t="shared" si="48"/>
        <v>28.479086096400007</v>
      </c>
      <c r="E1513" s="1">
        <f t="shared" si="49"/>
        <v>1.45311404212324E-4</v>
      </c>
      <c r="F1513" s="1">
        <f t="shared" si="50"/>
        <v>28.479086096400007</v>
      </c>
    </row>
    <row r="1514" spans="1:6" x14ac:dyDescent="0.3">
      <c r="A1514" s="1">
        <f t="shared" si="47"/>
        <v>1.1680873226305622E-3</v>
      </c>
      <c r="B1514" s="1">
        <f t="shared" si="48"/>
        <v>28.657499692900011</v>
      </c>
      <c r="E1514" s="1">
        <f t="shared" si="49"/>
        <v>6.1802492005144899E-4</v>
      </c>
      <c r="F1514" s="1">
        <f t="shared" si="50"/>
        <v>28.657499692900011</v>
      </c>
    </row>
    <row r="1515" spans="1:6" x14ac:dyDescent="0.3">
      <c r="A1515" s="1">
        <f t="shared" si="47"/>
        <v>1.2216257018564027E-3</v>
      </c>
      <c r="B1515" s="1">
        <f t="shared" si="48"/>
        <v>28.836363002500004</v>
      </c>
      <c r="E1515" s="1">
        <f t="shared" si="49"/>
        <v>4.8226026618062494E-4</v>
      </c>
      <c r="F1515" s="1">
        <f t="shared" si="50"/>
        <v>28.836363002500004</v>
      </c>
    </row>
    <row r="1516" spans="1:6" x14ac:dyDescent="0.3">
      <c r="A1516" s="1">
        <f t="shared" si="47"/>
        <v>1.2644021218570626E-3</v>
      </c>
      <c r="B1516" s="1">
        <f t="shared" si="48"/>
        <v>29.015782756900013</v>
      </c>
      <c r="E1516" s="1">
        <f t="shared" si="49"/>
        <v>2.9416925275776908E-4</v>
      </c>
      <c r="F1516" s="1">
        <f t="shared" si="50"/>
        <v>29.015782756900013</v>
      </c>
    </row>
    <row r="1517" spans="1:6" x14ac:dyDescent="0.3">
      <c r="A1517" s="1">
        <f t="shared" si="47"/>
        <v>1.3118688412728978E-3</v>
      </c>
      <c r="B1517" s="1">
        <f t="shared" si="48"/>
        <v>29.195867022399998</v>
      </c>
      <c r="E1517" s="1">
        <f t="shared" si="49"/>
        <v>1.5830249647622404E-4</v>
      </c>
      <c r="F1517" s="1">
        <f t="shared" si="50"/>
        <v>29.195867022399998</v>
      </c>
    </row>
    <row r="1518" spans="1:6" x14ac:dyDescent="0.3">
      <c r="A1518" s="1">
        <f t="shared" si="47"/>
        <v>1.3427094490000042E-3</v>
      </c>
      <c r="B1518" s="1">
        <f t="shared" si="48"/>
        <v>29.376400000000007</v>
      </c>
      <c r="E1518" s="1">
        <f t="shared" si="49"/>
        <v>7.2363774756099958E-5</v>
      </c>
      <c r="F1518" s="1">
        <f t="shared" si="50"/>
        <v>29.376400000000007</v>
      </c>
    </row>
    <row r="1519" spans="1:6" x14ac:dyDescent="0.3">
      <c r="A1519" s="1">
        <f t="shared" si="47"/>
        <v>1.3824617113608929E-3</v>
      </c>
      <c r="B1519" s="1">
        <f t="shared" si="48"/>
        <v>29.5574894224</v>
      </c>
      <c r="E1519" s="1">
        <f t="shared" si="49"/>
        <v>2.1850096084128427E-4</v>
      </c>
      <c r="F1519" s="1">
        <f t="shared" si="50"/>
        <v>29.5574894224</v>
      </c>
    </row>
    <row r="1520" spans="1:6" x14ac:dyDescent="0.3">
      <c r="A1520" s="1">
        <f t="shared" si="47"/>
        <v>1.4296541389390543E-3</v>
      </c>
      <c r="B1520" s="1">
        <f t="shared" si="48"/>
        <v>29.739244356900006</v>
      </c>
      <c r="E1520" s="1">
        <f t="shared" si="49"/>
        <v>1.846548603557289E-4</v>
      </c>
      <c r="F1520" s="1">
        <f t="shared" si="50"/>
        <v>29.739244356900006</v>
      </c>
    </row>
    <row r="1521" spans="1:6" x14ac:dyDescent="0.3">
      <c r="A1521" s="1">
        <f t="shared" si="47"/>
        <v>1.4762837034414007E-3</v>
      </c>
      <c r="B1521" s="1">
        <f t="shared" si="48"/>
        <v>29.921447002499995</v>
      </c>
      <c r="E1521" s="1">
        <f t="shared" si="49"/>
        <v>3.8646861402802504E-4</v>
      </c>
      <c r="F1521" s="1">
        <f t="shared" si="50"/>
        <v>29.921447002499995</v>
      </c>
    </row>
    <row r="1522" spans="1:6" x14ac:dyDescent="0.3">
      <c r="A1522" s="1">
        <f t="shared" si="47"/>
        <v>1.538460006588051E-3</v>
      </c>
      <c r="B1522" s="1">
        <f t="shared" si="48"/>
        <v>30.104206092900007</v>
      </c>
      <c r="E1522" s="1">
        <f t="shared" si="49"/>
        <v>1.2175694612860923E-4</v>
      </c>
      <c r="F1522" s="1">
        <f t="shared" si="50"/>
        <v>30.104206092900007</v>
      </c>
    </row>
    <row r="1523" spans="1:6" x14ac:dyDescent="0.3">
      <c r="A1523" s="1">
        <f t="shared" si="47"/>
        <v>1.5563739053190339E-3</v>
      </c>
      <c r="B1523" s="1">
        <f t="shared" si="48"/>
        <v>30.287631696400013</v>
      </c>
      <c r="E1523" s="1">
        <f t="shared" si="49"/>
        <v>4.0715655097923877E-5</v>
      </c>
      <c r="F1523" s="1">
        <f t="shared" si="50"/>
        <v>30.287631696400013</v>
      </c>
    </row>
    <row r="1524" spans="1:6" x14ac:dyDescent="0.3">
      <c r="A1524" s="1">
        <f t="shared" si="47"/>
        <v>1.6130003007306195E-3</v>
      </c>
      <c r="B1524" s="1">
        <f t="shared" si="48"/>
        <v>30.471504010000004</v>
      </c>
      <c r="E1524" s="1">
        <f t="shared" si="49"/>
        <v>9.2638296717159987E-4</v>
      </c>
      <c r="F1524" s="1">
        <f t="shared" si="50"/>
        <v>30.471504010000004</v>
      </c>
    </row>
    <row r="1525" spans="1:6" x14ac:dyDescent="0.3">
      <c r="A1525" s="1">
        <f t="shared" si="47"/>
        <v>1.6918698051990278E-3</v>
      </c>
      <c r="B1525" s="1">
        <f t="shared" si="48"/>
        <v>30.655932768400014</v>
      </c>
      <c r="E1525" s="1">
        <f t="shared" si="49"/>
        <v>4.5943384631046407E-4</v>
      </c>
      <c r="F1525" s="1">
        <f t="shared" si="50"/>
        <v>30.655932768400014</v>
      </c>
    </row>
    <row r="1526" spans="1:6" x14ac:dyDescent="0.3">
      <c r="A1526" s="1">
        <f t="shared" si="47"/>
        <v>1.7417469970488048E-3</v>
      </c>
      <c r="B1526" s="1">
        <f t="shared" si="48"/>
        <v>30.841029040900001</v>
      </c>
      <c r="E1526" s="1">
        <f t="shared" si="49"/>
        <v>3.3097640726104913E-4</v>
      </c>
      <c r="F1526" s="1">
        <f t="shared" si="50"/>
        <v>30.841029040900001</v>
      </c>
    </row>
    <row r="1527" spans="1:6" x14ac:dyDescent="0.3">
      <c r="A1527" s="1">
        <f t="shared" si="47"/>
        <v>1.7998053214126628E-3</v>
      </c>
      <c r="B1527" s="1">
        <f t="shared" si="48"/>
        <v>31.026571022500008</v>
      </c>
      <c r="E1527" s="1">
        <f t="shared" si="49"/>
        <v>3.3780105780322508E-4</v>
      </c>
      <c r="F1527" s="1">
        <f t="shared" si="50"/>
        <v>31.026571022500008</v>
      </c>
    </row>
    <row r="1528" spans="1:6" x14ac:dyDescent="0.3">
      <c r="A1528" s="1">
        <f t="shared" si="47"/>
        <v>1.8528705184253029E-3</v>
      </c>
      <c r="B1528" s="1">
        <f t="shared" si="48"/>
        <v>31.212669448899998</v>
      </c>
      <c r="E1528" s="1">
        <f t="shared" si="49"/>
        <v>2.6825601566152918E-4</v>
      </c>
      <c r="F1528" s="1">
        <f t="shared" si="50"/>
        <v>31.212669448899998</v>
      </c>
    </row>
    <row r="1529" spans="1:6" x14ac:dyDescent="0.3">
      <c r="A1529" s="1">
        <f t="shared" si="47"/>
        <v>1.9046049615684035E-3</v>
      </c>
      <c r="B1529" s="1">
        <f t="shared" si="48"/>
        <v>31.399436390400005</v>
      </c>
      <c r="E1529" s="1">
        <f t="shared" si="49"/>
        <v>9.4279825320040174E-6</v>
      </c>
      <c r="F1529" s="1">
        <f t="shared" si="50"/>
        <v>31.399436390400005</v>
      </c>
    </row>
    <row r="1530" spans="1:6" x14ac:dyDescent="0.3">
      <c r="A1530" s="1">
        <f t="shared" si="47"/>
        <v>1.9203808306224974E-3</v>
      </c>
      <c r="B1530" s="1">
        <f t="shared" si="48"/>
        <v>31.586648039999996</v>
      </c>
      <c r="E1530" s="1">
        <f t="shared" si="49"/>
        <v>1.0052067599999987E-4</v>
      </c>
      <c r="F1530" s="1">
        <f t="shared" si="50"/>
        <v>31.586648039999996</v>
      </c>
    </row>
    <row r="1531" spans="1:6" x14ac:dyDescent="0.3">
      <c r="A1531" s="1">
        <f t="shared" si="47"/>
        <v>1.9944012720384007E-3</v>
      </c>
      <c r="B1531" s="1">
        <f t="shared" si="48"/>
        <v>31.774416134400006</v>
      </c>
      <c r="E1531" s="1">
        <f t="shared" si="49"/>
        <v>9.2072969148678364E-4</v>
      </c>
      <c r="F1531" s="1">
        <f t="shared" si="50"/>
        <v>31.774416134400006</v>
      </c>
    </row>
    <row r="1532" spans="1:6" x14ac:dyDescent="0.3">
      <c r="A1532" s="1">
        <f t="shared" si="47"/>
        <v>2.0716714364063128E-3</v>
      </c>
      <c r="B1532" s="1">
        <f t="shared" si="48"/>
        <v>31.962853744900013</v>
      </c>
      <c r="E1532" s="1">
        <f t="shared" si="49"/>
        <v>4.3440384531544924E-4</v>
      </c>
      <c r="F1532" s="1">
        <f t="shared" si="50"/>
        <v>31.962853744900013</v>
      </c>
    </row>
    <row r="1533" spans="1:6" x14ac:dyDescent="0.3">
      <c r="A1533" s="1">
        <f t="shared" si="47"/>
        <v>2.1192937307451562E-3</v>
      </c>
      <c r="B1533" s="1">
        <f t="shared" si="48"/>
        <v>32.151735062500002</v>
      </c>
      <c r="E1533" s="1">
        <f t="shared" si="49"/>
        <v>2.6794133453025064E-5</v>
      </c>
      <c r="F1533" s="1">
        <f t="shared" si="50"/>
        <v>32.151735062500002</v>
      </c>
    </row>
    <row r="1534" spans="1:6" x14ac:dyDescent="0.3">
      <c r="A1534" s="1">
        <f t="shared" si="47"/>
        <v>2.151703439399306E-3</v>
      </c>
      <c r="B1534" s="1">
        <f t="shared" si="48"/>
        <v>32.341172824900013</v>
      </c>
      <c r="E1534" s="1">
        <f t="shared" si="49"/>
        <v>1.3060336668148888E-4</v>
      </c>
      <c r="F1534" s="1">
        <f t="shared" si="50"/>
        <v>32.341172824900013</v>
      </c>
    </row>
    <row r="1535" spans="1:6" x14ac:dyDescent="0.3">
      <c r="A1535" s="1">
        <f t="shared" si="47"/>
        <v>2.220761383752024E-3</v>
      </c>
      <c r="B1535" s="1">
        <f t="shared" si="48"/>
        <v>32.531281104400001</v>
      </c>
      <c r="E1535" s="1">
        <f t="shared" si="49"/>
        <v>3.252367699996842E-4</v>
      </c>
      <c r="F1535" s="1">
        <f t="shared" si="50"/>
        <v>32.531281104400001</v>
      </c>
    </row>
    <row r="1536" spans="1:6" x14ac:dyDescent="0.3">
      <c r="A1536" s="1">
        <f t="shared" si="47"/>
        <v>2.2723645459556308E-3</v>
      </c>
      <c r="B1536" s="1">
        <f t="shared" si="48"/>
        <v>32.721832090000007</v>
      </c>
      <c r="E1536" s="1">
        <f t="shared" si="49"/>
        <v>5.4554944900000015E-4</v>
      </c>
      <c r="F1536" s="1">
        <f t="shared" si="50"/>
        <v>32.721832090000007</v>
      </c>
    </row>
    <row r="1537" spans="1:6" x14ac:dyDescent="0.3">
      <c r="A1537" s="1">
        <f t="shared" si="47"/>
        <v>2.3658782976870218E-3</v>
      </c>
      <c r="B1537" s="1">
        <f t="shared" si="48"/>
        <v>32.912939520400002</v>
      </c>
      <c r="E1537" s="1">
        <f t="shared" si="49"/>
        <v>7.1162807614416385E-4</v>
      </c>
      <c r="F1537" s="1">
        <f t="shared" si="50"/>
        <v>32.912939520400002</v>
      </c>
    </row>
    <row r="1538" spans="1:6" x14ac:dyDescent="0.3">
      <c r="A1538" s="1">
        <f t="shared" si="47"/>
        <v>2.4251086824790568E-3</v>
      </c>
      <c r="B1538" s="1">
        <f t="shared" si="48"/>
        <v>33.104718468900003</v>
      </c>
      <c r="E1538" s="1">
        <f t="shared" si="49"/>
        <v>3.1041813160396928E-4</v>
      </c>
      <c r="F1538" s="1">
        <f t="shared" si="50"/>
        <v>33.104718468900003</v>
      </c>
    </row>
    <row r="1539" spans="1:6" x14ac:dyDescent="0.3">
      <c r="A1539" s="1">
        <f t="shared" si="47"/>
        <v>2.4970371283814003E-3</v>
      </c>
      <c r="B1539" s="1">
        <f t="shared" si="48"/>
        <v>33.296939122499992</v>
      </c>
      <c r="E1539" s="1">
        <f t="shared" si="49"/>
        <v>3.1325583993122507E-4</v>
      </c>
      <c r="F1539" s="1">
        <f t="shared" si="50"/>
        <v>33.296939122499992</v>
      </c>
    </row>
    <row r="1540" spans="1:6" x14ac:dyDescent="0.3">
      <c r="A1540" s="1">
        <f t="shared" si="47"/>
        <v>2.5525667083995591E-3</v>
      </c>
      <c r="B1540" s="1">
        <f t="shared" si="48"/>
        <v>33.489716220900007</v>
      </c>
      <c r="E1540" s="1">
        <f t="shared" si="49"/>
        <v>6.9936641272969177E-5</v>
      </c>
      <c r="F1540" s="1">
        <f t="shared" si="50"/>
        <v>33.489716220900007</v>
      </c>
    </row>
    <row r="1541" spans="1:6" x14ac:dyDescent="0.3">
      <c r="A1541" s="1">
        <f t="shared" si="47"/>
        <v>2.6078517664369152E-3</v>
      </c>
      <c r="B1541" s="1">
        <f t="shared" si="48"/>
        <v>33.683165838400015</v>
      </c>
      <c r="E1541" s="1">
        <f t="shared" si="49"/>
        <v>3.5182004199363943E-5</v>
      </c>
      <c r="F1541" s="1">
        <f t="shared" si="50"/>
        <v>33.683165838400015</v>
      </c>
    </row>
    <row r="1542" spans="1:6" x14ac:dyDescent="0.3">
      <c r="A1542" s="1">
        <f t="shared" si="47"/>
        <v>2.6437695897600028E-3</v>
      </c>
      <c r="B1542" s="1">
        <f t="shared" si="48"/>
        <v>33.877056160000002</v>
      </c>
      <c r="E1542" s="1">
        <f t="shared" si="49"/>
        <v>1.0260616248090003E-4</v>
      </c>
      <c r="F1542" s="1">
        <f t="shared" si="50"/>
        <v>33.877056160000002</v>
      </c>
    </row>
    <row r="1543" spans="1:6" x14ac:dyDescent="0.3">
      <c r="A1543" s="1">
        <f t="shared" si="47"/>
        <v>2.7143026750609043E-3</v>
      </c>
      <c r="B1543" s="1">
        <f t="shared" si="48"/>
        <v>34.071502926400015</v>
      </c>
      <c r="E1543" s="1">
        <f t="shared" si="49"/>
        <v>5.3064476448998427E-4</v>
      </c>
      <c r="F1543" s="1">
        <f t="shared" si="50"/>
        <v>34.071502926400015</v>
      </c>
    </row>
    <row r="1544" spans="1:6" x14ac:dyDescent="0.3">
      <c r="A1544" s="1">
        <f t="shared" si="47"/>
        <v>2.7995704817860424E-3</v>
      </c>
      <c r="B1544" s="1">
        <f t="shared" si="48"/>
        <v>34.266623212900001</v>
      </c>
      <c r="E1544" s="1">
        <f t="shared" si="49"/>
        <v>3.1397135986216922E-4</v>
      </c>
      <c r="F1544" s="1">
        <f t="shared" si="50"/>
        <v>34.266623212900001</v>
      </c>
    </row>
    <row r="1545" spans="1:6" x14ac:dyDescent="0.3">
      <c r="A1545" s="1">
        <f t="shared" si="47"/>
        <v>2.8687954502939167E-3</v>
      </c>
      <c r="B1545" s="1">
        <f t="shared" si="48"/>
        <v>34.462183202500007</v>
      </c>
      <c r="E1545" s="1">
        <f t="shared" si="49"/>
        <v>3.3807606905402496E-4</v>
      </c>
      <c r="F1545" s="1">
        <f t="shared" si="50"/>
        <v>34.462183202500007</v>
      </c>
    </row>
    <row r="1546" spans="1:6" x14ac:dyDescent="0.3">
      <c r="A1546" s="1">
        <f t="shared" si="47"/>
        <v>2.9403080585290549E-3</v>
      </c>
      <c r="B1546" s="1">
        <f t="shared" si="48"/>
        <v>34.658299636899997</v>
      </c>
      <c r="E1546" s="1">
        <f t="shared" si="49"/>
        <v>3.5745812447296905E-4</v>
      </c>
      <c r="F1546" s="1">
        <f t="shared" si="50"/>
        <v>34.658299636899997</v>
      </c>
    </row>
    <row r="1547" spans="1:6" x14ac:dyDescent="0.3">
      <c r="A1547" s="1">
        <f t="shared" si="47"/>
        <v>3.0160531751460221E-3</v>
      </c>
      <c r="B1547" s="1">
        <f t="shared" si="48"/>
        <v>34.855090592400003</v>
      </c>
      <c r="E1547" s="1">
        <f t="shared" si="49"/>
        <v>2.9804162170992381E-4</v>
      </c>
      <c r="F1547" s="1">
        <f t="shared" si="50"/>
        <v>34.855090592400003</v>
      </c>
    </row>
    <row r="1548" spans="1:6" x14ac:dyDescent="0.3">
      <c r="A1548" s="1">
        <f t="shared" si="47"/>
        <v>3.0855108693906286E-3</v>
      </c>
      <c r="B1548" s="1">
        <f t="shared" si="48"/>
        <v>35.052320249999994</v>
      </c>
      <c r="E1548" s="1">
        <f t="shared" si="49"/>
        <v>2.9247258934890041E-4</v>
      </c>
      <c r="F1548" s="1">
        <f t="shared" si="50"/>
        <v>35.052320249999994</v>
      </c>
    </row>
    <row r="1549" spans="1:6" x14ac:dyDescent="0.3">
      <c r="A1549" s="1">
        <f t="shared" si="47"/>
        <v>3.1714293455480293E-3</v>
      </c>
      <c r="B1549" s="1">
        <f t="shared" si="48"/>
        <v>35.25010635240001</v>
      </c>
      <c r="E1549" s="1">
        <f t="shared" si="49"/>
        <v>3.9358703198478405E-4</v>
      </c>
      <c r="F1549" s="1">
        <f t="shared" si="50"/>
        <v>35.25010635240001</v>
      </c>
    </row>
    <row r="1550" spans="1:6" x14ac:dyDescent="0.3">
      <c r="A1550" s="1">
        <f t="shared" si="47"/>
        <v>3.2400620005793059E-3</v>
      </c>
      <c r="B1550" s="1">
        <f t="shared" si="48"/>
        <v>35.448567976900016</v>
      </c>
      <c r="E1550" s="1">
        <f t="shared" si="49"/>
        <v>2.1731143897116894E-4</v>
      </c>
      <c r="F1550" s="1">
        <f t="shared" si="50"/>
        <v>35.448567976900016</v>
      </c>
    </row>
    <row r="1551" spans="1:6" x14ac:dyDescent="0.3">
      <c r="A1551" s="1">
        <f t="shared" si="47"/>
        <v>3.3084713104726622E-3</v>
      </c>
      <c r="B1551" s="1">
        <f t="shared" si="48"/>
        <v>35.647467302500004</v>
      </c>
      <c r="E1551" s="1">
        <f t="shared" si="49"/>
        <v>2.1722795120902511E-4</v>
      </c>
      <c r="F1551" s="1">
        <f t="shared" si="50"/>
        <v>35.647467302500004</v>
      </c>
    </row>
    <row r="1552" spans="1:6" x14ac:dyDescent="0.3">
      <c r="A1552" s="1">
        <f t="shared" si="47"/>
        <v>3.3828394731633079E-3</v>
      </c>
      <c r="B1552" s="1">
        <f t="shared" si="48"/>
        <v>35.846923072900012</v>
      </c>
      <c r="E1552" s="1">
        <f t="shared" si="49"/>
        <v>4.6672343991108905E-4</v>
      </c>
      <c r="F1552" s="1">
        <f t="shared" si="50"/>
        <v>35.846923072900012</v>
      </c>
    </row>
    <row r="1553" spans="1:6" x14ac:dyDescent="0.3">
      <c r="A1553" s="1">
        <f t="shared" si="47"/>
        <v>3.4750529821763894E-3</v>
      </c>
      <c r="B1553" s="1">
        <f t="shared" si="48"/>
        <v>36.047055366400002</v>
      </c>
      <c r="E1553" s="1">
        <f t="shared" si="49"/>
        <v>5.9003528877216442E-4</v>
      </c>
      <c r="F1553" s="1">
        <f t="shared" si="50"/>
        <v>36.047055366400002</v>
      </c>
    </row>
    <row r="1554" spans="1:6" x14ac:dyDescent="0.3">
      <c r="A1554" s="1">
        <f t="shared" si="47"/>
        <v>3.5812983516025068E-3</v>
      </c>
      <c r="B1554" s="1">
        <f t="shared" si="48"/>
        <v>36.24762436000001</v>
      </c>
      <c r="E1554" s="1">
        <f t="shared" si="49"/>
        <v>8.4962397585610023E-4</v>
      </c>
      <c r="F1554" s="1">
        <f t="shared" si="50"/>
        <v>36.24762436000001</v>
      </c>
    </row>
    <row r="1555" spans="1:6" x14ac:dyDescent="0.3">
      <c r="A1555" s="1">
        <f t="shared" si="47"/>
        <v>3.6766662856704021E-3</v>
      </c>
      <c r="B1555" s="1">
        <f t="shared" si="48"/>
        <v>36.448749798400002</v>
      </c>
      <c r="E1555" s="1">
        <f t="shared" si="49"/>
        <v>3.3322925286662422E-4</v>
      </c>
      <c r="F1555" s="1">
        <f t="shared" si="50"/>
        <v>36.448749798400002</v>
      </c>
    </row>
    <row r="1556" spans="1:6" x14ac:dyDescent="0.3">
      <c r="A1556" s="1">
        <f t="shared" si="47"/>
        <v>3.7413550963912977E-3</v>
      </c>
      <c r="B1556" s="1">
        <f t="shared" si="48"/>
        <v>36.650552760900005</v>
      </c>
      <c r="E1556" s="1">
        <f t="shared" si="49"/>
        <v>2.3281368055928972E-5</v>
      </c>
      <c r="F1556" s="1">
        <f t="shared" si="50"/>
        <v>36.650552760900005</v>
      </c>
    </row>
    <row r="1557" spans="1:6" x14ac:dyDescent="0.3">
      <c r="A1557" s="1">
        <f t="shared" si="47"/>
        <v>3.8013744767076574E-3</v>
      </c>
      <c r="B1557" s="1">
        <f t="shared" si="48"/>
        <v>36.852791422499998</v>
      </c>
      <c r="E1557" s="1">
        <f t="shared" si="49"/>
        <v>2.2238041938062519E-4</v>
      </c>
      <c r="F1557" s="1">
        <f t="shared" si="50"/>
        <v>36.852791422499998</v>
      </c>
    </row>
    <row r="1558" spans="1:6" x14ac:dyDescent="0.3">
      <c r="A1558" s="1">
        <f t="shared" si="47"/>
        <v>3.8913713824353154E-3</v>
      </c>
      <c r="B1558" s="1">
        <f t="shared" si="48"/>
        <v>37.055586528900008</v>
      </c>
      <c r="E1558" s="1">
        <f t="shared" si="49"/>
        <v>5.336803649195293E-4</v>
      </c>
      <c r="F1558" s="1">
        <f t="shared" si="50"/>
        <v>37.055586528900008</v>
      </c>
    </row>
    <row r="1559" spans="1:6" x14ac:dyDescent="0.3">
      <c r="A1559" s="1">
        <f t="shared" si="47"/>
        <v>3.9919847104440236E-3</v>
      </c>
      <c r="B1559" s="1">
        <f t="shared" si="48"/>
        <v>37.259060160400011</v>
      </c>
      <c r="E1559" s="1">
        <f t="shared" si="49"/>
        <v>6.5335971105360418E-4</v>
      </c>
      <c r="F1559" s="1">
        <f t="shared" si="50"/>
        <v>37.259060160400011</v>
      </c>
    </row>
    <row r="1560" spans="1:6" x14ac:dyDescent="0.3">
      <c r="A1560" s="1">
        <f t="shared" si="47"/>
        <v>4.0930213417256162E-3</v>
      </c>
      <c r="B1560" s="1">
        <f t="shared" si="48"/>
        <v>37.462968490000002</v>
      </c>
      <c r="E1560" s="1">
        <f t="shared" si="49"/>
        <v>3.6961677417640025E-4</v>
      </c>
      <c r="F1560" s="1">
        <f t="shared" si="50"/>
        <v>37.462968490000002</v>
      </c>
    </row>
    <row r="1561" spans="1:6" x14ac:dyDescent="0.3">
      <c r="A1561" s="1">
        <f t="shared" si="47"/>
        <v>4.196059081230036E-3</v>
      </c>
      <c r="B1561" s="1">
        <f t="shared" si="48"/>
        <v>37.667433264400017</v>
      </c>
      <c r="E1561" s="1">
        <f t="shared" si="49"/>
        <v>2.2190386508784394E-4</v>
      </c>
      <c r="F1561" s="1">
        <f t="shared" si="50"/>
        <v>37.667433264400017</v>
      </c>
    </row>
    <row r="1562" spans="1:6" x14ac:dyDescent="0.3">
      <c r="A1562" s="1">
        <f t="shared" si="47"/>
        <v>4.2506347916565447E-3</v>
      </c>
      <c r="B1562" s="1">
        <f t="shared" si="48"/>
        <v>37.872577564899998</v>
      </c>
      <c r="E1562" s="1">
        <f t="shared" si="49"/>
        <v>1.0089232176328905E-4</v>
      </c>
      <c r="F1562" s="1">
        <f t="shared" si="50"/>
        <v>37.872577564899998</v>
      </c>
    </row>
    <row r="1563" spans="1:6" x14ac:dyDescent="0.3">
      <c r="A1563" s="1">
        <f t="shared" si="47"/>
        <v>4.334531966051409E-3</v>
      </c>
      <c r="B1563" s="1">
        <f t="shared" si="48"/>
        <v>38.078155562500008</v>
      </c>
      <c r="E1563" s="1">
        <f t="shared" si="49"/>
        <v>1.9554736163062515E-4</v>
      </c>
      <c r="F1563" s="1">
        <f t="shared" si="50"/>
        <v>38.078155562500008</v>
      </c>
    </row>
    <row r="1564" spans="1:6" x14ac:dyDescent="0.3">
      <c r="A1564" s="1">
        <f t="shared" si="47"/>
        <v>4.4095752174600602E-3</v>
      </c>
      <c r="B1564" s="1">
        <f t="shared" si="48"/>
        <v>38.284290004900001</v>
      </c>
      <c r="E1564" s="1">
        <f t="shared" si="49"/>
        <v>5.6807733630312928E-4</v>
      </c>
      <c r="F1564" s="1">
        <f t="shared" si="50"/>
        <v>38.284290004900001</v>
      </c>
    </row>
    <row r="1565" spans="1:6" x14ac:dyDescent="0.3">
      <c r="A1565" s="1">
        <f t="shared" si="47"/>
        <v>4.5438829533888982E-3</v>
      </c>
      <c r="B1565" s="1">
        <f t="shared" si="48"/>
        <v>38.49110497440001</v>
      </c>
      <c r="E1565" s="1">
        <f t="shared" si="49"/>
        <v>7.6389010942784431E-4</v>
      </c>
      <c r="F1565" s="1">
        <f t="shared" si="50"/>
        <v>38.49110497440001</v>
      </c>
    </row>
    <row r="1566" spans="1:6" x14ac:dyDescent="0.3">
      <c r="A1566" s="1">
        <f t="shared" si="47"/>
        <v>4.6336474268099869E-3</v>
      </c>
      <c r="B1566" s="1">
        <f t="shared" si="48"/>
        <v>38.698352639999996</v>
      </c>
      <c r="E1566" s="1">
        <f t="shared" si="49"/>
        <v>5.2600917931210024E-4</v>
      </c>
      <c r="F1566" s="1">
        <f t="shared" si="50"/>
        <v>38.698352639999996</v>
      </c>
    </row>
    <row r="1567" spans="1:6" x14ac:dyDescent="0.3">
      <c r="A1567" s="1">
        <f t="shared" si="47"/>
        <v>4.7485150556809156E-3</v>
      </c>
      <c r="B1567" s="1">
        <f t="shared" si="48"/>
        <v>38.906156750400008</v>
      </c>
      <c r="E1567" s="1">
        <f t="shared" si="49"/>
        <v>1.9692166496288396E-4</v>
      </c>
      <c r="F1567" s="1">
        <f t="shared" si="50"/>
        <v>38.906156750400008</v>
      </c>
    </row>
    <row r="1568" spans="1:6" x14ac:dyDescent="0.3">
      <c r="A1568" s="1">
        <f t="shared" ref="A1568:A1588" si="51">(B771+0.06275*A771-0.02006)^2</f>
        <v>4.7988271541770707E-3</v>
      </c>
      <c r="B1568" s="1">
        <f t="shared" ref="B1568:B1589" si="52">(A771-6.592)^2</f>
        <v>39.114642388900016</v>
      </c>
      <c r="E1568" s="1">
        <f t="shared" ref="E1568:E1589" si="53">(D771+0.0029*A771-0.078)^2</f>
        <v>2.1658558562140915E-4</v>
      </c>
      <c r="F1568" s="1">
        <f t="shared" ref="F1568:F1589" si="54">(A771-6.592)^2</f>
        <v>39.114642388900016</v>
      </c>
    </row>
    <row r="1569" spans="1:6" x14ac:dyDescent="0.3">
      <c r="A1569" s="1">
        <f t="shared" si="51"/>
        <v>4.9197230570438939E-3</v>
      </c>
      <c r="B1569" s="1">
        <f t="shared" si="52"/>
        <v>39.323559722500001</v>
      </c>
      <c r="E1569" s="1">
        <f t="shared" si="53"/>
        <v>5.367759169806253E-4</v>
      </c>
      <c r="F1569" s="1">
        <f t="shared" si="54"/>
        <v>39.323559722500001</v>
      </c>
    </row>
    <row r="1570" spans="1:6" x14ac:dyDescent="0.3">
      <c r="A1570" s="1">
        <f t="shared" si="51"/>
        <v>5.0101492114960648E-3</v>
      </c>
      <c r="B1570" s="1">
        <f t="shared" si="52"/>
        <v>39.533033500900018</v>
      </c>
      <c r="E1570" s="1">
        <f t="shared" si="53"/>
        <v>4.9221296077212907E-4</v>
      </c>
      <c r="F1570" s="1">
        <f t="shared" si="54"/>
        <v>39.533033500900018</v>
      </c>
    </row>
    <row r="1571" spans="1:6" x14ac:dyDescent="0.3">
      <c r="A1571" s="1">
        <f t="shared" si="51"/>
        <v>5.1297832224750217E-3</v>
      </c>
      <c r="B1571" s="1">
        <f t="shared" si="52"/>
        <v>39.743189808399997</v>
      </c>
      <c r="E1571" s="1">
        <f t="shared" si="53"/>
        <v>6.5665046503686421E-4</v>
      </c>
      <c r="F1571" s="1">
        <f t="shared" si="54"/>
        <v>39.743189808399997</v>
      </c>
    </row>
    <row r="1572" spans="1:6" x14ac:dyDescent="0.3">
      <c r="A1572" s="1">
        <f t="shared" si="51"/>
        <v>5.263963202580625E-3</v>
      </c>
      <c r="B1572" s="1">
        <f t="shared" si="52"/>
        <v>39.953776810000008</v>
      </c>
      <c r="E1572" s="1">
        <f t="shared" si="53"/>
        <v>4.7437667643609988E-4</v>
      </c>
      <c r="F1572" s="1">
        <f t="shared" si="54"/>
        <v>39.953776810000008</v>
      </c>
    </row>
    <row r="1573" spans="1:6" x14ac:dyDescent="0.3">
      <c r="A1573" s="1">
        <f t="shared" si="51"/>
        <v>5.3420669704080251E-3</v>
      </c>
      <c r="B1573" s="1">
        <f t="shared" si="52"/>
        <v>40.164920256400002</v>
      </c>
      <c r="E1573" s="1">
        <f t="shared" si="53"/>
        <v>3.8546440782084077E-5</v>
      </c>
      <c r="F1573" s="1">
        <f t="shared" si="54"/>
        <v>40.164920256400002</v>
      </c>
    </row>
    <row r="1574" spans="1:6" x14ac:dyDescent="0.3">
      <c r="A1574" s="1">
        <f t="shared" si="51"/>
        <v>5.4347478747513089E-3</v>
      </c>
      <c r="B1574" s="1">
        <f t="shared" si="52"/>
        <v>40.376747232900009</v>
      </c>
      <c r="E1574" s="1">
        <f t="shared" si="53"/>
        <v>2.8219958064720915E-4</v>
      </c>
      <c r="F1574" s="1">
        <f t="shared" si="54"/>
        <v>40.376747232900009</v>
      </c>
    </row>
    <row r="1575" spans="1:6" x14ac:dyDescent="0.3">
      <c r="A1575" s="1">
        <f t="shared" si="51"/>
        <v>5.5376833837501444E-3</v>
      </c>
      <c r="B1575" s="1">
        <f t="shared" si="52"/>
        <v>40.589003902499996</v>
      </c>
      <c r="E1575" s="1">
        <f t="shared" si="53"/>
        <v>2.2697606977562507E-4</v>
      </c>
      <c r="F1575" s="1">
        <f t="shared" si="54"/>
        <v>40.589003902499996</v>
      </c>
    </row>
    <row r="1576" spans="1:6" x14ac:dyDescent="0.3">
      <c r="A1576" s="1">
        <f t="shared" si="51"/>
        <v>5.6323347644987977E-3</v>
      </c>
      <c r="B1576" s="1">
        <f t="shared" si="52"/>
        <v>40.80181701690001</v>
      </c>
      <c r="E1576" s="1">
        <f t="shared" si="53"/>
        <v>1.6516961145988918E-4</v>
      </c>
      <c r="F1576" s="1">
        <f t="shared" si="54"/>
        <v>40.80181701690001</v>
      </c>
    </row>
    <row r="1577" spans="1:6" x14ac:dyDescent="0.3">
      <c r="A1577" s="1">
        <f t="shared" si="51"/>
        <v>5.734893557646413E-3</v>
      </c>
      <c r="B1577" s="1">
        <f t="shared" si="52"/>
        <v>41.015314662400016</v>
      </c>
      <c r="E1577" s="1">
        <f t="shared" si="53"/>
        <v>3.373261917393639E-4</v>
      </c>
      <c r="F1577" s="1">
        <f t="shared" si="54"/>
        <v>41.015314662400016</v>
      </c>
    </row>
    <row r="1578" spans="1:6" x14ac:dyDescent="0.3">
      <c r="A1578" s="1">
        <f t="shared" si="51"/>
        <v>5.8875619572024964E-3</v>
      </c>
      <c r="B1578" s="1">
        <f t="shared" si="52"/>
        <v>41.229241000000002</v>
      </c>
      <c r="E1578" s="1">
        <f t="shared" si="53"/>
        <v>4.1853303728640016E-4</v>
      </c>
      <c r="F1578" s="1">
        <f t="shared" si="54"/>
        <v>41.229241000000002</v>
      </c>
    </row>
    <row r="1579" spans="1:6" x14ac:dyDescent="0.3">
      <c r="A1579" s="1">
        <f t="shared" si="51"/>
        <v>5.9627152747043985E-3</v>
      </c>
      <c r="B1579" s="1">
        <f t="shared" si="52"/>
        <v>41.443723782400014</v>
      </c>
      <c r="E1579" s="1">
        <f t="shared" si="53"/>
        <v>1.3534758267440408E-4</v>
      </c>
      <c r="F1579" s="1">
        <f t="shared" si="54"/>
        <v>41.443723782400014</v>
      </c>
    </row>
    <row r="1580" spans="1:6" x14ac:dyDescent="0.3">
      <c r="A1580" s="1">
        <f t="shared" si="51"/>
        <v>6.0642535784558079E-3</v>
      </c>
      <c r="B1580" s="1">
        <f t="shared" si="52"/>
        <v>41.658892096899997</v>
      </c>
      <c r="E1580" s="1">
        <f t="shared" si="53"/>
        <v>3.0366084070168939E-4</v>
      </c>
      <c r="F1580" s="1">
        <f t="shared" si="54"/>
        <v>41.658892096899997</v>
      </c>
    </row>
    <row r="1581" spans="1:6" x14ac:dyDescent="0.3">
      <c r="A1581" s="1">
        <f t="shared" si="51"/>
        <v>6.1707289521501655E-3</v>
      </c>
      <c r="B1581" s="1">
        <f t="shared" si="52"/>
        <v>41.87448810250001</v>
      </c>
      <c r="E1581" s="1">
        <f t="shared" si="53"/>
        <v>5.6607139798502495E-4</v>
      </c>
      <c r="F1581" s="1">
        <f t="shared" si="54"/>
        <v>41.87448810250001</v>
      </c>
    </row>
    <row r="1582" spans="1:6" x14ac:dyDescent="0.3">
      <c r="A1582" s="1">
        <f t="shared" si="51"/>
        <v>6.3078473331317888E-3</v>
      </c>
      <c r="B1582" s="1">
        <f t="shared" si="52"/>
        <v>42.090640552899998</v>
      </c>
      <c r="E1582" s="1">
        <f t="shared" si="53"/>
        <v>3.7952545247656909E-4</v>
      </c>
      <c r="F1582" s="1">
        <f t="shared" si="54"/>
        <v>42.090640552899998</v>
      </c>
    </row>
    <row r="1583" spans="1:6" x14ac:dyDescent="0.3">
      <c r="A1583" s="1">
        <f t="shared" si="51"/>
        <v>6.3941861209590245E-3</v>
      </c>
      <c r="B1583" s="1">
        <f t="shared" si="52"/>
        <v>42.30747953640001</v>
      </c>
      <c r="E1583" s="1">
        <f t="shared" si="53"/>
        <v>2.8001142786576413E-4</v>
      </c>
      <c r="F1583" s="1">
        <f t="shared" si="54"/>
        <v>42.30747953640001</v>
      </c>
    </row>
    <row r="1584" spans="1:6" x14ac:dyDescent="0.3">
      <c r="A1584" s="1">
        <f t="shared" si="51"/>
        <v>6.5188386014556248E-3</v>
      </c>
      <c r="B1584" s="1">
        <f t="shared" si="52"/>
        <v>42.524745209999999</v>
      </c>
      <c r="E1584" s="1">
        <f t="shared" si="53"/>
        <v>8.8733388042250001E-4</v>
      </c>
      <c r="F1584" s="1">
        <f t="shared" si="54"/>
        <v>42.524745209999999</v>
      </c>
    </row>
    <row r="1585" spans="1:6" x14ac:dyDescent="0.3">
      <c r="A1585" s="1">
        <f t="shared" si="51"/>
        <v>6.6791872944270301E-3</v>
      </c>
      <c r="B1585" s="1">
        <f t="shared" si="52"/>
        <v>42.742567328400007</v>
      </c>
      <c r="E1585" s="1">
        <f t="shared" si="53"/>
        <v>1.1039396314945691E-3</v>
      </c>
      <c r="F1585" s="1">
        <f t="shared" si="54"/>
        <v>42.742567328400007</v>
      </c>
    </row>
    <row r="1586" spans="1:6" x14ac:dyDescent="0.3">
      <c r="A1586" s="1">
        <f t="shared" si="51"/>
        <v>6.8263440715645623E-3</v>
      </c>
      <c r="B1586" s="1">
        <f t="shared" si="52"/>
        <v>42.961076980900017</v>
      </c>
      <c r="E1586" s="1">
        <f t="shared" si="53"/>
        <v>6.8084031756888898E-4</v>
      </c>
      <c r="F1586" s="1">
        <f t="shared" si="54"/>
        <v>42.961076980900017</v>
      </c>
    </row>
    <row r="1587" spans="1:6" x14ac:dyDescent="0.3">
      <c r="A1587" s="1">
        <f t="shared" si="51"/>
        <v>6.9491667747638994E-3</v>
      </c>
      <c r="B1587" s="1">
        <f t="shared" si="52"/>
        <v>43.180012322500005</v>
      </c>
      <c r="E1587" s="1">
        <f t="shared" si="53"/>
        <v>3.7338277330322507E-4</v>
      </c>
      <c r="F1587" s="1">
        <f t="shared" si="54"/>
        <v>43.180012322500005</v>
      </c>
    </row>
    <row r="1588" spans="1:6" x14ac:dyDescent="0.3">
      <c r="A1588" s="1">
        <f t="shared" si="51"/>
        <v>7.0637355789910667E-3</v>
      </c>
      <c r="B1588" s="1">
        <f t="shared" si="52"/>
        <v>43.399504108900018</v>
      </c>
      <c r="E1588" s="1">
        <f t="shared" si="53"/>
        <v>4.8665315458808946E-5</v>
      </c>
      <c r="F1588" s="1">
        <f t="shared" si="54"/>
        <v>43.399504108900018</v>
      </c>
    </row>
    <row r="1589" spans="1:6" x14ac:dyDescent="0.3">
      <c r="A1589" s="1">
        <f>(B792+0.06275*A792-0.02006)^2</f>
        <v>7.1300004508489008E-3</v>
      </c>
      <c r="B1589" s="1">
        <f t="shared" si="52"/>
        <v>43.6196844304</v>
      </c>
      <c r="E1589" s="1">
        <f t="shared" si="53"/>
        <v>1.5784802103284642E-3</v>
      </c>
      <c r="F1589" s="1">
        <f t="shared" si="54"/>
        <v>43.6196844304</v>
      </c>
    </row>
  </sheetData>
  <mergeCells count="2">
    <mergeCell ref="A798:B798"/>
    <mergeCell ref="E798:F79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2015-0A28-40A6-B1B3-04EB5C6629B1}">
  <dimension ref="A1:J26"/>
  <sheetViews>
    <sheetView tabSelected="1" topLeftCell="G1" zoomScale="175" zoomScaleNormal="175" workbookViewId="0">
      <selection activeCell="H2" sqref="H2:J8"/>
    </sheetView>
  </sheetViews>
  <sheetFormatPr baseColWidth="10" defaultRowHeight="14.4" x14ac:dyDescent="0.3"/>
  <cols>
    <col min="3" max="3" width="12.88671875" bestFit="1" customWidth="1"/>
    <col min="7" max="7" width="13.21875" bestFit="1" customWidth="1"/>
  </cols>
  <sheetData>
    <row r="1" spans="1:10" x14ac:dyDescent="0.3">
      <c r="A1" s="30" t="s">
        <v>24</v>
      </c>
      <c r="B1" s="30" t="s">
        <v>25</v>
      </c>
      <c r="C1" s="30" t="s">
        <v>26</v>
      </c>
      <c r="D1" s="30" t="s">
        <v>32</v>
      </c>
      <c r="E1" s="30" t="s">
        <v>33</v>
      </c>
      <c r="G1" s="32" t="s">
        <v>34</v>
      </c>
      <c r="H1" s="24" t="s">
        <v>39</v>
      </c>
      <c r="I1" s="24" t="s">
        <v>40</v>
      </c>
      <c r="J1" s="24" t="s">
        <v>41</v>
      </c>
    </row>
    <row r="2" spans="1:10" x14ac:dyDescent="0.3">
      <c r="A2" s="29" t="s">
        <v>27</v>
      </c>
      <c r="B2" s="29">
        <v>1</v>
      </c>
      <c r="C2" s="29">
        <v>0.47420000000000001</v>
      </c>
      <c r="D2" s="34">
        <f>AVERAGE(C2:C6)</f>
        <v>0.58616000000000001</v>
      </c>
      <c r="E2" s="34">
        <f>STDEVA(C2:C6)</f>
        <v>6.6683003831561033E-2</v>
      </c>
      <c r="G2" s="33" t="s">
        <v>35</v>
      </c>
      <c r="H2" s="11">
        <v>-0.751</v>
      </c>
      <c r="I2" s="11">
        <v>1.3180000000000001</v>
      </c>
      <c r="J2" s="11">
        <f>H2/I2</f>
        <v>-0.56980273141122906</v>
      </c>
    </row>
    <row r="3" spans="1:10" x14ac:dyDescent="0.3">
      <c r="A3" s="29"/>
      <c r="B3" s="29">
        <v>2</v>
      </c>
      <c r="C3" s="29">
        <v>0.58830000000000005</v>
      </c>
      <c r="D3" s="34"/>
      <c r="E3" s="34"/>
      <c r="G3" s="33" t="s">
        <v>36</v>
      </c>
      <c r="H3" s="11">
        <v>-1.1037300000000001</v>
      </c>
      <c r="I3" s="11">
        <v>1.85185</v>
      </c>
      <c r="J3" s="11">
        <f t="shared" ref="J3:J8" si="0">H3/I3</f>
        <v>-0.59601479601479612</v>
      </c>
    </row>
    <row r="4" spans="1:10" x14ac:dyDescent="0.3">
      <c r="A4" s="29"/>
      <c r="B4" s="29">
        <v>3</v>
      </c>
      <c r="C4" s="29">
        <v>0.61119999999999997</v>
      </c>
      <c r="D4" s="34"/>
      <c r="E4" s="34"/>
      <c r="G4" s="33" t="s">
        <v>37</v>
      </c>
      <c r="H4" s="11">
        <v>-1.26817</v>
      </c>
      <c r="I4" s="11">
        <v>1.835167</v>
      </c>
      <c r="J4" s="11">
        <f t="shared" si="0"/>
        <v>-0.6910379273384929</v>
      </c>
    </row>
    <row r="5" spans="1:10" x14ac:dyDescent="0.3">
      <c r="A5" s="29"/>
      <c r="B5" s="29">
        <v>4</v>
      </c>
      <c r="C5" s="29">
        <v>0.6512</v>
      </c>
      <c r="D5" s="34"/>
      <c r="E5" s="34"/>
      <c r="G5" s="33" t="s">
        <v>38</v>
      </c>
      <c r="H5" s="11">
        <v>-1.1240600000000001</v>
      </c>
      <c r="I5" s="11">
        <v>1.568233</v>
      </c>
      <c r="J5" s="11">
        <f t="shared" si="0"/>
        <v>-0.71676849039651636</v>
      </c>
    </row>
    <row r="6" spans="1:10" x14ac:dyDescent="0.3">
      <c r="A6" s="30"/>
      <c r="B6" s="30">
        <v>5</v>
      </c>
      <c r="C6" s="30">
        <v>0.60589999999999999</v>
      </c>
      <c r="D6" s="35"/>
      <c r="E6" s="35"/>
      <c r="G6" s="33" t="s">
        <v>29</v>
      </c>
      <c r="H6" s="11">
        <v>-1.28779</v>
      </c>
      <c r="I6" s="11">
        <v>4.9382669999999997</v>
      </c>
      <c r="J6" s="11">
        <f t="shared" si="0"/>
        <v>-0.26077771817522222</v>
      </c>
    </row>
    <row r="7" spans="1:10" x14ac:dyDescent="0.3">
      <c r="A7" s="29" t="s">
        <v>28</v>
      </c>
      <c r="B7" s="29">
        <v>1</v>
      </c>
      <c r="C7" s="29">
        <v>0.61319999999999997</v>
      </c>
      <c r="D7" s="34">
        <f>AVERAGE(C7:C11)</f>
        <v>0.70896000000000003</v>
      </c>
      <c r="E7" s="34">
        <f>STDEVA(C7:C11)</f>
        <v>5.9663749463137163E-2</v>
      </c>
      <c r="G7" s="33" t="s">
        <v>30</v>
      </c>
      <c r="H7" s="11">
        <v>-1.2811300000000001</v>
      </c>
      <c r="I7" s="11">
        <v>7.4240830000000004</v>
      </c>
      <c r="J7" s="11">
        <f t="shared" si="0"/>
        <v>-0.17256407289627554</v>
      </c>
    </row>
    <row r="8" spans="1:10" x14ac:dyDescent="0.3">
      <c r="A8" s="29"/>
      <c r="B8" s="29">
        <v>2</v>
      </c>
      <c r="C8" s="29">
        <v>0.68920000000000003</v>
      </c>
      <c r="D8" s="34"/>
      <c r="E8" s="34"/>
      <c r="G8" s="33" t="s">
        <v>31</v>
      </c>
      <c r="H8" s="11">
        <v>-0.72358</v>
      </c>
      <c r="I8" s="11">
        <v>13.19652</v>
      </c>
      <c r="J8" s="11">
        <f t="shared" si="0"/>
        <v>-5.4831122144322897E-2</v>
      </c>
    </row>
    <row r="9" spans="1:10" x14ac:dyDescent="0.3">
      <c r="A9" s="29"/>
      <c r="B9" s="29">
        <v>3</v>
      </c>
      <c r="C9" s="29">
        <v>0.7359</v>
      </c>
      <c r="D9" s="34"/>
      <c r="E9" s="34"/>
    </row>
    <row r="10" spans="1:10" x14ac:dyDescent="0.3">
      <c r="A10" s="29"/>
      <c r="B10" s="29">
        <v>4</v>
      </c>
      <c r="C10" s="29">
        <v>0.7571</v>
      </c>
      <c r="D10" s="34"/>
      <c r="E10" s="34"/>
    </row>
    <row r="11" spans="1:10" x14ac:dyDescent="0.3">
      <c r="A11" s="30"/>
      <c r="B11" s="30">
        <v>5</v>
      </c>
      <c r="C11" s="30">
        <v>0.74939999999999996</v>
      </c>
      <c r="D11" s="35"/>
      <c r="E11" s="35"/>
    </row>
    <row r="12" spans="1:10" x14ac:dyDescent="0.3">
      <c r="A12" s="29" t="s">
        <v>29</v>
      </c>
      <c r="B12" s="29">
        <v>1</v>
      </c>
      <c r="C12" s="29">
        <v>0.2422</v>
      </c>
      <c r="D12" s="34">
        <f>AVERAGE(C12:C16)</f>
        <v>0.26197999999999999</v>
      </c>
      <c r="E12" s="34">
        <f>STDEVA(C12:C16)</f>
        <v>1.2103181399946058E-2</v>
      </c>
    </row>
    <row r="13" spans="1:10" x14ac:dyDescent="0.3">
      <c r="A13" s="29"/>
      <c r="B13" s="29">
        <v>2</v>
      </c>
      <c r="C13" s="29">
        <v>0.26169999999999999</v>
      </c>
      <c r="D13" s="34"/>
      <c r="E13" s="34"/>
    </row>
    <row r="14" spans="1:10" x14ac:dyDescent="0.3">
      <c r="A14" s="29"/>
      <c r="B14" s="29">
        <v>3</v>
      </c>
      <c r="C14" s="29">
        <v>0.2651</v>
      </c>
      <c r="D14" s="34"/>
      <c r="E14" s="34"/>
    </row>
    <row r="15" spans="1:10" x14ac:dyDescent="0.3">
      <c r="A15" s="29"/>
      <c r="B15" s="29">
        <v>4</v>
      </c>
      <c r="C15" s="29">
        <v>0.26590000000000003</v>
      </c>
      <c r="D15" s="34"/>
      <c r="E15" s="34"/>
    </row>
    <row r="16" spans="1:10" x14ac:dyDescent="0.3">
      <c r="A16" s="30"/>
      <c r="B16" s="30">
        <v>5</v>
      </c>
      <c r="C16" s="30">
        <v>0.27500000000000002</v>
      </c>
      <c r="D16" s="35"/>
      <c r="E16" s="35"/>
    </row>
    <row r="17" spans="1:5" x14ac:dyDescent="0.3">
      <c r="A17" s="29" t="s">
        <v>30</v>
      </c>
      <c r="B17" s="29">
        <v>1</v>
      </c>
      <c r="C17" s="29">
        <v>-0.18021400000000001</v>
      </c>
      <c r="D17" s="34">
        <f>AVERAGE(C17:C21)</f>
        <v>-0.17230340000000002</v>
      </c>
      <c r="E17" s="34">
        <f>STDEVA(C17:C21)</f>
        <v>1.0363471319977693E-2</v>
      </c>
    </row>
    <row r="18" spans="1:5" x14ac:dyDescent="0.3">
      <c r="A18" s="29"/>
      <c r="B18" s="29">
        <v>2</v>
      </c>
      <c r="C18" s="29">
        <v>-0.177928</v>
      </c>
      <c r="D18" s="34"/>
      <c r="E18" s="34"/>
    </row>
    <row r="19" spans="1:5" x14ac:dyDescent="0.3">
      <c r="B19" s="29">
        <v>3</v>
      </c>
      <c r="C19" s="29">
        <v>-0.176152</v>
      </c>
      <c r="D19" s="34"/>
      <c r="E19" s="34"/>
    </row>
    <row r="20" spans="1:5" x14ac:dyDescent="0.3">
      <c r="B20" s="29">
        <v>4</v>
      </c>
      <c r="C20" s="29">
        <v>-0.172817</v>
      </c>
      <c r="D20" s="34"/>
      <c r="E20" s="34"/>
    </row>
    <row r="21" spans="1:5" x14ac:dyDescent="0.3">
      <c r="A21" s="31"/>
      <c r="B21" s="30">
        <v>5</v>
      </c>
      <c r="C21" s="30">
        <v>-0.15440599999999999</v>
      </c>
      <c r="D21" s="35"/>
      <c r="E21" s="35"/>
    </row>
    <row r="22" spans="1:5" x14ac:dyDescent="0.3">
      <c r="A22" s="29" t="s">
        <v>31</v>
      </c>
      <c r="B22" s="29">
        <v>1</v>
      </c>
      <c r="C22" s="29">
        <v>-5.6024299999999999E-2</v>
      </c>
      <c r="D22" s="34">
        <f>AVERAGE(C22:C26)</f>
        <v>-6.0968880000000003E-2</v>
      </c>
      <c r="E22" s="34">
        <f>STDEVA(C22:C26)</f>
        <v>1.7495152635287309E-2</v>
      </c>
    </row>
    <row r="23" spans="1:5" x14ac:dyDescent="0.3">
      <c r="B23" s="29">
        <v>2</v>
      </c>
      <c r="C23" s="29">
        <v>-7.5963299999999997E-2</v>
      </c>
      <c r="D23" s="34"/>
      <c r="E23" s="34"/>
    </row>
    <row r="24" spans="1:5" x14ac:dyDescent="0.3">
      <c r="B24" s="29">
        <v>3</v>
      </c>
      <c r="C24" s="29">
        <v>-7.8562300000000002E-2</v>
      </c>
      <c r="D24" s="34"/>
      <c r="E24" s="34"/>
    </row>
    <row r="25" spans="1:5" x14ac:dyDescent="0.3">
      <c r="B25" s="29">
        <v>4</v>
      </c>
      <c r="C25" s="29">
        <v>-5.9051800000000002E-2</v>
      </c>
      <c r="D25" s="34"/>
      <c r="E25" s="34"/>
    </row>
    <row r="26" spans="1:5" x14ac:dyDescent="0.3">
      <c r="A26" s="31"/>
      <c r="B26" s="30">
        <v>5</v>
      </c>
      <c r="C26" s="30">
        <v>-3.5242700000000002E-2</v>
      </c>
      <c r="D26" s="35"/>
      <c r="E26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S-I-1</vt:lpstr>
      <vt:lpstr>S-I-2</vt:lpstr>
      <vt:lpstr>S-II-1</vt:lpstr>
      <vt:lpstr>S-II-2</vt:lpstr>
      <vt:lpstr>S-III</vt:lpstr>
      <vt:lpstr>S-IV</vt:lpstr>
      <vt:lpstr>S-V</vt:lpstr>
      <vt:lpstr>Velocidades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2023-03-23T00:11:02Z</dcterms:created>
  <dcterms:modified xsi:type="dcterms:W3CDTF">2023-03-30T01:35:34Z</dcterms:modified>
</cp:coreProperties>
</file>