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ink/ink1.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ngelmann6\Dropbox\QuantiWebsite\q1_dataFiles\"/>
    </mc:Choice>
  </mc:AlternateContent>
  <bookViews>
    <workbookView xWindow="-120" yWindow="-120" windowWidth="29040" windowHeight="15840" tabRatio="732"/>
  </bookViews>
  <sheets>
    <sheet name="Binomialverteilung_1_Aufgabe" sheetId="10" r:id="rId1"/>
    <sheet name="Binomialverteilung_1_Lösung" sheetId="11" r:id="rId2"/>
    <sheet name="Binomialverteilung 2 Aufgabe" sheetId="12" r:id="rId3"/>
    <sheet name="Binomialverteilung 2 Lösung" sheetId="9" r:id="rId4"/>
    <sheet name="Normalverteilung_Aufgabe" sheetId="13" r:id="rId5"/>
    <sheet name="Normalverteilung_Lösung" sheetId="2" r:id="rId6"/>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6" i="2" l="1"/>
  <c r="B16" i="2"/>
  <c r="G27" i="11"/>
  <c r="G25" i="11"/>
  <c r="G14" i="11"/>
  <c r="H13" i="11"/>
  <c r="H12" i="11"/>
  <c r="G12" i="11"/>
  <c r="H25" i="11" l="1"/>
  <c r="G19" i="2"/>
  <c r="E16" i="2"/>
  <c r="G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F27" i="9"/>
  <c r="F28" i="9"/>
  <c r="F29" i="9"/>
  <c r="F30" i="9"/>
  <c r="F31" i="9"/>
  <c r="F32" i="9"/>
  <c r="F33" i="9"/>
  <c r="F34" i="9"/>
  <c r="F35" i="9"/>
  <c r="F36" i="9"/>
  <c r="F37" i="9"/>
  <c r="F38" i="9"/>
  <c r="F39" i="9"/>
  <c r="F40" i="9"/>
  <c r="B20" i="9" s="1"/>
  <c r="F41" i="9"/>
  <c r="F42" i="9"/>
  <c r="F43" i="9"/>
  <c r="F44" i="9"/>
  <c r="F45" i="9"/>
  <c r="F46" i="9"/>
  <c r="F47" i="9"/>
  <c r="F48" i="9"/>
  <c r="F49" i="9"/>
  <c r="F50" i="9"/>
  <c r="F51" i="9"/>
  <c r="F26" i="9"/>
  <c r="E27" i="9"/>
  <c r="E28" i="9"/>
  <c r="E29" i="9"/>
  <c r="E30" i="9"/>
  <c r="E31" i="9"/>
  <c r="E32" i="9"/>
  <c r="E33" i="9"/>
  <c r="E34" i="9"/>
  <c r="E35" i="9"/>
  <c r="E36" i="9"/>
  <c r="E37" i="9"/>
  <c r="E38" i="9"/>
  <c r="E39" i="9"/>
  <c r="E40" i="9"/>
  <c r="E41" i="9"/>
  <c r="E42" i="9"/>
  <c r="E43" i="9"/>
  <c r="E44" i="9"/>
  <c r="E45" i="9"/>
  <c r="E46" i="9"/>
  <c r="E47" i="9"/>
  <c r="E48" i="9"/>
  <c r="E49" i="9"/>
  <c r="E50" i="9"/>
  <c r="E51" i="9"/>
  <c r="E26" i="9"/>
  <c r="D34" i="9"/>
  <c r="C27" i="9"/>
  <c r="D27" i="9" s="1"/>
  <c r="C28" i="9"/>
  <c r="D28" i="9" s="1"/>
  <c r="C29" i="9"/>
  <c r="D29" i="9" s="1"/>
  <c r="C30" i="9"/>
  <c r="D30" i="9" s="1"/>
  <c r="C31" i="9"/>
  <c r="D31" i="9" s="1"/>
  <c r="C32" i="9"/>
  <c r="D32" i="9" s="1"/>
  <c r="C33" i="9"/>
  <c r="D33" i="9" s="1"/>
  <c r="C34" i="9"/>
  <c r="C35" i="9"/>
  <c r="D35" i="9" s="1"/>
  <c r="C36" i="9"/>
  <c r="D36" i="9" s="1"/>
  <c r="C37" i="9"/>
  <c r="D37" i="9" s="1"/>
  <c r="C38" i="9"/>
  <c r="D38" i="9" s="1"/>
  <c r="C39" i="9"/>
  <c r="D39" i="9" s="1"/>
  <c r="C40" i="9"/>
  <c r="B12" i="9" s="1"/>
  <c r="C41" i="9"/>
  <c r="D41" i="9" s="1"/>
  <c r="C42" i="9"/>
  <c r="D42" i="9" s="1"/>
  <c r="C43" i="9"/>
  <c r="D43" i="9" s="1"/>
  <c r="C44" i="9"/>
  <c r="D44" i="9" s="1"/>
  <c r="C45" i="9"/>
  <c r="D45" i="9" s="1"/>
  <c r="C46" i="9"/>
  <c r="D46" i="9" s="1"/>
  <c r="C47" i="9"/>
  <c r="D47" i="9" s="1"/>
  <c r="C48" i="9"/>
  <c r="D48" i="9" s="1"/>
  <c r="C49" i="9"/>
  <c r="D49" i="9" s="1"/>
  <c r="C50" i="9"/>
  <c r="D50" i="9" s="1"/>
  <c r="C51" i="9"/>
  <c r="D51" i="9" s="1"/>
  <c r="C26" i="9"/>
  <c r="D26" i="9" s="1"/>
  <c r="B26" i="9"/>
  <c r="B27" i="9"/>
  <c r="B28" i="9"/>
  <c r="B29" i="9"/>
  <c r="B30" i="9"/>
  <c r="B31" i="9"/>
  <c r="B32" i="9"/>
  <c r="B33" i="9"/>
  <c r="B34" i="9"/>
  <c r="B35" i="9"/>
  <c r="B36" i="9"/>
  <c r="B37" i="9"/>
  <c r="B38" i="9"/>
  <c r="B39" i="9"/>
  <c r="B40" i="9"/>
  <c r="B41" i="9"/>
  <c r="B42" i="9"/>
  <c r="B43" i="9"/>
  <c r="B44" i="9"/>
  <c r="B45" i="9"/>
  <c r="B46" i="9"/>
  <c r="B47" i="9"/>
  <c r="B48" i="9"/>
  <c r="B49" i="9"/>
  <c r="B50" i="9"/>
  <c r="B51" i="9"/>
  <c r="E134" i="11"/>
  <c r="D134" i="11"/>
  <c r="C134" i="11"/>
  <c r="B134" i="11"/>
  <c r="E133" i="11"/>
  <c r="D133" i="11"/>
  <c r="C133" i="11"/>
  <c r="B133" i="11"/>
  <c r="E132" i="11"/>
  <c r="D132" i="11"/>
  <c r="C132" i="11"/>
  <c r="B132" i="11"/>
  <c r="E131" i="11"/>
  <c r="D131" i="11"/>
  <c r="C131" i="11"/>
  <c r="B131" i="11"/>
  <c r="E130" i="11"/>
  <c r="D130" i="11"/>
  <c r="C130" i="11"/>
  <c r="B130" i="11"/>
  <c r="E129" i="11"/>
  <c r="D129" i="11"/>
  <c r="C129" i="11"/>
  <c r="B129" i="11"/>
  <c r="E128" i="11"/>
  <c r="D128" i="11"/>
  <c r="C128" i="11"/>
  <c r="B128" i="11"/>
  <c r="E127" i="11"/>
  <c r="D127" i="11"/>
  <c r="C127" i="11"/>
  <c r="B127" i="11"/>
  <c r="E126" i="11"/>
  <c r="D126" i="11"/>
  <c r="C126" i="11"/>
  <c r="B126" i="11"/>
  <c r="E125" i="11"/>
  <c r="D125" i="11"/>
  <c r="C125" i="11"/>
  <c r="B125" i="11"/>
  <c r="E124" i="11"/>
  <c r="D124" i="11"/>
  <c r="C124" i="11"/>
  <c r="B124" i="11"/>
  <c r="E123" i="11"/>
  <c r="D123" i="11"/>
  <c r="C123" i="11"/>
  <c r="B123" i="11"/>
  <c r="E122" i="11"/>
  <c r="D122" i="11"/>
  <c r="C122" i="11"/>
  <c r="B122" i="11"/>
  <c r="E121" i="11"/>
  <c r="D121" i="11"/>
  <c r="C121" i="11"/>
  <c r="B121" i="11"/>
  <c r="E120" i="11"/>
  <c r="D120" i="11"/>
  <c r="C120" i="11"/>
  <c r="B120" i="11"/>
  <c r="E119" i="11"/>
  <c r="D119" i="11"/>
  <c r="C119" i="11"/>
  <c r="B119" i="11"/>
  <c r="E118" i="11"/>
  <c r="D118" i="11"/>
  <c r="C118" i="11"/>
  <c r="B118" i="11"/>
  <c r="E117" i="11"/>
  <c r="D117" i="11"/>
  <c r="C117" i="11"/>
  <c r="B117" i="11"/>
  <c r="E116" i="11"/>
  <c r="D116" i="11"/>
  <c r="C116" i="11"/>
  <c r="B116" i="11"/>
  <c r="E115" i="11"/>
  <c r="D115" i="11"/>
  <c r="C115" i="11"/>
  <c r="B115" i="11"/>
  <c r="E114" i="11"/>
  <c r="D114" i="11"/>
  <c r="C114" i="11"/>
  <c r="B114" i="11"/>
  <c r="E113" i="11"/>
  <c r="D113" i="11"/>
  <c r="C113" i="11"/>
  <c r="B113" i="11"/>
  <c r="E112" i="11"/>
  <c r="D112" i="11"/>
  <c r="C112" i="11"/>
  <c r="B112" i="11"/>
  <c r="E111" i="11"/>
  <c r="D111" i="11"/>
  <c r="C111" i="11"/>
  <c r="B111" i="11"/>
  <c r="E110" i="11"/>
  <c r="D110" i="11"/>
  <c r="C110" i="11"/>
  <c r="B110" i="11"/>
  <c r="E109" i="11"/>
  <c r="D109" i="11"/>
  <c r="C109" i="11"/>
  <c r="B109" i="11"/>
  <c r="E108" i="11"/>
  <c r="D108" i="11"/>
  <c r="C108" i="11"/>
  <c r="B108" i="11"/>
  <c r="E107" i="11"/>
  <c r="D107" i="11"/>
  <c r="C107" i="11"/>
  <c r="B107" i="11"/>
  <c r="E106" i="11"/>
  <c r="D106" i="11"/>
  <c r="C106" i="11"/>
  <c r="B106" i="11"/>
  <c r="E105" i="11"/>
  <c r="D105" i="11"/>
  <c r="C105" i="11"/>
  <c r="B105" i="11"/>
  <c r="E104" i="11"/>
  <c r="D104" i="11"/>
  <c r="C104" i="11"/>
  <c r="B104" i="11"/>
  <c r="E103" i="11"/>
  <c r="D103" i="11"/>
  <c r="C103" i="11"/>
  <c r="B103" i="11"/>
  <c r="E102" i="11"/>
  <c r="D102" i="11"/>
  <c r="C102" i="11"/>
  <c r="B102" i="11"/>
  <c r="E101" i="11"/>
  <c r="D101" i="11"/>
  <c r="C101" i="11"/>
  <c r="B101" i="11"/>
  <c r="E100" i="11"/>
  <c r="D100" i="11"/>
  <c r="C100" i="11"/>
  <c r="B100" i="11"/>
  <c r="E99" i="11"/>
  <c r="D99" i="11"/>
  <c r="C99" i="11"/>
  <c r="B99" i="11"/>
  <c r="E98" i="11"/>
  <c r="D98" i="11"/>
  <c r="C98" i="11"/>
  <c r="B98" i="11"/>
  <c r="E97" i="11"/>
  <c r="D97" i="11"/>
  <c r="C97" i="11"/>
  <c r="B97" i="11"/>
  <c r="E96" i="11"/>
  <c r="D96" i="11"/>
  <c r="C96" i="11"/>
  <c r="B96" i="11"/>
  <c r="E95" i="11"/>
  <c r="D95" i="11"/>
  <c r="C95" i="11"/>
  <c r="B95" i="11"/>
  <c r="E94" i="11"/>
  <c r="D94" i="11"/>
  <c r="C94" i="11"/>
  <c r="B94" i="11"/>
  <c r="E93" i="11"/>
  <c r="D93" i="11"/>
  <c r="C93" i="11"/>
  <c r="B93" i="11"/>
  <c r="E92" i="11"/>
  <c r="D92" i="11"/>
  <c r="C92" i="11"/>
  <c r="B92" i="11"/>
  <c r="E91" i="11"/>
  <c r="D91" i="11"/>
  <c r="C91" i="11"/>
  <c r="B91" i="11"/>
  <c r="E90" i="11"/>
  <c r="D90" i="11"/>
  <c r="C90" i="11"/>
  <c r="B90" i="11"/>
  <c r="E89" i="11"/>
  <c r="D89" i="11"/>
  <c r="C89" i="11"/>
  <c r="B89" i="11"/>
  <c r="E88" i="11"/>
  <c r="D88" i="11"/>
  <c r="C88" i="11"/>
  <c r="B88" i="11"/>
  <c r="E87" i="11"/>
  <c r="D87" i="11"/>
  <c r="C87" i="11"/>
  <c r="B87" i="11"/>
  <c r="E86" i="11"/>
  <c r="D86" i="11"/>
  <c r="C86" i="11"/>
  <c r="B86" i="11"/>
  <c r="E85" i="11"/>
  <c r="D85" i="11"/>
  <c r="C85" i="11"/>
  <c r="B85" i="11"/>
  <c r="E84" i="11"/>
  <c r="D84" i="11"/>
  <c r="C84" i="11"/>
  <c r="B84" i="11"/>
  <c r="E83" i="11"/>
  <c r="D83" i="11"/>
  <c r="C83" i="11"/>
  <c r="B83" i="11"/>
  <c r="E82" i="11"/>
  <c r="D82" i="11"/>
  <c r="C82" i="11"/>
  <c r="B82" i="11"/>
  <c r="E81" i="11"/>
  <c r="D81" i="11"/>
  <c r="C81" i="11"/>
  <c r="B81" i="11"/>
  <c r="E80" i="11"/>
  <c r="D80" i="11"/>
  <c r="C80" i="11"/>
  <c r="B80" i="11"/>
  <c r="E79" i="11"/>
  <c r="D79" i="11"/>
  <c r="C79" i="11"/>
  <c r="B79" i="11"/>
  <c r="E78" i="11"/>
  <c r="D78" i="11"/>
  <c r="C78" i="11"/>
  <c r="B78" i="11"/>
  <c r="E77" i="11"/>
  <c r="D77" i="11"/>
  <c r="C77" i="11"/>
  <c r="B77" i="11"/>
  <c r="E76" i="11"/>
  <c r="D76" i="11"/>
  <c r="C76" i="11"/>
  <c r="B76" i="11"/>
  <c r="E75" i="11"/>
  <c r="D75" i="11"/>
  <c r="C75" i="11"/>
  <c r="B75" i="11"/>
  <c r="E74" i="11"/>
  <c r="D74" i="11"/>
  <c r="C74" i="11"/>
  <c r="B74" i="11"/>
  <c r="E73" i="11"/>
  <c r="D73" i="11"/>
  <c r="C73" i="11"/>
  <c r="B73" i="11"/>
  <c r="E72" i="11"/>
  <c r="D72" i="11"/>
  <c r="C72" i="11"/>
  <c r="B72" i="11"/>
  <c r="E71" i="11"/>
  <c r="D71" i="11"/>
  <c r="C71" i="11"/>
  <c r="B71" i="11"/>
  <c r="E70" i="11"/>
  <c r="D70" i="11"/>
  <c r="C70" i="11"/>
  <c r="B70" i="11"/>
  <c r="E69" i="11"/>
  <c r="D69" i="11"/>
  <c r="C69" i="11"/>
  <c r="B69" i="11"/>
  <c r="E68" i="11"/>
  <c r="D68" i="11"/>
  <c r="C68" i="11"/>
  <c r="B68" i="11"/>
  <c r="E67" i="11"/>
  <c r="D67" i="11"/>
  <c r="C67" i="11"/>
  <c r="B67" i="11"/>
  <c r="E66" i="11"/>
  <c r="D66" i="11"/>
  <c r="C66" i="11"/>
  <c r="B66" i="11"/>
  <c r="E65" i="11"/>
  <c r="D65" i="11"/>
  <c r="C65" i="11"/>
  <c r="B65" i="11"/>
  <c r="E64" i="11"/>
  <c r="D64" i="11"/>
  <c r="C64" i="11"/>
  <c r="B64" i="11"/>
  <c r="E63" i="11"/>
  <c r="D63" i="11"/>
  <c r="C63" i="11"/>
  <c r="B63" i="11"/>
  <c r="E62" i="11"/>
  <c r="D62" i="11"/>
  <c r="C62" i="11"/>
  <c r="B62" i="11"/>
  <c r="E61" i="11"/>
  <c r="D61" i="11"/>
  <c r="C61" i="11"/>
  <c r="B61" i="11"/>
  <c r="E60" i="11"/>
  <c r="D60" i="11"/>
  <c r="C60" i="11"/>
  <c r="B60" i="11"/>
  <c r="E59" i="11"/>
  <c r="D59" i="11"/>
  <c r="C59" i="11"/>
  <c r="B59" i="11"/>
  <c r="E58" i="11"/>
  <c r="D58" i="11"/>
  <c r="C58" i="11"/>
  <c r="B58" i="11"/>
  <c r="E57" i="11"/>
  <c r="D57" i="11"/>
  <c r="C57" i="11"/>
  <c r="B57" i="11"/>
  <c r="E56" i="11"/>
  <c r="D56" i="11"/>
  <c r="C56" i="11"/>
  <c r="B56" i="11"/>
  <c r="E55" i="11"/>
  <c r="D55" i="11"/>
  <c r="C55" i="11"/>
  <c r="B55" i="11"/>
  <c r="E54" i="11"/>
  <c r="D54" i="11"/>
  <c r="C54" i="11"/>
  <c r="B54" i="11"/>
  <c r="E53" i="11"/>
  <c r="D53" i="11"/>
  <c r="C53" i="11"/>
  <c r="B53" i="11"/>
  <c r="E52" i="11"/>
  <c r="D52" i="11"/>
  <c r="C52" i="11"/>
  <c r="B52" i="11"/>
  <c r="E51" i="11"/>
  <c r="D51" i="11"/>
  <c r="C51" i="11"/>
  <c r="B51" i="11"/>
  <c r="E50" i="11"/>
  <c r="D50" i="11"/>
  <c r="C50" i="11"/>
  <c r="B50" i="11"/>
  <c r="E49" i="11"/>
  <c r="D49" i="11"/>
  <c r="C49" i="11"/>
  <c r="B49" i="11"/>
  <c r="E48" i="11"/>
  <c r="D48" i="11"/>
  <c r="C48" i="11"/>
  <c r="B48" i="11"/>
  <c r="E47" i="11"/>
  <c r="D47" i="11"/>
  <c r="C47" i="11"/>
  <c r="B47" i="11"/>
  <c r="E46" i="11"/>
  <c r="D46" i="11"/>
  <c r="C46" i="11"/>
  <c r="B46" i="11"/>
  <c r="E45" i="11"/>
  <c r="D45" i="11"/>
  <c r="C45" i="11"/>
  <c r="B45" i="11"/>
  <c r="E44" i="11"/>
  <c r="D44" i="11"/>
  <c r="C44" i="11"/>
  <c r="B44" i="11"/>
  <c r="E43" i="11"/>
  <c r="D43" i="11"/>
  <c r="C43" i="11"/>
  <c r="B43" i="11"/>
  <c r="E42" i="11"/>
  <c r="D42" i="11"/>
  <c r="C42" i="11"/>
  <c r="B42" i="11"/>
  <c r="E41" i="11"/>
  <c r="D41" i="11"/>
  <c r="C41" i="11"/>
  <c r="B41" i="11"/>
  <c r="E40" i="11"/>
  <c r="D40" i="11"/>
  <c r="C40" i="11"/>
  <c r="B40" i="11"/>
  <c r="E39" i="11"/>
  <c r="D39" i="11"/>
  <c r="C39" i="11"/>
  <c r="B39" i="11"/>
  <c r="E38" i="11"/>
  <c r="D38" i="11"/>
  <c r="C38" i="11"/>
  <c r="B38" i="11"/>
  <c r="E37" i="11"/>
  <c r="D37" i="11"/>
  <c r="C37" i="11"/>
  <c r="B37" i="11"/>
  <c r="E36" i="11"/>
  <c r="D36" i="11"/>
  <c r="C36" i="11"/>
  <c r="B36" i="11"/>
  <c r="E35" i="11"/>
  <c r="D35" i="11"/>
  <c r="C35" i="11"/>
  <c r="B35" i="11"/>
  <c r="E34" i="11"/>
  <c r="D34" i="11"/>
  <c r="C34" i="11"/>
  <c r="B34" i="11"/>
  <c r="G29" i="11"/>
  <c r="H26" i="11"/>
  <c r="G13" i="11"/>
  <c r="G9" i="11"/>
  <c r="D40" i="9" l="1"/>
  <c r="E12" i="9"/>
  <c r="E20" i="9"/>
  <c r="G26" i="11"/>
</calcChain>
</file>

<file path=xl/sharedStrings.xml><?xml version="1.0" encoding="utf-8"?>
<sst xmlns="http://schemas.openxmlformats.org/spreadsheetml/2006/main" count="144" uniqueCount="71">
  <si>
    <t>Anzahl richtige Antworten</t>
  </si>
  <si>
    <t>IQ-Wert</t>
  </si>
  <si>
    <t>Benötigte Zahl Plätze</t>
  </si>
  <si>
    <t>Aufgabe 1: Erzeugen Sie eine Graphik der Wahrscheinlichkeitsdichteverteilung</t>
  </si>
  <si>
    <t>Notwendiger Befehl: =norm.vert(Wert Zufallsvariable; Mittelwert; Standardabweichung; kumuliert[wahr/falsch])</t>
  </si>
  <si>
    <t>Aufgabe 3: Berechnen Sie die Wahrscheinlichkeit für einen Wert &lt;= 2*sigma</t>
  </si>
  <si>
    <t>Kleiner gleich 5%</t>
  </si>
  <si>
    <t>Klausur durch reines Raten bestehen</t>
  </si>
  <si>
    <t>Um die Klausur zu bestehen, müssen 60% der Fragen (15 Stück) korrekt beantwortet werden.</t>
  </si>
  <si>
    <t xml:space="preserve">Aufgaben: </t>
  </si>
  <si>
    <t xml:space="preserve">1) Wie hoch ist die Wahrscheinlichkeit, dass man die Klausur besteht, wenn man einfach nur rät? </t>
  </si>
  <si>
    <t>Wahrscheinlichkeit bei fairer Münze (p = 0.5)</t>
  </si>
  <si>
    <t>Anzahl Kopf (Erfolge = k)</t>
  </si>
  <si>
    <t>Wahrscheinlichkeit bei unfairer Münze (p = 0.7)</t>
  </si>
  <si>
    <t xml:space="preserve">Antwort hier: </t>
  </si>
  <si>
    <t>Szenario: Sie wollen herausfinden, ob eine altertümlich aussehende Münze (s. Bild rechts), die Sie gefunden haben, eine "faire" Münze ist, d.h., ob die Wahrscheinlichkeit für Kopf</t>
  </si>
  <si>
    <t xml:space="preserve">der Wahrscheinlichkeit für Zahl entspricht, p(Kopf) = p(Zahl) = 0.5. </t>
  </si>
  <si>
    <t>Stellen Sie sich nun vor, Sie hätten die gefundene Münze 100 Mal geworfen. Von den 100 Münzwürfen ist 58 Mal das Ereignis "Kopf" eingetreten.</t>
  </si>
  <si>
    <t xml:space="preserve">p(k &gt;= 58|fair) </t>
  </si>
  <si>
    <t>gestaltet sind, dass sie mit 70%iger Wahrscheinlichkeit "Kopf" produzieren.</t>
  </si>
  <si>
    <t xml:space="preserve">Sie treffen eine Freundin, der diese Art Münze bekannt ist. Sie weiß, dass diese Münze aus einem Geschäft für Zauberzubehör stammt. Dort gibt es genau </t>
  </si>
  <si>
    <t xml:space="preserve">zwei verschiedene Typen dieser Art Münze. Ein Münztyp ist tatsächlich fair und der andere "unfair". Ihre Freundin weiß auch, dass die unfairen Münzen so </t>
  </si>
  <si>
    <t xml:space="preserve">Erstellen Sie eine zweite Wahrscheinlichkeitsverteilung und danach eine Abbildung, in der die Verteilungen für "faire" und "unfaire" Münzen </t>
  </si>
  <si>
    <t>p(k = 58| fair)</t>
  </si>
  <si>
    <t>p(k &lt; 58|fair)</t>
  </si>
  <si>
    <t>p(k = 58|unfair)</t>
  </si>
  <si>
    <t>2) Welche Anzahl von "Kopf" ist am wahrscheinlichsten, wenn die Münze tatsächlich fair ist?</t>
  </si>
  <si>
    <t>3) Wie wahrscheinlich ist es, genau diese Anzahl "Kopf" bei 100 Würfen zu bekommen?</t>
  </si>
  <si>
    <t>4) Wie wahrscheinlich ist es, 58 Mal oder noch öfter "Kopf" zu werfen, wenn die Münze tatsächlich fair ist?</t>
  </si>
  <si>
    <t>5) Wie wahrscheinlich ist es, weniger als 58 Mal "Kopf" zu werden, wenn die Münze tatsächlich fair ist?</t>
  </si>
  <si>
    <t xml:space="preserve">7) Wie würde die Wahrscheinlichkeitsverteilung für "Kopf" aussehen, wenn es sich um eine Münze vom "unfairen" Typ handeln würde? </t>
  </si>
  <si>
    <t>9) Wie wahrscheinlich ist es, maximal/ höchstens 58 Mal "Kopf" zu werden, wenn die Münze unfair ist?</t>
  </si>
  <si>
    <t xml:space="preserve">10) Wie wahrscheinlich ist es, genau 58 Mal "Kopf" zu werfen, wenn die Münze unfair ist. </t>
  </si>
  <si>
    <t xml:space="preserve">11) Wie viel wahrscheinlicher ist es, das beobachtete Ergebnis (also 58 x "Kopf") zu erhalten, wenn die Münze fair ist als wenn sie unfair ist? </t>
  </si>
  <si>
    <t xml:space="preserve">Wie sehr glauben Sie gerade daran, dass die Münze "fair" ist? </t>
  </si>
  <si>
    <t xml:space="preserve">2) Wie sehr müsste man dass Kriterium zum Bestehen der Klasur verschärfen, um davon ausgehen zu können, dass nur etwa 5% der Leute, die einfach nur raten, die Klausur bestehen? </t>
  </si>
  <si>
    <t>Wahrscheinlichkeit bei 1 von 4 richtig</t>
  </si>
  <si>
    <t>3) Wie viele Prüflinge, die einfach nur raten, würden die Klausur bestehen, wenn es vier Antwortalternativen (davon nur eine richtig) statt zwei geben würde und man mindestens 15 Fragen korrekt beantworten muss?</t>
  </si>
  <si>
    <t>4) Erstellen Sie für beide Szenarien (2 Antwortalternativen vs. 4) die Wahrscheinlichkeitsverteilungen</t>
  </si>
  <si>
    <t>aufgerundet</t>
  </si>
  <si>
    <t>1) Erstellen Sie die Wahrscheinlichkeitsverteilung von "Kopf" bei 100 Münzwürfen einer fairen Münze und stellen Sie diese dann grafisch dar.</t>
  </si>
  <si>
    <t>Bedarf an Förderplätzen im Grundschulalter</t>
  </si>
  <si>
    <t>Aufgabe 4: Berechnen Sie die benötigte Anzahl an Plätzen bei N=740000 Kindern im Grundschulalter</t>
  </si>
  <si>
    <t xml:space="preserve">6) Wie wahrscheinlich ist es, genau 58 Mal "Kopf" zu werfen, wenn die Münze fair ist? </t>
  </si>
  <si>
    <t>kumulierte Wahrscheinlichkeit bei fairer Münze (p = 0.5)</t>
  </si>
  <si>
    <t>kumulierte Wahrscheinlichkeit bei unfairer Münze (p = 0.7)</t>
  </si>
  <si>
    <t>8) Wie wahrscheinlich ist es, dass man bei 100 Würfen  58 Mal oder öfter "Kopf" wirft, wenn es sich um eine Münze des "unfairen" Typs handelte?</t>
  </si>
  <si>
    <t xml:space="preserve">p(k &gt;=58|unfair) </t>
  </si>
  <si>
    <t>p(k &lt; 58|unfair)</t>
  </si>
  <si>
    <t>p(k = 58 |fair)/p(k = 58 |unfair)</t>
  </si>
  <si>
    <t>Erstellen Sie zudem die kumulierte Wahrscheinlichkeitsverteilung und stellen Sie sie grafisch dar. Was ist hier zu sehen?</t>
  </si>
  <si>
    <t>zusammen dargestellt werden. Berechnen Sie außerdem die kumulierte Wahrscheinlichkeitsverteilung und stellen Sie sie grafisch dar.</t>
  </si>
  <si>
    <t>oder so:</t>
  </si>
  <si>
    <t>Eine Klausur hat 25 Multiple-Choice-Fragen. Bei jeder Frage gibt es 2 Antwortmöglichkeiten. Nur eine davon ist richtig.</t>
  </si>
  <si>
    <t>Antwort</t>
  </si>
  <si>
    <t>Antwort:</t>
  </si>
  <si>
    <t>Das Kriterium müsste "mindestens 17 richtige Antworten" lauten.</t>
  </si>
  <si>
    <t>Wahrscheinlichkeit bei 1 von 4 richtig (kumuliert)</t>
  </si>
  <si>
    <t>Wahrscheinlichkeit bei 1 von 2 richtig (kumuliert)</t>
  </si>
  <si>
    <t>Wahrscheinlichkeit bei 1 von 2 richtig</t>
  </si>
  <si>
    <t>Eine besondere Lernförderung ist nötig, wenn der IQ-Wert eines Kindes mehr als 2 Standardabweichungen nach unten vom Durchschnitt abweicht.</t>
  </si>
  <si>
    <t>Wir wissen: Mittelwert IQ in der Population = 100, Standardabweichung sigma = 15.</t>
  </si>
  <si>
    <t>Aufgabe 2: Erzeugen Sie eine Graphik der kumulierten Wahrscheinlichkeitsverteilung</t>
  </si>
  <si>
    <t>Wahrscheinlichkeitsdichte</t>
  </si>
  <si>
    <t>kumulierte Wahrscheinlichkeit</t>
  </si>
  <si>
    <t>Wkt für IQ Wert &lt;= 2*sigma</t>
  </si>
  <si>
    <t>rote Markierungen wurden zur Illustration hinzugefügt. Oben: Summe des Bereichs zwischen (theoretisch) minus unendlich und 70 wird gesucht.</t>
  </si>
  <si>
    <t>Unten: Wkt für 70 oder geringer wird gesucht.</t>
  </si>
  <si>
    <t>Inhaltlich ist beides identisch.</t>
  </si>
  <si>
    <t>Benötigter Befehl: binom.vert(Zahl Erfolge; Versuche; Erolgswkt., kumuliert wahr/falsch)</t>
  </si>
  <si>
    <t>Unten: Wkt für "70 oder geringer" wird gesucht.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</si>
</sst>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4"/>
      <color theme="1"/>
      <name val="Calibri"/>
      <family val="2"/>
      <scheme val="minor"/>
    </font>
    <font>
      <b/>
      <sz val="11"/>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4">
    <xf numFmtId="0" fontId="0" fillId="0" borderId="0" xfId="0"/>
    <xf numFmtId="0" fontId="0" fillId="0" borderId="0" xfId="0" applyAlignment="1">
      <alignment wrapText="1"/>
    </xf>
    <xf numFmtId="0" fontId="1" fillId="0" borderId="0" xfId="0" applyFont="1"/>
    <xf numFmtId="0" fontId="2" fillId="0" borderId="1" xfId="0" applyFont="1" applyBorder="1"/>
    <xf numFmtId="0" fontId="0" fillId="0" borderId="1" xfId="0" applyBorder="1"/>
    <xf numFmtId="0" fontId="0" fillId="0" borderId="0" xfId="0" applyBorder="1"/>
    <xf numFmtId="0" fontId="0" fillId="2" borderId="0" xfId="0" applyFill="1"/>
    <xf numFmtId="0" fontId="2" fillId="2" borderId="1" xfId="0" applyFont="1" applyFill="1" applyBorder="1"/>
    <xf numFmtId="0" fontId="0" fillId="2" borderId="1" xfId="0" applyFill="1" applyBorder="1"/>
    <xf numFmtId="0" fontId="2" fillId="2" borderId="0" xfId="0" applyFont="1" applyFill="1" applyBorder="1"/>
    <xf numFmtId="0" fontId="0" fillId="2" borderId="0" xfId="0" applyFill="1" applyBorder="1"/>
    <xf numFmtId="0" fontId="0" fillId="2" borderId="1" xfId="0" applyFill="1" applyBorder="1" applyAlignment="1">
      <alignment wrapText="1"/>
    </xf>
    <xf numFmtId="0" fontId="0" fillId="2" borderId="3"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0" fontId="2" fillId="2" borderId="2" xfId="0" applyFont="1" applyFill="1" applyBorder="1"/>
    <xf numFmtId="0" fontId="2" fillId="2" borderId="5" xfId="0" applyFont="1" applyFill="1" applyBorder="1"/>
    <xf numFmtId="0" fontId="0" fillId="0" borderId="0" xfId="0" applyBorder="1" applyAlignment="1">
      <alignment wrapText="1"/>
    </xf>
    <xf numFmtId="0" fontId="2" fillId="0" borderId="0" xfId="0" applyFont="1" applyAlignment="1">
      <alignment wrapText="1"/>
    </xf>
    <xf numFmtId="0" fontId="1" fillId="2" borderId="3" xfId="0" applyFont="1" applyFill="1" applyBorder="1"/>
    <xf numFmtId="0" fontId="1" fillId="2" borderId="4" xfId="0" applyFont="1" applyFill="1" applyBorder="1"/>
    <xf numFmtId="0" fontId="3" fillId="2" borderId="2" xfId="0" applyFont="1" applyFill="1" applyBorder="1"/>
    <xf numFmtId="0" fontId="3" fillId="2" borderId="5" xfId="0" applyFont="1" applyFill="1" applyBorder="1"/>
    <xf numFmtId="0" fontId="1" fillId="2" borderId="0" xfId="0" applyFont="1" applyFill="1" applyBorder="1"/>
    <xf numFmtId="0" fontId="1" fillId="2" borderId="6" xfId="0" applyFont="1" applyFill="1" applyBorder="1"/>
    <xf numFmtId="0" fontId="2" fillId="0" borderId="0" xfId="0" applyFont="1"/>
    <xf numFmtId="0" fontId="0" fillId="3" borderId="10" xfId="0" applyFill="1" applyBorder="1"/>
    <xf numFmtId="0" fontId="0" fillId="3" borderId="11" xfId="0" applyFill="1" applyBorder="1"/>
    <xf numFmtId="0" fontId="0" fillId="3" borderId="12" xfId="0" applyFill="1" applyBorder="1"/>
    <xf numFmtId="0" fontId="0" fillId="0" borderId="0" xfId="0" applyFill="1" applyBorder="1"/>
  </cellXfs>
  <cellStyles count="1">
    <cellStyle name="Standard" xfId="0" builtinId="0"/>
  </cellStyles>
  <dxfs count="0"/>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Binomialverteilung_1_Lösung!$B$33</c:f>
              <c:strCache>
                <c:ptCount val="1"/>
                <c:pt idx="0">
                  <c:v>Wahrscheinlichkeit bei fairer Münze (p = 0.5)</c:v>
                </c:pt>
              </c:strCache>
            </c:strRef>
          </c:tx>
          <c:spPr>
            <a:solidFill>
              <a:schemeClr val="accent1"/>
            </a:solidFill>
            <a:ln>
              <a:noFill/>
            </a:ln>
            <a:effectLst/>
          </c:spPr>
          <c:invertIfNegative val="0"/>
          <c:cat>
            <c:numRef>
              <c:f>Binomialverteilung_1_Lösung!$A$34:$A$134</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Binomialverteilung_1_Lösung!$B$34:$B$134</c:f>
              <c:numCache>
                <c:formatCode>General</c:formatCode>
                <c:ptCount val="101"/>
                <c:pt idx="0">
                  <c:v>7.8886090522101049E-31</c:v>
                </c:pt>
                <c:pt idx="1">
                  <c:v>7.8886090522101158E-29</c:v>
                </c:pt>
                <c:pt idx="2">
                  <c:v>3.9048614808440493E-27</c:v>
                </c:pt>
                <c:pt idx="3">
                  <c:v>1.2755880837423889E-25</c:v>
                </c:pt>
                <c:pt idx="4">
                  <c:v>3.0933011030752918E-24</c:v>
                </c:pt>
                <c:pt idx="5">
                  <c:v>5.9391381179045101E-23</c:v>
                </c:pt>
                <c:pt idx="6">
                  <c:v>9.4036353533488793E-22</c:v>
                </c:pt>
                <c:pt idx="7">
                  <c:v>1.2627738903068301E-20</c:v>
                </c:pt>
                <c:pt idx="8">
                  <c:v>1.4679746474816979E-19</c:v>
                </c:pt>
                <c:pt idx="9">
                  <c:v>1.5005963063146118E-18</c:v>
                </c:pt>
                <c:pt idx="10">
                  <c:v>1.3655426387462979E-17</c:v>
                </c:pt>
                <c:pt idx="11">
                  <c:v>1.1172621589742489E-16</c:v>
                </c:pt>
                <c:pt idx="12">
                  <c:v>8.2863610123923984E-16</c:v>
                </c:pt>
                <c:pt idx="13">
                  <c:v>5.6092289930040794E-15</c:v>
                </c:pt>
                <c:pt idx="14">
                  <c:v>3.4857351599382189E-14</c:v>
                </c:pt>
                <c:pt idx="15">
                  <c:v>1.9984881583645948E-13</c:v>
                </c:pt>
                <c:pt idx="16">
                  <c:v>1.0616968341311918E-12</c:v>
                </c:pt>
                <c:pt idx="17">
                  <c:v>5.2460314157070423E-12</c:v>
                </c:pt>
                <c:pt idx="18">
                  <c:v>2.419003375020489E-11</c:v>
                </c:pt>
                <c:pt idx="19">
                  <c:v>1.0439909302719939E-10</c:v>
                </c:pt>
                <c:pt idx="20">
                  <c:v>4.2281632676015464E-10</c:v>
                </c:pt>
                <c:pt idx="21">
                  <c:v>1.6107288638482146E-9</c:v>
                </c:pt>
                <c:pt idx="22">
                  <c:v>5.7839809201822048E-9</c:v>
                </c:pt>
                <c:pt idx="23">
                  <c:v>1.9615239642357071E-8</c:v>
                </c:pt>
                <c:pt idx="24">
                  <c:v>6.2932227185896111E-8</c:v>
                </c:pt>
                <c:pt idx="25">
                  <c:v>1.9131397064512392E-7</c:v>
                </c:pt>
                <c:pt idx="26">
                  <c:v>5.5186722301477995E-7</c:v>
                </c:pt>
                <c:pt idx="27">
                  <c:v>1.5125249815960639E-6</c:v>
                </c:pt>
                <c:pt idx="28">
                  <c:v>3.9433687020183031E-6</c:v>
                </c:pt>
                <c:pt idx="29">
                  <c:v>9.7904326394937912E-6</c:v>
                </c:pt>
                <c:pt idx="30">
                  <c:v>2.3170690580135296E-5</c:v>
                </c:pt>
                <c:pt idx="31">
                  <c:v>5.2320914213208622E-5</c:v>
                </c:pt>
                <c:pt idx="32">
                  <c:v>1.1281697127223065E-4</c:v>
                </c:pt>
                <c:pt idx="33">
                  <c:v>2.3247133474277876E-4</c:v>
                </c:pt>
                <c:pt idx="34">
                  <c:v>4.5810527728724036E-4</c:v>
                </c:pt>
                <c:pt idx="35">
                  <c:v>8.6385566574165252E-4</c:v>
                </c:pt>
                <c:pt idx="36">
                  <c:v>1.5597393964779853E-3</c:v>
                </c:pt>
                <c:pt idx="37">
                  <c:v>2.6979276047186741E-3</c:v>
                </c:pt>
                <c:pt idx="38">
                  <c:v>4.4728799762441106E-3</c:v>
                </c:pt>
                <c:pt idx="39">
                  <c:v>7.1107322699265549E-3</c:v>
                </c:pt>
                <c:pt idx="40">
                  <c:v>1.0843866711637992E-2</c:v>
                </c:pt>
                <c:pt idx="41">
                  <c:v>1.5869073236543376E-2</c:v>
                </c:pt>
                <c:pt idx="42">
                  <c:v>2.2292269546572856E-2</c:v>
                </c:pt>
                <c:pt idx="43">
                  <c:v>3.0068642644214549E-2</c:v>
                </c:pt>
                <c:pt idx="44">
                  <c:v>3.8952559789096154E-2</c:v>
                </c:pt>
                <c:pt idx="45">
                  <c:v>4.8474296626430782E-2</c:v>
                </c:pt>
                <c:pt idx="46">
                  <c:v>5.7958398140297657E-2</c:v>
                </c:pt>
                <c:pt idx="47">
                  <c:v>6.659049999098024E-2</c:v>
                </c:pt>
                <c:pt idx="48">
                  <c:v>7.3527010406707352E-2</c:v>
                </c:pt>
                <c:pt idx="49">
                  <c:v>7.802866410507725E-2</c:v>
                </c:pt>
                <c:pt idx="50">
                  <c:v>7.9589237387178782E-2</c:v>
                </c:pt>
                <c:pt idx="51">
                  <c:v>7.802866410507725E-2</c:v>
                </c:pt>
                <c:pt idx="52">
                  <c:v>7.3527010406707352E-2</c:v>
                </c:pt>
                <c:pt idx="53">
                  <c:v>6.659049999098024E-2</c:v>
                </c:pt>
                <c:pt idx="54">
                  <c:v>5.7958398140297643E-2</c:v>
                </c:pt>
                <c:pt idx="55">
                  <c:v>4.8474296626430782E-2</c:v>
                </c:pt>
                <c:pt idx="56">
                  <c:v>3.8952559789096154E-2</c:v>
                </c:pt>
                <c:pt idx="57">
                  <c:v>3.0068642644214549E-2</c:v>
                </c:pt>
                <c:pt idx="58">
                  <c:v>2.2292269546572856E-2</c:v>
                </c:pt>
                <c:pt idx="59">
                  <c:v>1.5869073236543376E-2</c:v>
                </c:pt>
                <c:pt idx="60">
                  <c:v>1.0843866711637992E-2</c:v>
                </c:pt>
                <c:pt idx="61">
                  <c:v>7.1107322699265549E-3</c:v>
                </c:pt>
                <c:pt idx="62">
                  <c:v>4.4728799762441098E-3</c:v>
                </c:pt>
                <c:pt idx="63">
                  <c:v>2.6979276047186741E-3</c:v>
                </c:pt>
                <c:pt idx="64">
                  <c:v>1.5597393964779846E-3</c:v>
                </c:pt>
                <c:pt idx="65">
                  <c:v>8.6385566574165252E-4</c:v>
                </c:pt>
                <c:pt idx="66">
                  <c:v>4.5810527728724047E-4</c:v>
                </c:pt>
                <c:pt idx="67">
                  <c:v>2.3247133474277876E-4</c:v>
                </c:pt>
                <c:pt idx="68">
                  <c:v>1.1281697127223065E-4</c:v>
                </c:pt>
                <c:pt idx="69">
                  <c:v>5.2320914213208622E-5</c:v>
                </c:pt>
                <c:pt idx="70">
                  <c:v>2.3170690580135296E-5</c:v>
                </c:pt>
                <c:pt idx="71">
                  <c:v>9.7904326394937895E-6</c:v>
                </c:pt>
                <c:pt idx="72">
                  <c:v>3.9433687020183031E-6</c:v>
                </c:pt>
                <c:pt idx="73">
                  <c:v>1.5125249815960639E-6</c:v>
                </c:pt>
                <c:pt idx="74">
                  <c:v>5.518672230147791E-7</c:v>
                </c:pt>
                <c:pt idx="75">
                  <c:v>1.9131397064512423E-7</c:v>
                </c:pt>
                <c:pt idx="76">
                  <c:v>6.2932227185896124E-8</c:v>
                </c:pt>
                <c:pt idx="77">
                  <c:v>1.9615239642357035E-8</c:v>
                </c:pt>
                <c:pt idx="78">
                  <c:v>5.7839809201822048E-9</c:v>
                </c:pt>
                <c:pt idx="79">
                  <c:v>1.6107288638482146E-9</c:v>
                </c:pt>
                <c:pt idx="80">
                  <c:v>4.2281632676015614E-10</c:v>
                </c:pt>
                <c:pt idx="81">
                  <c:v>1.0439909302719901E-10</c:v>
                </c:pt>
                <c:pt idx="82">
                  <c:v>2.419003375020489E-11</c:v>
                </c:pt>
                <c:pt idx="83">
                  <c:v>5.2460314157070423E-12</c:v>
                </c:pt>
                <c:pt idx="84">
                  <c:v>1.0616968341311918E-12</c:v>
                </c:pt>
                <c:pt idx="85">
                  <c:v>1.9984881583645948E-13</c:v>
                </c:pt>
                <c:pt idx="86">
                  <c:v>3.4857351599382189E-14</c:v>
                </c:pt>
                <c:pt idx="87">
                  <c:v>5.6092289930040794E-15</c:v>
                </c:pt>
                <c:pt idx="88">
                  <c:v>8.2863610123923984E-16</c:v>
                </c:pt>
                <c:pt idx="89">
                  <c:v>1.1172621589742489E-16</c:v>
                </c:pt>
                <c:pt idx="90">
                  <c:v>1.3655426387462979E-17</c:v>
                </c:pt>
                <c:pt idx="91">
                  <c:v>1.5005963063146224E-18</c:v>
                </c:pt>
                <c:pt idx="92">
                  <c:v>1.4679746474816979E-19</c:v>
                </c:pt>
                <c:pt idx="93">
                  <c:v>1.2627738903068301E-20</c:v>
                </c:pt>
                <c:pt idx="94">
                  <c:v>9.4036353533488793E-22</c:v>
                </c:pt>
                <c:pt idx="95">
                  <c:v>5.9391381179045101E-23</c:v>
                </c:pt>
                <c:pt idx="96">
                  <c:v>3.0933011030752697E-24</c:v>
                </c:pt>
                <c:pt idx="97">
                  <c:v>1.2755880837423889E-25</c:v>
                </c:pt>
                <c:pt idx="98">
                  <c:v>3.9048614808440493E-27</c:v>
                </c:pt>
                <c:pt idx="99">
                  <c:v>7.8886090522101158E-29</c:v>
                </c:pt>
                <c:pt idx="100">
                  <c:v>7.8886090522101049E-31</c:v>
                </c:pt>
              </c:numCache>
            </c:numRef>
          </c:val>
          <c:extLst>
            <c:ext xmlns:c16="http://schemas.microsoft.com/office/drawing/2014/chart" uri="{C3380CC4-5D6E-409C-BE32-E72D297353CC}">
              <c16:uniqueId val="{00000000-79BB-407E-ADB9-1EBB5C5D37DA}"/>
            </c:ext>
          </c:extLst>
        </c:ser>
        <c:dLbls>
          <c:showLegendKey val="0"/>
          <c:showVal val="0"/>
          <c:showCatName val="0"/>
          <c:showSerName val="0"/>
          <c:showPercent val="0"/>
          <c:showBubbleSize val="0"/>
        </c:dLbls>
        <c:gapWidth val="219"/>
        <c:overlap val="-27"/>
        <c:axId val="548574512"/>
        <c:axId val="548568936"/>
      </c:barChart>
      <c:catAx>
        <c:axId val="548574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Anzahl Kopf</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48568936"/>
        <c:crosses val="autoZero"/>
        <c:auto val="1"/>
        <c:lblAlgn val="ctr"/>
        <c:lblOffset val="100"/>
        <c:noMultiLvlLbl val="0"/>
      </c:catAx>
      <c:valAx>
        <c:axId val="548568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Wahrscheinlichkeit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48574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Binomialverteilung_1_Lösung!$C$33</c:f>
              <c:strCache>
                <c:ptCount val="1"/>
                <c:pt idx="0">
                  <c:v>kumulierte Wahrscheinlichkeit bei fairer Münze (p = 0.5)</c:v>
                </c:pt>
              </c:strCache>
            </c:strRef>
          </c:tx>
          <c:spPr>
            <a:ln w="28575" cap="rnd">
              <a:solidFill>
                <a:schemeClr val="accent1"/>
              </a:solidFill>
              <a:round/>
            </a:ln>
            <a:effectLst/>
          </c:spPr>
          <c:marker>
            <c:symbol val="none"/>
          </c:marker>
          <c:cat>
            <c:numRef>
              <c:f>Binomialverteilung_1_Lösung!$A$34:$A$134</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Binomialverteilung_1_Lösung!$C$34:$C$134</c:f>
              <c:numCache>
                <c:formatCode>General</c:formatCode>
                <c:ptCount val="101"/>
                <c:pt idx="0">
                  <c:v>7.8886090522101049E-31</c:v>
                </c:pt>
                <c:pt idx="1">
                  <c:v>7.9674951427322349E-29</c:v>
                </c:pt>
                <c:pt idx="2">
                  <c:v>3.9845364322713471E-27</c:v>
                </c:pt>
                <c:pt idx="3">
                  <c:v>1.315433448065097E-25</c:v>
                </c:pt>
                <c:pt idx="4">
                  <c:v>3.2248444478817956E-24</c:v>
                </c:pt>
                <c:pt idx="5">
                  <c:v>6.2616225626926508E-23</c:v>
                </c:pt>
                <c:pt idx="6">
                  <c:v>1.0029797609618036E-21</c:v>
                </c:pt>
                <c:pt idx="7">
                  <c:v>1.3630718664030184E-20</c:v>
                </c:pt>
                <c:pt idx="8">
                  <c:v>1.6042818341220037E-19</c:v>
                </c:pt>
                <c:pt idx="9">
                  <c:v>1.6610244897268311E-18</c:v>
                </c:pt>
                <c:pt idx="10">
                  <c:v>1.531645087719E-17</c:v>
                </c:pt>
                <c:pt idx="11">
                  <c:v>1.2704266677461521E-16</c:v>
                </c:pt>
                <c:pt idx="12">
                  <c:v>9.5567876801385473E-16</c:v>
                </c:pt>
                <c:pt idx="13">
                  <c:v>6.5649077610179485E-15</c:v>
                </c:pt>
                <c:pt idx="14">
                  <c:v>4.1422259360400582E-14</c:v>
                </c:pt>
                <c:pt idx="15">
                  <c:v>2.4127107519685985E-13</c:v>
                </c:pt>
                <c:pt idx="16">
                  <c:v>1.3029679093280532E-12</c:v>
                </c:pt>
                <c:pt idx="17">
                  <c:v>6.5489993250351334E-12</c:v>
                </c:pt>
                <c:pt idx="18">
                  <c:v>3.0739033075240051E-11</c:v>
                </c:pt>
                <c:pt idx="19">
                  <c:v>1.3513812610243952E-10</c:v>
                </c:pt>
                <c:pt idx="20">
                  <c:v>5.5795445286259861E-10</c:v>
                </c:pt>
                <c:pt idx="21">
                  <c:v>2.1686833167108283E-9</c:v>
                </c:pt>
                <c:pt idx="22">
                  <c:v>7.95266423689306E-9</c:v>
                </c:pt>
                <c:pt idx="23">
                  <c:v>2.756790387925027E-8</c:v>
                </c:pt>
                <c:pt idx="24">
                  <c:v>9.0500131065146477E-8</c:v>
                </c:pt>
                <c:pt idx="25">
                  <c:v>2.8181410171027133E-7</c:v>
                </c:pt>
                <c:pt idx="26">
                  <c:v>8.336813247250498E-7</c:v>
                </c:pt>
                <c:pt idx="27">
                  <c:v>2.3462063063211181E-6</c:v>
                </c:pt>
                <c:pt idx="28">
                  <c:v>6.2895750083394441E-6</c:v>
                </c:pt>
                <c:pt idx="29">
                  <c:v>1.6080007647833249E-5</c:v>
                </c:pt>
                <c:pt idx="30">
                  <c:v>3.9250698227968307E-5</c:v>
                </c:pt>
                <c:pt idx="31">
                  <c:v>9.1571612441176896E-5</c:v>
                </c:pt>
                <c:pt idx="32">
                  <c:v>2.0438858371340813E-4</c:v>
                </c:pt>
                <c:pt idx="33">
                  <c:v>4.368599184561886E-4</c:v>
                </c:pt>
                <c:pt idx="34">
                  <c:v>8.9496519574342663E-4</c:v>
                </c:pt>
                <c:pt idx="35">
                  <c:v>1.7588208614850805E-3</c:v>
                </c:pt>
                <c:pt idx="36">
                  <c:v>3.3185602579630757E-3</c:v>
                </c:pt>
                <c:pt idx="37">
                  <c:v>6.0164878626817325E-3</c:v>
                </c:pt>
                <c:pt idx="38">
                  <c:v>1.0489367838925857E-2</c:v>
                </c:pt>
                <c:pt idx="39">
                  <c:v>1.7600100108852414E-2</c:v>
                </c:pt>
                <c:pt idx="40">
                  <c:v>2.8443966820490399E-2</c:v>
                </c:pt>
                <c:pt idx="41">
                  <c:v>4.431304005703382E-2</c:v>
                </c:pt>
                <c:pt idx="42">
                  <c:v>6.660530960360668E-2</c:v>
                </c:pt>
                <c:pt idx="43">
                  <c:v>9.6673952247821229E-2</c:v>
                </c:pt>
                <c:pt idx="44">
                  <c:v>0.13562651203691733</c:v>
                </c:pt>
                <c:pt idx="45">
                  <c:v>0.18410080866334791</c:v>
                </c:pt>
                <c:pt idx="46">
                  <c:v>0.24205920680364573</c:v>
                </c:pt>
                <c:pt idx="47">
                  <c:v>0.30864970679462606</c:v>
                </c:pt>
                <c:pt idx="48">
                  <c:v>0.3821767172013335</c:v>
                </c:pt>
                <c:pt idx="49">
                  <c:v>0.4602053813064107</c:v>
                </c:pt>
                <c:pt idx="50">
                  <c:v>0.53979461869358936</c:v>
                </c:pt>
                <c:pt idx="51">
                  <c:v>0.6178232827986665</c:v>
                </c:pt>
                <c:pt idx="52">
                  <c:v>0.69135029320537389</c:v>
                </c:pt>
                <c:pt idx="53">
                  <c:v>0.75794079319635421</c:v>
                </c:pt>
                <c:pt idx="54">
                  <c:v>0.81589919133665212</c:v>
                </c:pt>
                <c:pt idx="55">
                  <c:v>0.86437348796308267</c:v>
                </c:pt>
                <c:pt idx="56">
                  <c:v>0.90332604775217873</c:v>
                </c:pt>
                <c:pt idx="57">
                  <c:v>0.93339469039639333</c:v>
                </c:pt>
                <c:pt idx="58">
                  <c:v>0.95568695994296615</c:v>
                </c:pt>
                <c:pt idx="59">
                  <c:v>0.97155603317950967</c:v>
                </c:pt>
                <c:pt idx="60">
                  <c:v>0.98239989989114762</c:v>
                </c:pt>
                <c:pt idx="61">
                  <c:v>0.98951063216107416</c:v>
                </c:pt>
                <c:pt idx="62">
                  <c:v>0.99398351213731828</c:v>
                </c:pt>
                <c:pt idx="63">
                  <c:v>0.99668143974203693</c:v>
                </c:pt>
                <c:pt idx="64">
                  <c:v>0.99824117913851484</c:v>
                </c:pt>
                <c:pt idx="65">
                  <c:v>0.9991050348042565</c:v>
                </c:pt>
                <c:pt idx="66">
                  <c:v>0.99956314008154379</c:v>
                </c:pt>
                <c:pt idx="67">
                  <c:v>0.99979561141628659</c:v>
                </c:pt>
                <c:pt idx="68">
                  <c:v>0.99990842838755878</c:v>
                </c:pt>
                <c:pt idx="69">
                  <c:v>0.99996074930177203</c:v>
                </c:pt>
                <c:pt idx="70">
                  <c:v>0.99998391999235214</c:v>
                </c:pt>
                <c:pt idx="71">
                  <c:v>0.99999371042499163</c:v>
                </c:pt>
                <c:pt idx="72">
                  <c:v>0.99999765379369365</c:v>
                </c:pt>
                <c:pt idx="73">
                  <c:v>0.99999916631867525</c:v>
                </c:pt>
                <c:pt idx="74">
                  <c:v>0.99999971818589828</c:v>
                </c:pt>
                <c:pt idx="75">
                  <c:v>0.99999990949986894</c:v>
                </c:pt>
                <c:pt idx="76">
                  <c:v>0.99999997243209604</c:v>
                </c:pt>
                <c:pt idx="77">
                  <c:v>0.9999999920473357</c:v>
                </c:pt>
                <c:pt idx="78">
                  <c:v>0.99999999783131666</c:v>
                </c:pt>
                <c:pt idx="79">
                  <c:v>0.99999999944204554</c:v>
                </c:pt>
                <c:pt idx="80">
                  <c:v>0.99999999986486188</c:v>
                </c:pt>
                <c:pt idx="81">
                  <c:v>0.99999999996926103</c:v>
                </c:pt>
                <c:pt idx="82">
                  <c:v>0.99999999999345102</c:v>
                </c:pt>
                <c:pt idx="83">
                  <c:v>0.99999999999869704</c:v>
                </c:pt>
                <c:pt idx="84">
                  <c:v>0.99999999999975875</c:v>
                </c:pt>
                <c:pt idx="85">
                  <c:v>0.99999999999995859</c:v>
                </c:pt>
                <c:pt idx="86">
                  <c:v>0.99999999999999345</c:v>
                </c:pt>
                <c:pt idx="87">
                  <c:v>0.99999999999999911</c:v>
                </c:pt>
                <c:pt idx="88">
                  <c:v>0.99999999999999989</c:v>
                </c:pt>
                <c:pt idx="89">
                  <c:v>1</c:v>
                </c:pt>
                <c:pt idx="90">
                  <c:v>1</c:v>
                </c:pt>
                <c:pt idx="91">
                  <c:v>1</c:v>
                </c:pt>
                <c:pt idx="92">
                  <c:v>1</c:v>
                </c:pt>
                <c:pt idx="93">
                  <c:v>1</c:v>
                </c:pt>
                <c:pt idx="94">
                  <c:v>1</c:v>
                </c:pt>
                <c:pt idx="95">
                  <c:v>1</c:v>
                </c:pt>
                <c:pt idx="96">
                  <c:v>1</c:v>
                </c:pt>
                <c:pt idx="97">
                  <c:v>1</c:v>
                </c:pt>
                <c:pt idx="98">
                  <c:v>1</c:v>
                </c:pt>
                <c:pt idx="99">
                  <c:v>1</c:v>
                </c:pt>
                <c:pt idx="100">
                  <c:v>1</c:v>
                </c:pt>
              </c:numCache>
            </c:numRef>
          </c:val>
          <c:smooth val="0"/>
          <c:extLst>
            <c:ext xmlns:c16="http://schemas.microsoft.com/office/drawing/2014/chart" uri="{C3380CC4-5D6E-409C-BE32-E72D297353CC}">
              <c16:uniqueId val="{00000000-C04A-4CEB-99E0-9FB60B1D88E8}"/>
            </c:ext>
          </c:extLst>
        </c:ser>
        <c:dLbls>
          <c:showLegendKey val="0"/>
          <c:showVal val="0"/>
          <c:showCatName val="0"/>
          <c:showSerName val="0"/>
          <c:showPercent val="0"/>
          <c:showBubbleSize val="0"/>
        </c:dLbls>
        <c:smooth val="0"/>
        <c:axId val="461189680"/>
        <c:axId val="461191976"/>
      </c:lineChart>
      <c:catAx>
        <c:axId val="461189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Anzahl Kopf</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1191976"/>
        <c:crosses val="autoZero"/>
        <c:auto val="1"/>
        <c:lblAlgn val="ctr"/>
        <c:lblOffset val="100"/>
        <c:noMultiLvlLbl val="0"/>
      </c:catAx>
      <c:valAx>
        <c:axId val="461191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Wahrscheinlichkeit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1189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Wahrscheinlichkeiten bei fairer (p = 0,5, blau)</a:t>
            </a:r>
            <a:r>
              <a:rPr lang="de-DE" baseline="0"/>
              <a:t> und unfairer (p = 0,7, rot) Münze</a:t>
            </a:r>
            <a:endParaRPr lang="de-D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Binomialverteilung_1_Lösung!$B$33</c:f>
              <c:strCache>
                <c:ptCount val="1"/>
                <c:pt idx="0">
                  <c:v>Wahrscheinlichkeit bei fairer Münze (p = 0.5)</c:v>
                </c:pt>
              </c:strCache>
            </c:strRef>
          </c:tx>
          <c:spPr>
            <a:solidFill>
              <a:schemeClr val="accent1"/>
            </a:solidFill>
            <a:ln>
              <a:noFill/>
            </a:ln>
            <a:effectLst/>
          </c:spPr>
          <c:invertIfNegative val="0"/>
          <c:cat>
            <c:numRef>
              <c:f>Binomialverteilung_1_Lösung!$A$34:$A$134</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Binomialverteilung_1_Lösung!$B$34:$B$134</c:f>
              <c:numCache>
                <c:formatCode>General</c:formatCode>
                <c:ptCount val="101"/>
                <c:pt idx="0">
                  <c:v>7.8886090522101049E-31</c:v>
                </c:pt>
                <c:pt idx="1">
                  <c:v>7.8886090522101158E-29</c:v>
                </c:pt>
                <c:pt idx="2">
                  <c:v>3.9048614808440493E-27</c:v>
                </c:pt>
                <c:pt idx="3">
                  <c:v>1.2755880837423889E-25</c:v>
                </c:pt>
                <c:pt idx="4">
                  <c:v>3.0933011030752918E-24</c:v>
                </c:pt>
                <c:pt idx="5">
                  <c:v>5.9391381179045101E-23</c:v>
                </c:pt>
                <c:pt idx="6">
                  <c:v>9.4036353533488793E-22</c:v>
                </c:pt>
                <c:pt idx="7">
                  <c:v>1.2627738903068301E-20</c:v>
                </c:pt>
                <c:pt idx="8">
                  <c:v>1.4679746474816979E-19</c:v>
                </c:pt>
                <c:pt idx="9">
                  <c:v>1.5005963063146118E-18</c:v>
                </c:pt>
                <c:pt idx="10">
                  <c:v>1.3655426387462979E-17</c:v>
                </c:pt>
                <c:pt idx="11">
                  <c:v>1.1172621589742489E-16</c:v>
                </c:pt>
                <c:pt idx="12">
                  <c:v>8.2863610123923984E-16</c:v>
                </c:pt>
                <c:pt idx="13">
                  <c:v>5.6092289930040794E-15</c:v>
                </c:pt>
                <c:pt idx="14">
                  <c:v>3.4857351599382189E-14</c:v>
                </c:pt>
                <c:pt idx="15">
                  <c:v>1.9984881583645948E-13</c:v>
                </c:pt>
                <c:pt idx="16">
                  <c:v>1.0616968341311918E-12</c:v>
                </c:pt>
                <c:pt idx="17">
                  <c:v>5.2460314157070423E-12</c:v>
                </c:pt>
                <c:pt idx="18">
                  <c:v>2.419003375020489E-11</c:v>
                </c:pt>
                <c:pt idx="19">
                  <c:v>1.0439909302719939E-10</c:v>
                </c:pt>
                <c:pt idx="20">
                  <c:v>4.2281632676015464E-10</c:v>
                </c:pt>
                <c:pt idx="21">
                  <c:v>1.6107288638482146E-9</c:v>
                </c:pt>
                <c:pt idx="22">
                  <c:v>5.7839809201822048E-9</c:v>
                </c:pt>
                <c:pt idx="23">
                  <c:v>1.9615239642357071E-8</c:v>
                </c:pt>
                <c:pt idx="24">
                  <c:v>6.2932227185896111E-8</c:v>
                </c:pt>
                <c:pt idx="25">
                  <c:v>1.9131397064512392E-7</c:v>
                </c:pt>
                <c:pt idx="26">
                  <c:v>5.5186722301477995E-7</c:v>
                </c:pt>
                <c:pt idx="27">
                  <c:v>1.5125249815960639E-6</c:v>
                </c:pt>
                <c:pt idx="28">
                  <c:v>3.9433687020183031E-6</c:v>
                </c:pt>
                <c:pt idx="29">
                  <c:v>9.7904326394937912E-6</c:v>
                </c:pt>
                <c:pt idx="30">
                  <c:v>2.3170690580135296E-5</c:v>
                </c:pt>
                <c:pt idx="31">
                  <c:v>5.2320914213208622E-5</c:v>
                </c:pt>
                <c:pt idx="32">
                  <c:v>1.1281697127223065E-4</c:v>
                </c:pt>
                <c:pt idx="33">
                  <c:v>2.3247133474277876E-4</c:v>
                </c:pt>
                <c:pt idx="34">
                  <c:v>4.5810527728724036E-4</c:v>
                </c:pt>
                <c:pt idx="35">
                  <c:v>8.6385566574165252E-4</c:v>
                </c:pt>
                <c:pt idx="36">
                  <c:v>1.5597393964779853E-3</c:v>
                </c:pt>
                <c:pt idx="37">
                  <c:v>2.6979276047186741E-3</c:v>
                </c:pt>
                <c:pt idx="38">
                  <c:v>4.4728799762441106E-3</c:v>
                </c:pt>
                <c:pt idx="39">
                  <c:v>7.1107322699265549E-3</c:v>
                </c:pt>
                <c:pt idx="40">
                  <c:v>1.0843866711637992E-2</c:v>
                </c:pt>
                <c:pt idx="41">
                  <c:v>1.5869073236543376E-2</c:v>
                </c:pt>
                <c:pt idx="42">
                  <c:v>2.2292269546572856E-2</c:v>
                </c:pt>
                <c:pt idx="43">
                  <c:v>3.0068642644214549E-2</c:v>
                </c:pt>
                <c:pt idx="44">
                  <c:v>3.8952559789096154E-2</c:v>
                </c:pt>
                <c:pt idx="45">
                  <c:v>4.8474296626430782E-2</c:v>
                </c:pt>
                <c:pt idx="46">
                  <c:v>5.7958398140297657E-2</c:v>
                </c:pt>
                <c:pt idx="47">
                  <c:v>6.659049999098024E-2</c:v>
                </c:pt>
                <c:pt idx="48">
                  <c:v>7.3527010406707352E-2</c:v>
                </c:pt>
                <c:pt idx="49">
                  <c:v>7.802866410507725E-2</c:v>
                </c:pt>
                <c:pt idx="50">
                  <c:v>7.9589237387178782E-2</c:v>
                </c:pt>
                <c:pt idx="51">
                  <c:v>7.802866410507725E-2</c:v>
                </c:pt>
                <c:pt idx="52">
                  <c:v>7.3527010406707352E-2</c:v>
                </c:pt>
                <c:pt idx="53">
                  <c:v>6.659049999098024E-2</c:v>
                </c:pt>
                <c:pt idx="54">
                  <c:v>5.7958398140297643E-2</c:v>
                </c:pt>
                <c:pt idx="55">
                  <c:v>4.8474296626430782E-2</c:v>
                </c:pt>
                <c:pt idx="56">
                  <c:v>3.8952559789096154E-2</c:v>
                </c:pt>
                <c:pt idx="57">
                  <c:v>3.0068642644214549E-2</c:v>
                </c:pt>
                <c:pt idx="58">
                  <c:v>2.2292269546572856E-2</c:v>
                </c:pt>
                <c:pt idx="59">
                  <c:v>1.5869073236543376E-2</c:v>
                </c:pt>
                <c:pt idx="60">
                  <c:v>1.0843866711637992E-2</c:v>
                </c:pt>
                <c:pt idx="61">
                  <c:v>7.1107322699265549E-3</c:v>
                </c:pt>
                <c:pt idx="62">
                  <c:v>4.4728799762441098E-3</c:v>
                </c:pt>
                <c:pt idx="63">
                  <c:v>2.6979276047186741E-3</c:v>
                </c:pt>
                <c:pt idx="64">
                  <c:v>1.5597393964779846E-3</c:v>
                </c:pt>
                <c:pt idx="65">
                  <c:v>8.6385566574165252E-4</c:v>
                </c:pt>
                <c:pt idx="66">
                  <c:v>4.5810527728724047E-4</c:v>
                </c:pt>
                <c:pt idx="67">
                  <c:v>2.3247133474277876E-4</c:v>
                </c:pt>
                <c:pt idx="68">
                  <c:v>1.1281697127223065E-4</c:v>
                </c:pt>
                <c:pt idx="69">
                  <c:v>5.2320914213208622E-5</c:v>
                </c:pt>
                <c:pt idx="70">
                  <c:v>2.3170690580135296E-5</c:v>
                </c:pt>
                <c:pt idx="71">
                  <c:v>9.7904326394937895E-6</c:v>
                </c:pt>
                <c:pt idx="72">
                  <c:v>3.9433687020183031E-6</c:v>
                </c:pt>
                <c:pt idx="73">
                  <c:v>1.5125249815960639E-6</c:v>
                </c:pt>
                <c:pt idx="74">
                  <c:v>5.518672230147791E-7</c:v>
                </c:pt>
                <c:pt idx="75">
                  <c:v>1.9131397064512423E-7</c:v>
                </c:pt>
                <c:pt idx="76">
                  <c:v>6.2932227185896124E-8</c:v>
                </c:pt>
                <c:pt idx="77">
                  <c:v>1.9615239642357035E-8</c:v>
                </c:pt>
                <c:pt idx="78">
                  <c:v>5.7839809201822048E-9</c:v>
                </c:pt>
                <c:pt idx="79">
                  <c:v>1.6107288638482146E-9</c:v>
                </c:pt>
                <c:pt idx="80">
                  <c:v>4.2281632676015614E-10</c:v>
                </c:pt>
                <c:pt idx="81">
                  <c:v>1.0439909302719901E-10</c:v>
                </c:pt>
                <c:pt idx="82">
                  <c:v>2.419003375020489E-11</c:v>
                </c:pt>
                <c:pt idx="83">
                  <c:v>5.2460314157070423E-12</c:v>
                </c:pt>
                <c:pt idx="84">
                  <c:v>1.0616968341311918E-12</c:v>
                </c:pt>
                <c:pt idx="85">
                  <c:v>1.9984881583645948E-13</c:v>
                </c:pt>
                <c:pt idx="86">
                  <c:v>3.4857351599382189E-14</c:v>
                </c:pt>
                <c:pt idx="87">
                  <c:v>5.6092289930040794E-15</c:v>
                </c:pt>
                <c:pt idx="88">
                  <c:v>8.2863610123923984E-16</c:v>
                </c:pt>
                <c:pt idx="89">
                  <c:v>1.1172621589742489E-16</c:v>
                </c:pt>
                <c:pt idx="90">
                  <c:v>1.3655426387462979E-17</c:v>
                </c:pt>
                <c:pt idx="91">
                  <c:v>1.5005963063146224E-18</c:v>
                </c:pt>
                <c:pt idx="92">
                  <c:v>1.4679746474816979E-19</c:v>
                </c:pt>
                <c:pt idx="93">
                  <c:v>1.2627738903068301E-20</c:v>
                </c:pt>
                <c:pt idx="94">
                  <c:v>9.4036353533488793E-22</c:v>
                </c:pt>
                <c:pt idx="95">
                  <c:v>5.9391381179045101E-23</c:v>
                </c:pt>
                <c:pt idx="96">
                  <c:v>3.0933011030752697E-24</c:v>
                </c:pt>
                <c:pt idx="97">
                  <c:v>1.2755880837423889E-25</c:v>
                </c:pt>
                <c:pt idx="98">
                  <c:v>3.9048614808440493E-27</c:v>
                </c:pt>
                <c:pt idx="99">
                  <c:v>7.8886090522101158E-29</c:v>
                </c:pt>
                <c:pt idx="100">
                  <c:v>7.8886090522101049E-31</c:v>
                </c:pt>
              </c:numCache>
            </c:numRef>
          </c:val>
          <c:extLst>
            <c:ext xmlns:c16="http://schemas.microsoft.com/office/drawing/2014/chart" uri="{C3380CC4-5D6E-409C-BE32-E72D297353CC}">
              <c16:uniqueId val="{00000000-3E26-4A31-BA60-ED41071EDDDD}"/>
            </c:ext>
          </c:extLst>
        </c:ser>
        <c:ser>
          <c:idx val="1"/>
          <c:order val="1"/>
          <c:tx>
            <c:strRef>
              <c:f>Binomialverteilung_1_Lösung!$D$33</c:f>
              <c:strCache>
                <c:ptCount val="1"/>
                <c:pt idx="0">
                  <c:v>Wahrscheinlichkeit bei unfairer Münze (p = 0.7)</c:v>
                </c:pt>
              </c:strCache>
            </c:strRef>
          </c:tx>
          <c:spPr>
            <a:solidFill>
              <a:schemeClr val="accent2"/>
            </a:solidFill>
            <a:ln>
              <a:noFill/>
            </a:ln>
            <a:effectLst/>
          </c:spPr>
          <c:invertIfNegative val="0"/>
          <c:val>
            <c:numRef>
              <c:f>Binomialverteilung_1_Lösung!$D$34:$D$134</c:f>
              <c:numCache>
                <c:formatCode>General</c:formatCode>
                <c:ptCount val="101"/>
                <c:pt idx="0">
                  <c:v>5.153775207320163E-53</c:v>
                </c:pt>
                <c:pt idx="1">
                  <c:v>1.2025475483746942E-50</c:v>
                </c:pt>
                <c:pt idx="2">
                  <c:v>1.3889424183727732E-48</c:v>
                </c:pt>
                <c:pt idx="3">
                  <c:v>1.0586827766707993E-46</c:v>
                </c:pt>
                <c:pt idx="4">
                  <c:v>5.9903800446623789E-45</c:v>
                </c:pt>
                <c:pt idx="5">
                  <c:v>2.6836902600087162E-43</c:v>
                </c:pt>
                <c:pt idx="6">
                  <c:v>9.9147445716989156E-42</c:v>
                </c:pt>
                <c:pt idx="7">
                  <c:v>3.1066199657989591E-40</c:v>
                </c:pt>
                <c:pt idx="8">
                  <c:v>8.4267066572298191E-39</c:v>
                </c:pt>
                <c:pt idx="9">
                  <c:v>2.0099255878725997E-37</c:v>
                </c:pt>
                <c:pt idx="10">
                  <c:v>4.2677419982495376E-36</c:v>
                </c:pt>
                <c:pt idx="11">
                  <c:v>8.1475074512034476E-35</c:v>
                </c:pt>
                <c:pt idx="12">
                  <c:v>1.4099714283610658E-33</c:v>
                </c:pt>
                <c:pt idx="13">
                  <c:v>2.2270317945395133E-32</c:v>
                </c:pt>
                <c:pt idx="14">
                  <c:v>3.2291961020822452E-31</c:v>
                </c:pt>
                <c:pt idx="15">
                  <c:v>4.3199467854523319E-30</c:v>
                </c:pt>
                <c:pt idx="16">
                  <c:v>5.3549340361335903E-29</c:v>
                </c:pt>
                <c:pt idx="17">
                  <c:v>6.1739239475422777E-28</c:v>
                </c:pt>
                <c:pt idx="18">
                  <c:v>6.6426848398556367E-27</c:v>
                </c:pt>
                <c:pt idx="19">
                  <c:v>6.6893001720651607E-26</c:v>
                </c:pt>
                <c:pt idx="20">
                  <c:v>6.3213886626015146E-25</c:v>
                </c:pt>
                <c:pt idx="21">
                  <c:v>5.6190121445347262E-24</c:v>
                </c:pt>
                <c:pt idx="22">
                  <c:v>4.7080510847389326E-23</c:v>
                </c:pt>
                <c:pt idx="23">
                  <c:v>3.7255012931412435E-22</c:v>
                </c:pt>
                <c:pt idx="24">
                  <c:v>2.7889516625043276E-21</c:v>
                </c:pt>
                <c:pt idx="25">
                  <c:v>1.9782963792697521E-20</c:v>
                </c:pt>
                <c:pt idx="26">
                  <c:v>1.3315456398931022E-19</c:v>
                </c:pt>
                <c:pt idx="27">
                  <c:v>8.5153165612915941E-19</c:v>
                </c:pt>
                <c:pt idx="28">
                  <c:v>5.1801509081190473E-18</c:v>
                </c:pt>
                <c:pt idx="29">
                  <c:v>3.0009150088414038E-17</c:v>
                </c:pt>
                <c:pt idx="30">
                  <c:v>1.657171954882429E-16</c:v>
                </c:pt>
                <c:pt idx="31">
                  <c:v>8.7313361063697608E-16</c:v>
                </c:pt>
                <c:pt idx="32">
                  <c:v>4.3929534785172554E-15</c:v>
                </c:pt>
                <c:pt idx="33">
                  <c:v>2.1121675310850886E-14</c:v>
                </c:pt>
                <c:pt idx="34">
                  <c:v>9.7118291380284667E-14</c:v>
                </c:pt>
                <c:pt idx="35">
                  <c:v>4.2732048207324864E-13</c:v>
                </c:pt>
                <c:pt idx="36">
                  <c:v>1.8002853642901111E-12</c:v>
                </c:pt>
                <c:pt idx="37">
                  <c:v>7.2660166054231082E-12</c:v>
                </c:pt>
                <c:pt idx="38">
                  <c:v>2.8108011605189072E-11</c:v>
                </c:pt>
                <c:pt idx="39">
                  <c:v>1.0426390629617112E-10</c:v>
                </c:pt>
                <c:pt idx="40">
                  <c:v>3.7100573323721206E-10</c:v>
                </c:pt>
                <c:pt idx="41">
                  <c:v>1.2668488452002333E-9</c:v>
                </c:pt>
                <c:pt idx="42">
                  <c:v>4.1524489926007658E-9</c:v>
                </c:pt>
                <c:pt idx="43">
                  <c:v>1.3068947992216377E-8</c:v>
                </c:pt>
                <c:pt idx="44">
                  <c:v>3.9503865521926556E-8</c:v>
                </c:pt>
                <c:pt idx="45">
                  <c:v>1.1470752062663156E-7</c:v>
                </c:pt>
                <c:pt idx="46">
                  <c:v>3.2001735826994885E-7</c:v>
                </c:pt>
                <c:pt idx="47">
                  <c:v>8.5791887536199344E-7</c:v>
                </c:pt>
                <c:pt idx="48">
                  <c:v>2.2103326580506847E-6</c:v>
                </c:pt>
                <c:pt idx="49">
                  <c:v>5.4732046770778672E-6</c:v>
                </c:pt>
                <c:pt idx="50">
                  <c:v>1.3026227131445354E-5</c:v>
                </c:pt>
                <c:pt idx="51">
                  <c:v>2.9798558797424299E-5</c:v>
                </c:pt>
                <c:pt idx="52">
                  <c:v>6.5518626073823445E-5</c:v>
                </c:pt>
                <c:pt idx="53">
                  <c:v>1.3845445509940061E-4</c:v>
                </c:pt>
                <c:pt idx="54">
                  <c:v>2.8118219585001626E-4</c:v>
                </c:pt>
                <c:pt idx="55">
                  <c:v>5.4873131553761047E-4</c:v>
                </c:pt>
                <c:pt idx="56">
                  <c:v>1.0288712166330203E-3</c:v>
                </c:pt>
                <c:pt idx="57">
                  <c:v>1.8531715480875348E-3</c:v>
                </c:pt>
                <c:pt idx="58">
                  <c:v>3.2057737699675228E-3</c:v>
                </c:pt>
                <c:pt idx="59">
                  <c:v>5.3248445670646969E-3</c:v>
                </c:pt>
                <c:pt idx="60">
                  <c:v>8.4901688374864805E-3</c:v>
                </c:pt>
                <c:pt idx="61">
                  <c:v>1.2990422265006621E-2</c:v>
                </c:pt>
                <c:pt idx="62">
                  <c:v>1.906658751799363E-2</c:v>
                </c:pt>
                <c:pt idx="63">
                  <c:v>2.6834456506805875E-2</c:v>
                </c:pt>
                <c:pt idx="64">
                  <c:v>3.6198563725326656E-2</c:v>
                </c:pt>
                <c:pt idx="65">
                  <c:v>4.6779682352729855E-2</c:v>
                </c:pt>
                <c:pt idx="66">
                  <c:v>5.7883950385953536E-2</c:v>
                </c:pt>
                <c:pt idx="67">
                  <c:v>6.8539204934611631E-2</c:v>
                </c:pt>
                <c:pt idx="68">
                  <c:v>7.7610570293604353E-2</c:v>
                </c:pt>
                <c:pt idx="69">
                  <c:v>8.3984385245253021E-2</c:v>
                </c:pt>
                <c:pt idx="70">
                  <c:v>8.6783864753428072E-2</c:v>
                </c:pt>
                <c:pt idx="71">
                  <c:v>8.5561556799154448E-2</c:v>
                </c:pt>
                <c:pt idx="72">
                  <c:v>8.0412018658464604E-2</c:v>
                </c:pt>
                <c:pt idx="73">
                  <c:v>7.1966920808488849E-2</c:v>
                </c:pt>
                <c:pt idx="74">
                  <c:v>6.1269135282902634E-2</c:v>
                </c:pt>
                <c:pt idx="75">
                  <c:v>4.955992276217016E-2</c:v>
                </c:pt>
                <c:pt idx="76">
                  <c:v>3.8039414400788459E-2</c:v>
                </c:pt>
                <c:pt idx="77">
                  <c:v>2.7665028655118891E-2</c:v>
                </c:pt>
                <c:pt idx="78">
                  <c:v>1.9034485527667299E-2</c:v>
                </c:pt>
                <c:pt idx="79">
                  <c:v>1.2368399878737356E-2</c:v>
                </c:pt>
                <c:pt idx="80">
                  <c:v>7.5756449257266293E-3</c:v>
                </c:pt>
                <c:pt idx="81">
                  <c:v>4.3645690930112354E-3</c:v>
                </c:pt>
                <c:pt idx="82">
                  <c:v>2.3597060543515992E-3</c:v>
                </c:pt>
                <c:pt idx="83">
                  <c:v>1.1940681238887607E-3</c:v>
                </c:pt>
                <c:pt idx="84">
                  <c:v>5.6386550294747228E-4</c:v>
                </c:pt>
                <c:pt idx="85">
                  <c:v>2.4765857384359433E-4</c:v>
                </c:pt>
                <c:pt idx="86">
                  <c:v>1.007912800526256E-4</c:v>
                </c:pt>
                <c:pt idx="87">
                  <c:v>3.7845001705583646E-5</c:v>
                </c:pt>
                <c:pt idx="88">
                  <c:v>1.3045057406091353E-5</c:v>
                </c:pt>
                <c:pt idx="89">
                  <c:v>4.1040630041635717E-6</c:v>
                </c:pt>
                <c:pt idx="90">
                  <c:v>1.1704179678540569E-6</c:v>
                </c:pt>
                <c:pt idx="91">
                  <c:v>3.00107171244629E-7</c:v>
                </c:pt>
                <c:pt idx="92">
                  <c:v>6.8502723871056882E-8</c:v>
                </c:pt>
                <c:pt idx="93">
                  <c:v>1.3749650669459403E-8</c:v>
                </c:pt>
                <c:pt idx="94">
                  <c:v>2.3891236978848033E-9</c:v>
                </c:pt>
                <c:pt idx="95">
                  <c:v>3.5208138705670664E-10</c:v>
                </c:pt>
                <c:pt idx="96">
                  <c:v>4.2787668565919138E-11</c:v>
                </c:pt>
                <c:pt idx="97">
                  <c:v>4.1170265286794951E-12</c:v>
                </c:pt>
                <c:pt idx="98">
                  <c:v>2.9407332347710928E-13</c:v>
                </c:pt>
                <c:pt idx="99">
                  <c:v>1.3862042184106018E-14</c:v>
                </c:pt>
                <c:pt idx="100">
                  <c:v>3.2344765096247473E-16</c:v>
                </c:pt>
              </c:numCache>
            </c:numRef>
          </c:val>
          <c:extLst>
            <c:ext xmlns:c16="http://schemas.microsoft.com/office/drawing/2014/chart" uri="{C3380CC4-5D6E-409C-BE32-E72D297353CC}">
              <c16:uniqueId val="{00000001-3E26-4A31-BA60-ED41071EDDDD}"/>
            </c:ext>
          </c:extLst>
        </c:ser>
        <c:dLbls>
          <c:showLegendKey val="0"/>
          <c:showVal val="0"/>
          <c:showCatName val="0"/>
          <c:showSerName val="0"/>
          <c:showPercent val="0"/>
          <c:showBubbleSize val="0"/>
        </c:dLbls>
        <c:gapWidth val="219"/>
        <c:overlap val="-27"/>
        <c:axId val="636608272"/>
        <c:axId val="636606632"/>
      </c:barChart>
      <c:catAx>
        <c:axId val="636608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Anzahl Kopf</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36606632"/>
        <c:crosses val="autoZero"/>
        <c:auto val="1"/>
        <c:lblAlgn val="ctr"/>
        <c:lblOffset val="100"/>
        <c:noMultiLvlLbl val="0"/>
      </c:catAx>
      <c:valAx>
        <c:axId val="636606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Wahrscheinlichkeit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36608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Binomialverteilung_1_Lösung!$E$33</c:f>
              <c:strCache>
                <c:ptCount val="1"/>
                <c:pt idx="0">
                  <c:v>kumulierte Wahrscheinlichkeit bei unfairer Münze (p = 0.7)</c:v>
                </c:pt>
              </c:strCache>
            </c:strRef>
          </c:tx>
          <c:spPr>
            <a:ln w="28575" cap="rnd">
              <a:solidFill>
                <a:schemeClr val="accent1"/>
              </a:solidFill>
              <a:round/>
            </a:ln>
            <a:effectLst/>
          </c:spPr>
          <c:marker>
            <c:symbol val="none"/>
          </c:marker>
          <c:cat>
            <c:numRef>
              <c:f>Binomialverteilung_1_Lösung!$A$34:$A$134</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Binomialverteilung_1_Lösung!$E$34:$E$134</c:f>
              <c:numCache>
                <c:formatCode>General</c:formatCode>
                <c:ptCount val="101"/>
                <c:pt idx="0">
                  <c:v>5.153775207320163E-53</c:v>
                </c:pt>
                <c:pt idx="1">
                  <c:v>1.2077013235820174E-50</c:v>
                </c:pt>
                <c:pt idx="2">
                  <c:v>1.4010194316086143E-48</c:v>
                </c:pt>
                <c:pt idx="3">
                  <c:v>1.0726929709868966E-46</c:v>
                </c:pt>
                <c:pt idx="4">
                  <c:v>6.0976493417609796E-45</c:v>
                </c:pt>
                <c:pt idx="5">
                  <c:v>2.7446667534263351E-43</c:v>
                </c:pt>
                <c:pt idx="6">
                  <c:v>1.0189211247041605E-41</c:v>
                </c:pt>
                <c:pt idx="7">
                  <c:v>3.2085120782694037E-40</c:v>
                </c:pt>
                <c:pt idx="8">
                  <c:v>8.7475578650566351E-39</c:v>
                </c:pt>
                <c:pt idx="9">
                  <c:v>2.0974011665231441E-37</c:v>
                </c:pt>
                <c:pt idx="10">
                  <c:v>4.4774821149017871E-36</c:v>
                </c:pt>
                <c:pt idx="11">
                  <c:v>8.5952556626936521E-35</c:v>
                </c:pt>
                <c:pt idx="12">
                  <c:v>1.4959239849879721E-33</c:v>
                </c:pt>
                <c:pt idx="13">
                  <c:v>2.376624193038295E-32</c:v>
                </c:pt>
                <c:pt idx="14">
                  <c:v>3.4668585213861236E-31</c:v>
                </c:pt>
                <c:pt idx="15">
                  <c:v>4.6666326375908917E-30</c:v>
                </c:pt>
                <c:pt idx="16">
                  <c:v>5.8215972998926061E-29</c:v>
                </c:pt>
                <c:pt idx="17">
                  <c:v>6.7560836775314806E-28</c:v>
                </c:pt>
                <c:pt idx="18">
                  <c:v>7.3182932076088085E-27</c:v>
                </c:pt>
                <c:pt idx="19">
                  <c:v>7.4211294928259975E-26</c:v>
                </c:pt>
                <c:pt idx="20">
                  <c:v>7.0635016118840836E-25</c:v>
                </c:pt>
                <c:pt idx="21">
                  <c:v>6.3253623057231118E-24</c:v>
                </c:pt>
                <c:pt idx="22">
                  <c:v>5.340587315311271E-23</c:v>
                </c:pt>
                <c:pt idx="23">
                  <c:v>4.2595600246723541E-22</c:v>
                </c:pt>
                <c:pt idx="24">
                  <c:v>3.2149076649715499E-21</c:v>
                </c:pt>
                <c:pt idx="25">
                  <c:v>2.2997871457668995E-20</c:v>
                </c:pt>
                <c:pt idx="26">
                  <c:v>1.5615243544697993E-19</c:v>
                </c:pt>
                <c:pt idx="27">
                  <c:v>1.0076840915761432E-18</c:v>
                </c:pt>
                <c:pt idx="28">
                  <c:v>6.1878349996951871E-18</c:v>
                </c:pt>
                <c:pt idx="29">
                  <c:v>3.6196985088109263E-17</c:v>
                </c:pt>
                <c:pt idx="30">
                  <c:v>2.0191418057635265E-16</c:v>
                </c:pt>
                <c:pt idx="31">
                  <c:v>1.0750477912133237E-15</c:v>
                </c:pt>
                <c:pt idx="32">
                  <c:v>5.4680012697305538E-15</c:v>
                </c:pt>
                <c:pt idx="33">
                  <c:v>2.658967658058131E-14</c:v>
                </c:pt>
                <c:pt idx="34">
                  <c:v>1.2370796796086629E-13</c:v>
                </c:pt>
                <c:pt idx="35">
                  <c:v>5.5102845003411508E-13</c:v>
                </c:pt>
                <c:pt idx="36">
                  <c:v>2.3513138143241786E-12</c:v>
                </c:pt>
                <c:pt idx="37">
                  <c:v>9.6173304197472295E-12</c:v>
                </c:pt>
                <c:pt idx="38">
                  <c:v>3.7725342024936556E-11</c:v>
                </c:pt>
                <c:pt idx="39">
                  <c:v>1.419892483211074E-10</c:v>
                </c:pt>
                <c:pt idx="40">
                  <c:v>5.1299498155831631E-10</c:v>
                </c:pt>
                <c:pt idx="41">
                  <c:v>1.7798438267585611E-9</c:v>
                </c:pt>
                <c:pt idx="42">
                  <c:v>5.9322928193593041E-9</c:v>
                </c:pt>
                <c:pt idx="43">
                  <c:v>1.9001240811575539E-8</c:v>
                </c:pt>
                <c:pt idx="44">
                  <c:v>5.8505106333502144E-8</c:v>
                </c:pt>
                <c:pt idx="45">
                  <c:v>1.7321262696013429E-7</c:v>
                </c:pt>
                <c:pt idx="46">
                  <c:v>4.9322998523008139E-7</c:v>
                </c:pt>
                <c:pt idx="47">
                  <c:v>1.3511488605920742E-6</c:v>
                </c:pt>
                <c:pt idx="48">
                  <c:v>3.5614815186427652E-6</c:v>
                </c:pt>
                <c:pt idx="49">
                  <c:v>9.0346861957206506E-6</c:v>
                </c:pt>
                <c:pt idx="50">
                  <c:v>2.2060913327166052E-5</c:v>
                </c:pt>
                <c:pt idx="51">
                  <c:v>5.1859472124590304E-5</c:v>
                </c:pt>
                <c:pt idx="52">
                  <c:v>1.1737809819841327E-4</c:v>
                </c:pt>
                <c:pt idx="53">
                  <c:v>2.558325532978143E-4</c:v>
                </c:pt>
                <c:pt idx="54">
                  <c:v>5.3701474914783268E-4</c:v>
                </c:pt>
                <c:pt idx="55">
                  <c:v>1.0857460646854361E-3</c:v>
                </c:pt>
                <c:pt idx="56">
                  <c:v>2.1146172813184504E-3</c:v>
                </c:pt>
                <c:pt idx="57">
                  <c:v>3.9677888294059995E-3</c:v>
                </c:pt>
                <c:pt idx="58">
                  <c:v>7.1735625993735374E-3</c:v>
                </c:pt>
                <c:pt idx="59">
                  <c:v>1.2498407166438182E-2</c:v>
                </c:pt>
                <c:pt idx="60">
                  <c:v>2.0988576003924682E-2</c:v>
                </c:pt>
                <c:pt idx="61">
                  <c:v>3.3978998268931408E-2</c:v>
                </c:pt>
                <c:pt idx="62">
                  <c:v>5.3045585786925024E-2</c:v>
                </c:pt>
                <c:pt idx="63">
                  <c:v>7.9880042293730885E-2</c:v>
                </c:pt>
                <c:pt idx="64">
                  <c:v>0.11607860601905744</c:v>
                </c:pt>
                <c:pt idx="65">
                  <c:v>0.16285828837178734</c:v>
                </c:pt>
                <c:pt idx="66">
                  <c:v>0.22074223875774071</c:v>
                </c:pt>
                <c:pt idx="67">
                  <c:v>0.28928144369235276</c:v>
                </c:pt>
                <c:pt idx="68">
                  <c:v>0.36689201398595706</c:v>
                </c:pt>
                <c:pt idx="69">
                  <c:v>0.45087639923121015</c:v>
                </c:pt>
                <c:pt idx="70">
                  <c:v>0.53766026398463884</c:v>
                </c:pt>
                <c:pt idx="71">
                  <c:v>0.62322182078379307</c:v>
                </c:pt>
                <c:pt idx="72">
                  <c:v>0.70363383944225733</c:v>
                </c:pt>
                <c:pt idx="73">
                  <c:v>0.77560076025074565</c:v>
                </c:pt>
                <c:pt idx="74">
                  <c:v>0.83686989553364843</c:v>
                </c:pt>
                <c:pt idx="75">
                  <c:v>0.88642981829581879</c:v>
                </c:pt>
                <c:pt idx="76">
                  <c:v>0.92446923269660708</c:v>
                </c:pt>
                <c:pt idx="77">
                  <c:v>0.95213426135172585</c:v>
                </c:pt>
                <c:pt idx="78">
                  <c:v>0.97116874687939325</c:v>
                </c:pt>
                <c:pt idx="79">
                  <c:v>0.98353714675813064</c:v>
                </c:pt>
                <c:pt idx="80">
                  <c:v>0.99111279168385713</c:v>
                </c:pt>
                <c:pt idx="81">
                  <c:v>0.99547736077686844</c:v>
                </c:pt>
                <c:pt idx="82">
                  <c:v>0.99783706683121998</c:v>
                </c:pt>
                <c:pt idx="83">
                  <c:v>0.99903113495510887</c:v>
                </c:pt>
                <c:pt idx="84">
                  <c:v>0.99959500045805627</c:v>
                </c:pt>
                <c:pt idx="85">
                  <c:v>0.99984265903189984</c:v>
                </c:pt>
                <c:pt idx="86">
                  <c:v>0.99994345031195242</c:v>
                </c:pt>
                <c:pt idx="87">
                  <c:v>0.99998129531365809</c:v>
                </c:pt>
                <c:pt idx="88">
                  <c:v>0.99999434037106416</c:v>
                </c:pt>
                <c:pt idx="89">
                  <c:v>0.99999844443406838</c:v>
                </c:pt>
                <c:pt idx="90">
                  <c:v>0.99999961485203626</c:v>
                </c:pt>
                <c:pt idx="91">
                  <c:v>0.99999991495920737</c:v>
                </c:pt>
                <c:pt idx="92">
                  <c:v>0.99999998346193131</c:v>
                </c:pt>
                <c:pt idx="93">
                  <c:v>0.99999999721158195</c:v>
                </c:pt>
                <c:pt idx="94">
                  <c:v>0.99999999960070562</c:v>
                </c:pt>
                <c:pt idx="95">
                  <c:v>0.9999999999527871</c:v>
                </c:pt>
                <c:pt idx="96">
                  <c:v>0.99999999999557465</c:v>
                </c:pt>
                <c:pt idx="97">
                  <c:v>0.9999999999996918</c:v>
                </c:pt>
                <c:pt idx="98">
                  <c:v>0.99999999999998579</c:v>
                </c:pt>
                <c:pt idx="99">
                  <c:v>0.99999999999999967</c:v>
                </c:pt>
                <c:pt idx="100">
                  <c:v>1</c:v>
                </c:pt>
              </c:numCache>
            </c:numRef>
          </c:val>
          <c:smooth val="0"/>
          <c:extLst>
            <c:ext xmlns:c16="http://schemas.microsoft.com/office/drawing/2014/chart" uri="{C3380CC4-5D6E-409C-BE32-E72D297353CC}">
              <c16:uniqueId val="{00000000-DFC4-4284-8572-15BA46D6D5A4}"/>
            </c:ext>
          </c:extLst>
        </c:ser>
        <c:dLbls>
          <c:showLegendKey val="0"/>
          <c:showVal val="0"/>
          <c:showCatName val="0"/>
          <c:showSerName val="0"/>
          <c:showPercent val="0"/>
          <c:showBubbleSize val="0"/>
        </c:dLbls>
        <c:smooth val="0"/>
        <c:axId val="555411552"/>
        <c:axId val="555404008"/>
      </c:lineChart>
      <c:catAx>
        <c:axId val="555411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55404008"/>
        <c:crosses val="autoZero"/>
        <c:auto val="1"/>
        <c:lblAlgn val="ctr"/>
        <c:lblOffset val="100"/>
        <c:noMultiLvlLbl val="0"/>
      </c:catAx>
      <c:valAx>
        <c:axId val="555404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5541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Wahrscheinlichkeit für Anzahlen richtiger Antworten bei Rate-Wkt.</a:t>
            </a:r>
            <a:r>
              <a:rPr lang="de-DE" baseline="0"/>
              <a:t> von 0,5 (blau) und 0,25 (orange)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'Binomialverteilung 2 Lösung'!$B$25</c:f>
              <c:strCache>
                <c:ptCount val="1"/>
                <c:pt idx="0">
                  <c:v>Wahrscheinlichkeit bei 1 von 2 richtig</c:v>
                </c:pt>
              </c:strCache>
            </c:strRef>
          </c:tx>
          <c:spPr>
            <a:solidFill>
              <a:schemeClr val="accent1"/>
            </a:solidFill>
            <a:ln>
              <a:noFill/>
            </a:ln>
            <a:effectLst/>
          </c:spPr>
          <c:invertIfNegative val="0"/>
          <c:cat>
            <c:numRef>
              <c:f>'Binomialverteilung 2 Lösung'!$A$26:$A$51</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cat>
          <c:val>
            <c:numRef>
              <c:f>'Binomialverteilung 2 Lösung'!$B$26:$B$51</c:f>
              <c:numCache>
                <c:formatCode>General</c:formatCode>
                <c:ptCount val="26"/>
                <c:pt idx="0">
                  <c:v>2.9802322387695299E-8</c:v>
                </c:pt>
                <c:pt idx="1">
                  <c:v>7.450580596923826E-7</c:v>
                </c:pt>
                <c:pt idx="2">
                  <c:v>8.9406967163085819E-6</c:v>
                </c:pt>
                <c:pt idx="3">
                  <c:v>6.8545341491699137E-5</c:v>
                </c:pt>
                <c:pt idx="4">
                  <c:v>3.769993782043457E-4</c:v>
                </c:pt>
                <c:pt idx="5">
                  <c:v>1.5833973884582491E-3</c:v>
                </c:pt>
                <c:pt idx="6">
                  <c:v>5.2779912948608407E-3</c:v>
                </c:pt>
                <c:pt idx="7">
                  <c:v>1.4325976371765132E-2</c:v>
                </c:pt>
                <c:pt idx="8">
                  <c:v>3.2233446836471544E-2</c:v>
                </c:pt>
                <c:pt idx="9">
                  <c:v>6.0885399580001824E-2</c:v>
                </c:pt>
                <c:pt idx="10">
                  <c:v>9.7416639328002916E-2</c:v>
                </c:pt>
                <c:pt idx="11">
                  <c:v>0.13284087181091309</c:v>
                </c:pt>
                <c:pt idx="12">
                  <c:v>0.15498101711273191</c:v>
                </c:pt>
                <c:pt idx="13">
                  <c:v>0.15498101711273191</c:v>
                </c:pt>
                <c:pt idx="14">
                  <c:v>0.13284087181091309</c:v>
                </c:pt>
                <c:pt idx="15">
                  <c:v>9.7416639328002916E-2</c:v>
                </c:pt>
                <c:pt idx="16">
                  <c:v>6.0885399580001824E-2</c:v>
                </c:pt>
                <c:pt idx="17">
                  <c:v>3.2233446836471544E-2</c:v>
                </c:pt>
                <c:pt idx="18">
                  <c:v>1.4325976371765126E-2</c:v>
                </c:pt>
                <c:pt idx="19">
                  <c:v>5.2779912948608407E-3</c:v>
                </c:pt>
                <c:pt idx="20">
                  <c:v>1.5833973884582491E-3</c:v>
                </c:pt>
                <c:pt idx="21">
                  <c:v>3.769993782043457E-4</c:v>
                </c:pt>
                <c:pt idx="22">
                  <c:v>6.8545341491699137E-5</c:v>
                </c:pt>
                <c:pt idx="23">
                  <c:v>8.9406967163085819E-6</c:v>
                </c:pt>
                <c:pt idx="24">
                  <c:v>7.4505805969238387E-7</c:v>
                </c:pt>
                <c:pt idx="25">
                  <c:v>2.9802322387695299E-8</c:v>
                </c:pt>
              </c:numCache>
            </c:numRef>
          </c:val>
          <c:extLst>
            <c:ext xmlns:c16="http://schemas.microsoft.com/office/drawing/2014/chart" uri="{C3380CC4-5D6E-409C-BE32-E72D297353CC}">
              <c16:uniqueId val="{00000000-3649-46CE-A183-79F60318801C}"/>
            </c:ext>
          </c:extLst>
        </c:ser>
        <c:ser>
          <c:idx val="1"/>
          <c:order val="1"/>
          <c:tx>
            <c:strRef>
              <c:f>'Binomialverteilung 2 Lösung'!$E$25</c:f>
              <c:strCache>
                <c:ptCount val="1"/>
                <c:pt idx="0">
                  <c:v>Wahrscheinlichkeit bei 1 von 4 richtig</c:v>
                </c:pt>
              </c:strCache>
            </c:strRef>
          </c:tx>
          <c:spPr>
            <a:solidFill>
              <a:schemeClr val="accent2"/>
            </a:solidFill>
            <a:ln>
              <a:noFill/>
            </a:ln>
            <a:effectLst/>
          </c:spPr>
          <c:invertIfNegative val="0"/>
          <c:val>
            <c:numRef>
              <c:f>'Binomialverteilung 2 Lösung'!$E$26:$E$51</c:f>
              <c:numCache>
                <c:formatCode>General</c:formatCode>
                <c:ptCount val="26"/>
                <c:pt idx="0">
                  <c:v>7.5254345816500089E-4</c:v>
                </c:pt>
                <c:pt idx="1">
                  <c:v>6.2711954847083345E-3</c:v>
                </c:pt>
                <c:pt idx="2">
                  <c:v>2.5084781938833341E-2</c:v>
                </c:pt>
                <c:pt idx="3">
                  <c:v>6.4105553843685228E-2</c:v>
                </c:pt>
                <c:pt idx="4">
                  <c:v>0.11752684871342284</c:v>
                </c:pt>
                <c:pt idx="5">
                  <c:v>0.16453758819879205</c:v>
                </c:pt>
                <c:pt idx="6">
                  <c:v>0.18281954244310228</c:v>
                </c:pt>
                <c:pt idx="7">
                  <c:v>0.16540815744852111</c:v>
                </c:pt>
                <c:pt idx="8">
                  <c:v>0.12405611808639083</c:v>
                </c:pt>
                <c:pt idx="9">
                  <c:v>7.8109407684023843E-2</c:v>
                </c:pt>
                <c:pt idx="10">
                  <c:v>4.1658350764812689E-2</c:v>
                </c:pt>
                <c:pt idx="11">
                  <c:v>1.8935613984005759E-2</c:v>
                </c:pt>
                <c:pt idx="12">
                  <c:v>7.3638498826689141E-3</c:v>
                </c:pt>
                <c:pt idx="13">
                  <c:v>2.454616627556304E-3</c:v>
                </c:pt>
                <c:pt idx="14">
                  <c:v>7.0131903644465876E-4</c:v>
                </c:pt>
                <c:pt idx="15">
                  <c:v>1.714335422420281E-4</c:v>
                </c:pt>
                <c:pt idx="16">
                  <c:v>3.571532130042237E-5</c:v>
                </c:pt>
                <c:pt idx="17">
                  <c:v>6.3027037588980634E-6</c:v>
                </c:pt>
                <c:pt idx="18">
                  <c:v>9.3373389020712122E-7</c:v>
                </c:pt>
                <c:pt idx="19">
                  <c:v>1.146690742359625E-7</c:v>
                </c:pt>
                <c:pt idx="20">
                  <c:v>1.1466907423596243E-8</c:v>
                </c:pt>
                <c:pt idx="21">
                  <c:v>9.100720177457357E-10</c:v>
                </c:pt>
                <c:pt idx="22">
                  <c:v>5.515587986337799E-11</c:v>
                </c:pt>
                <c:pt idx="23">
                  <c:v>2.3980817331903313E-12</c:v>
                </c:pt>
                <c:pt idx="24">
                  <c:v>6.6613381477509077E-14</c:v>
                </c:pt>
                <c:pt idx="25">
                  <c:v>8.8817841970012444E-16</c:v>
                </c:pt>
              </c:numCache>
            </c:numRef>
          </c:val>
          <c:extLst>
            <c:ext xmlns:c16="http://schemas.microsoft.com/office/drawing/2014/chart" uri="{C3380CC4-5D6E-409C-BE32-E72D297353CC}">
              <c16:uniqueId val="{00000002-3649-46CE-A183-79F60318801C}"/>
            </c:ext>
          </c:extLst>
        </c:ser>
        <c:dLbls>
          <c:showLegendKey val="0"/>
          <c:showVal val="0"/>
          <c:showCatName val="0"/>
          <c:showSerName val="0"/>
          <c:showPercent val="0"/>
          <c:showBubbleSize val="0"/>
        </c:dLbls>
        <c:gapWidth val="219"/>
        <c:overlap val="-27"/>
        <c:axId val="451516024"/>
        <c:axId val="451517664"/>
      </c:barChart>
      <c:catAx>
        <c:axId val="451516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Anzahl richtige Antworten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51517664"/>
        <c:crosses val="autoZero"/>
        <c:auto val="1"/>
        <c:lblAlgn val="ctr"/>
        <c:lblOffset val="100"/>
        <c:noMultiLvlLbl val="0"/>
      </c:catAx>
      <c:valAx>
        <c:axId val="451517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Wahrscheinlichkeit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51516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Wahrscheinlichkeitsdichte von IQ-Werten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Normalverteilung_Lösung!$B$15</c:f>
              <c:strCache>
                <c:ptCount val="1"/>
                <c:pt idx="0">
                  <c:v>Wahrscheinlichkeitsdichte</c:v>
                </c:pt>
              </c:strCache>
            </c:strRef>
          </c:tx>
          <c:spPr>
            <a:ln w="28575" cap="rnd">
              <a:solidFill>
                <a:schemeClr val="accent1"/>
              </a:solidFill>
              <a:round/>
            </a:ln>
            <a:effectLst/>
          </c:spPr>
          <c:marker>
            <c:symbol val="none"/>
          </c:marker>
          <c:cat>
            <c:numRef>
              <c:f>Normalverteilung_Lösung!$A$16:$A$96</c:f>
              <c:numCache>
                <c:formatCode>General</c:formatCode>
                <c:ptCount val="8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pt idx="41">
                  <c:v>101</c:v>
                </c:pt>
                <c:pt idx="42">
                  <c:v>102</c:v>
                </c:pt>
                <c:pt idx="43">
                  <c:v>103</c:v>
                </c:pt>
                <c:pt idx="44">
                  <c:v>104</c:v>
                </c:pt>
                <c:pt idx="45">
                  <c:v>105</c:v>
                </c:pt>
                <c:pt idx="46">
                  <c:v>106</c:v>
                </c:pt>
                <c:pt idx="47">
                  <c:v>107</c:v>
                </c:pt>
                <c:pt idx="48">
                  <c:v>108</c:v>
                </c:pt>
                <c:pt idx="49">
                  <c:v>109</c:v>
                </c:pt>
                <c:pt idx="50">
                  <c:v>110</c:v>
                </c:pt>
                <c:pt idx="51">
                  <c:v>111</c:v>
                </c:pt>
                <c:pt idx="52">
                  <c:v>112</c:v>
                </c:pt>
                <c:pt idx="53">
                  <c:v>113</c:v>
                </c:pt>
                <c:pt idx="54">
                  <c:v>114</c:v>
                </c:pt>
                <c:pt idx="55">
                  <c:v>115</c:v>
                </c:pt>
                <c:pt idx="56">
                  <c:v>116</c:v>
                </c:pt>
                <c:pt idx="57">
                  <c:v>117</c:v>
                </c:pt>
                <c:pt idx="58">
                  <c:v>118</c:v>
                </c:pt>
                <c:pt idx="59">
                  <c:v>119</c:v>
                </c:pt>
                <c:pt idx="60">
                  <c:v>120</c:v>
                </c:pt>
                <c:pt idx="61">
                  <c:v>121</c:v>
                </c:pt>
                <c:pt idx="62">
                  <c:v>122</c:v>
                </c:pt>
                <c:pt idx="63">
                  <c:v>123</c:v>
                </c:pt>
                <c:pt idx="64">
                  <c:v>124</c:v>
                </c:pt>
                <c:pt idx="65">
                  <c:v>125</c:v>
                </c:pt>
                <c:pt idx="66">
                  <c:v>126</c:v>
                </c:pt>
                <c:pt idx="67">
                  <c:v>127</c:v>
                </c:pt>
                <c:pt idx="68">
                  <c:v>128</c:v>
                </c:pt>
                <c:pt idx="69">
                  <c:v>129</c:v>
                </c:pt>
                <c:pt idx="70">
                  <c:v>130</c:v>
                </c:pt>
                <c:pt idx="71">
                  <c:v>131</c:v>
                </c:pt>
                <c:pt idx="72">
                  <c:v>132</c:v>
                </c:pt>
                <c:pt idx="73">
                  <c:v>133</c:v>
                </c:pt>
                <c:pt idx="74">
                  <c:v>134</c:v>
                </c:pt>
                <c:pt idx="75">
                  <c:v>135</c:v>
                </c:pt>
                <c:pt idx="76">
                  <c:v>136</c:v>
                </c:pt>
                <c:pt idx="77">
                  <c:v>137</c:v>
                </c:pt>
                <c:pt idx="78">
                  <c:v>138</c:v>
                </c:pt>
                <c:pt idx="79">
                  <c:v>139</c:v>
                </c:pt>
                <c:pt idx="80">
                  <c:v>140</c:v>
                </c:pt>
              </c:numCache>
            </c:numRef>
          </c:cat>
          <c:val>
            <c:numRef>
              <c:f>Normalverteilung_Lösung!$B$16:$B$96</c:f>
              <c:numCache>
                <c:formatCode>General</c:formatCode>
                <c:ptCount val="81"/>
                <c:pt idx="0">
                  <c:v>7.597324015864961E-4</c:v>
                </c:pt>
                <c:pt idx="1">
                  <c:v>9.0553128224570749E-4</c:v>
                </c:pt>
                <c:pt idx="2">
                  <c:v>1.0745238742432661E-3</c:v>
                </c:pt>
                <c:pt idx="3">
                  <c:v>1.2693999677100174E-3</c:v>
                </c:pt>
                <c:pt idx="4">
                  <c:v>1.49296868632286E-3</c:v>
                </c:pt>
                <c:pt idx="5">
                  <c:v>1.7481259395806324E-3</c:v>
                </c:pt>
                <c:pt idx="6">
                  <c:v>2.0378139818590327E-3</c:v>
                </c:pt>
                <c:pt idx="7">
                  <c:v>2.3649728564154281E-3</c:v>
                </c:pt>
                <c:pt idx="8">
                  <c:v>2.732483736348146E-3</c:v>
                </c:pt>
                <c:pt idx="9">
                  <c:v>3.1431044477247712E-3</c:v>
                </c:pt>
                <c:pt idx="10">
                  <c:v>3.5993977675458709E-3</c:v>
                </c:pt>
                <c:pt idx="11">
                  <c:v>4.1036534232898186E-3</c:v>
                </c:pt>
                <c:pt idx="12">
                  <c:v>4.6578050713943445E-3</c:v>
                </c:pt>
                <c:pt idx="13">
                  <c:v>5.2633438867262768E-3</c:v>
                </c:pt>
                <c:pt idx="14">
                  <c:v>5.92123073937279E-3</c:v>
                </c:pt>
                <c:pt idx="15">
                  <c:v>6.6318092528499118E-3</c:v>
                </c:pt>
                <c:pt idx="16">
                  <c:v>7.3947223119637025E-3</c:v>
                </c:pt>
                <c:pt idx="17">
                  <c:v>8.208834801723304E-3</c:v>
                </c:pt>
                <c:pt idx="18">
                  <c:v>9.072165494151874E-3</c:v>
                </c:pt>
                <c:pt idx="19">
                  <c:v>9.9818310423829913E-3</c:v>
                </c:pt>
                <c:pt idx="20">
                  <c:v>1.0934004978399576E-2</c:v>
                </c:pt>
                <c:pt idx="21">
                  <c:v>1.192389443296937E-2</c:v>
                </c:pt>
                <c:pt idx="22">
                  <c:v>1.2945736998880863E-2</c:v>
                </c:pt>
                <c:pt idx="23">
                  <c:v>1.3992819741648285E-2</c:v>
                </c:pt>
                <c:pt idx="24">
                  <c:v>1.505752183114163E-2</c:v>
                </c:pt>
                <c:pt idx="25">
                  <c:v>1.613138163460956E-2</c:v>
                </c:pt>
                <c:pt idx="26">
                  <c:v>1.7205188393549176E-2</c:v>
                </c:pt>
                <c:pt idx="27">
                  <c:v>1.8269097826468562E-2</c:v>
                </c:pt>
                <c:pt idx="28">
                  <c:v>1.9312770184098847E-2</c:v>
                </c:pt>
                <c:pt idx="29">
                  <c:v>2.032552846403448E-2</c:v>
                </c:pt>
                <c:pt idx="30">
                  <c:v>2.129653370149015E-2</c:v>
                </c:pt>
                <c:pt idx="31">
                  <c:v>2.2214973526119976E-2</c:v>
                </c:pt>
                <c:pt idx="32">
                  <c:v>2.3070259545128195E-2</c:v>
                </c:pt>
                <c:pt idx="33">
                  <c:v>2.3852228611197932E-2</c:v>
                </c:pt>
                <c:pt idx="34">
                  <c:v>2.4551342686888224E-2</c:v>
                </c:pt>
                <c:pt idx="35">
                  <c:v>2.5158881846199542E-2</c:v>
                </c:pt>
                <c:pt idx="36">
                  <c:v>2.5667124973067602E-2</c:v>
                </c:pt>
                <c:pt idx="37">
                  <c:v>2.6069512931697059E-2</c:v>
                </c:pt>
                <c:pt idx="38">
                  <c:v>2.6360789392387847E-2</c:v>
                </c:pt>
                <c:pt idx="39">
                  <c:v>2.6537115087596815E-2</c:v>
                </c:pt>
                <c:pt idx="40">
                  <c:v>2.6596152026762181E-2</c:v>
                </c:pt>
                <c:pt idx="41">
                  <c:v>2.6537115087596815E-2</c:v>
                </c:pt>
                <c:pt idx="42">
                  <c:v>2.6360789392387847E-2</c:v>
                </c:pt>
                <c:pt idx="43">
                  <c:v>2.6069512931697059E-2</c:v>
                </c:pt>
                <c:pt idx="44">
                  <c:v>2.5667124973067602E-2</c:v>
                </c:pt>
                <c:pt idx="45">
                  <c:v>2.5158881846199542E-2</c:v>
                </c:pt>
                <c:pt idx="46">
                  <c:v>2.4551342686888224E-2</c:v>
                </c:pt>
                <c:pt idx="47">
                  <c:v>2.3852228611197932E-2</c:v>
                </c:pt>
                <c:pt idx="48">
                  <c:v>2.3070259545128195E-2</c:v>
                </c:pt>
                <c:pt idx="49">
                  <c:v>2.2214973526119976E-2</c:v>
                </c:pt>
                <c:pt idx="50">
                  <c:v>2.129653370149015E-2</c:v>
                </c:pt>
                <c:pt idx="51">
                  <c:v>2.032552846403448E-2</c:v>
                </c:pt>
                <c:pt idx="52">
                  <c:v>1.9312770184098847E-2</c:v>
                </c:pt>
                <c:pt idx="53">
                  <c:v>1.8269097826468562E-2</c:v>
                </c:pt>
                <c:pt idx="54">
                  <c:v>1.7205188393549176E-2</c:v>
                </c:pt>
                <c:pt idx="55">
                  <c:v>1.613138163460956E-2</c:v>
                </c:pt>
                <c:pt idx="56">
                  <c:v>1.505752183114163E-2</c:v>
                </c:pt>
                <c:pt idx="57">
                  <c:v>1.3992819741648285E-2</c:v>
                </c:pt>
                <c:pt idx="58">
                  <c:v>1.2945736998880863E-2</c:v>
                </c:pt>
                <c:pt idx="59">
                  <c:v>1.192389443296937E-2</c:v>
                </c:pt>
                <c:pt idx="60">
                  <c:v>1.0934004978399576E-2</c:v>
                </c:pt>
                <c:pt idx="61">
                  <c:v>9.9818310423829913E-3</c:v>
                </c:pt>
                <c:pt idx="62">
                  <c:v>9.072165494151874E-3</c:v>
                </c:pt>
                <c:pt idx="63">
                  <c:v>8.208834801723304E-3</c:v>
                </c:pt>
                <c:pt idx="64">
                  <c:v>7.3947223119637025E-3</c:v>
                </c:pt>
                <c:pt idx="65">
                  <c:v>6.6318092528499118E-3</c:v>
                </c:pt>
                <c:pt idx="66">
                  <c:v>5.92123073937279E-3</c:v>
                </c:pt>
                <c:pt idx="67">
                  <c:v>5.2633438867262768E-3</c:v>
                </c:pt>
                <c:pt idx="68">
                  <c:v>4.6578050713943445E-3</c:v>
                </c:pt>
                <c:pt idx="69">
                  <c:v>4.1036534232898186E-3</c:v>
                </c:pt>
                <c:pt idx="70">
                  <c:v>3.5993977675458709E-3</c:v>
                </c:pt>
                <c:pt idx="71">
                  <c:v>3.1431044477247712E-3</c:v>
                </c:pt>
                <c:pt idx="72">
                  <c:v>2.732483736348146E-3</c:v>
                </c:pt>
                <c:pt idx="73">
                  <c:v>2.3649728564154281E-3</c:v>
                </c:pt>
                <c:pt idx="74">
                  <c:v>2.0378139818590327E-3</c:v>
                </c:pt>
                <c:pt idx="75">
                  <c:v>1.7481259395806324E-3</c:v>
                </c:pt>
                <c:pt idx="76">
                  <c:v>1.49296868632286E-3</c:v>
                </c:pt>
                <c:pt idx="77">
                  <c:v>1.2693999677100174E-3</c:v>
                </c:pt>
                <c:pt idx="78">
                  <c:v>1.0745238742432661E-3</c:v>
                </c:pt>
                <c:pt idx="79">
                  <c:v>9.0553128224570749E-4</c:v>
                </c:pt>
                <c:pt idx="80">
                  <c:v>7.597324015864961E-4</c:v>
                </c:pt>
              </c:numCache>
            </c:numRef>
          </c:val>
          <c:smooth val="0"/>
          <c:extLst>
            <c:ext xmlns:c16="http://schemas.microsoft.com/office/drawing/2014/chart" uri="{C3380CC4-5D6E-409C-BE32-E72D297353CC}">
              <c16:uniqueId val="{00000000-50A1-4F36-869C-9B483B4D2E2D}"/>
            </c:ext>
          </c:extLst>
        </c:ser>
        <c:dLbls>
          <c:showLegendKey val="0"/>
          <c:showVal val="0"/>
          <c:showCatName val="0"/>
          <c:showSerName val="0"/>
          <c:showPercent val="0"/>
          <c:showBubbleSize val="0"/>
        </c:dLbls>
        <c:smooth val="0"/>
        <c:axId val="636953648"/>
        <c:axId val="636950040"/>
      </c:lineChart>
      <c:catAx>
        <c:axId val="636953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Wert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36950040"/>
        <c:crosses val="autoZero"/>
        <c:auto val="1"/>
        <c:lblAlgn val="ctr"/>
        <c:lblOffset val="100"/>
        <c:noMultiLvlLbl val="0"/>
      </c:catAx>
      <c:valAx>
        <c:axId val="636950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Wahrscheinlichkeit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369536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kumulierte Wahrscheinlichkeit von IQ-Werten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Normalverteilung_Lösung!$C$15</c:f>
              <c:strCache>
                <c:ptCount val="1"/>
                <c:pt idx="0">
                  <c:v>kumulierte Wahrscheinlichkeit</c:v>
                </c:pt>
              </c:strCache>
            </c:strRef>
          </c:tx>
          <c:spPr>
            <a:ln w="28575" cap="rnd">
              <a:solidFill>
                <a:schemeClr val="accent1"/>
              </a:solidFill>
              <a:round/>
            </a:ln>
            <a:effectLst/>
          </c:spPr>
          <c:marker>
            <c:symbol val="none"/>
          </c:marker>
          <c:cat>
            <c:numRef>
              <c:f>Normalverteilung_Lösung!$A$16:$A$96</c:f>
              <c:numCache>
                <c:formatCode>General</c:formatCode>
                <c:ptCount val="8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pt idx="41">
                  <c:v>101</c:v>
                </c:pt>
                <c:pt idx="42">
                  <c:v>102</c:v>
                </c:pt>
                <c:pt idx="43">
                  <c:v>103</c:v>
                </c:pt>
                <c:pt idx="44">
                  <c:v>104</c:v>
                </c:pt>
                <c:pt idx="45">
                  <c:v>105</c:v>
                </c:pt>
                <c:pt idx="46">
                  <c:v>106</c:v>
                </c:pt>
                <c:pt idx="47">
                  <c:v>107</c:v>
                </c:pt>
                <c:pt idx="48">
                  <c:v>108</c:v>
                </c:pt>
                <c:pt idx="49">
                  <c:v>109</c:v>
                </c:pt>
                <c:pt idx="50">
                  <c:v>110</c:v>
                </c:pt>
                <c:pt idx="51">
                  <c:v>111</c:v>
                </c:pt>
                <c:pt idx="52">
                  <c:v>112</c:v>
                </c:pt>
                <c:pt idx="53">
                  <c:v>113</c:v>
                </c:pt>
                <c:pt idx="54">
                  <c:v>114</c:v>
                </c:pt>
                <c:pt idx="55">
                  <c:v>115</c:v>
                </c:pt>
                <c:pt idx="56">
                  <c:v>116</c:v>
                </c:pt>
                <c:pt idx="57">
                  <c:v>117</c:v>
                </c:pt>
                <c:pt idx="58">
                  <c:v>118</c:v>
                </c:pt>
                <c:pt idx="59">
                  <c:v>119</c:v>
                </c:pt>
                <c:pt idx="60">
                  <c:v>120</c:v>
                </c:pt>
                <c:pt idx="61">
                  <c:v>121</c:v>
                </c:pt>
                <c:pt idx="62">
                  <c:v>122</c:v>
                </c:pt>
                <c:pt idx="63">
                  <c:v>123</c:v>
                </c:pt>
                <c:pt idx="64">
                  <c:v>124</c:v>
                </c:pt>
                <c:pt idx="65">
                  <c:v>125</c:v>
                </c:pt>
                <c:pt idx="66">
                  <c:v>126</c:v>
                </c:pt>
                <c:pt idx="67">
                  <c:v>127</c:v>
                </c:pt>
                <c:pt idx="68">
                  <c:v>128</c:v>
                </c:pt>
                <c:pt idx="69">
                  <c:v>129</c:v>
                </c:pt>
                <c:pt idx="70">
                  <c:v>130</c:v>
                </c:pt>
                <c:pt idx="71">
                  <c:v>131</c:v>
                </c:pt>
                <c:pt idx="72">
                  <c:v>132</c:v>
                </c:pt>
                <c:pt idx="73">
                  <c:v>133</c:v>
                </c:pt>
                <c:pt idx="74">
                  <c:v>134</c:v>
                </c:pt>
                <c:pt idx="75">
                  <c:v>135</c:v>
                </c:pt>
                <c:pt idx="76">
                  <c:v>136</c:v>
                </c:pt>
                <c:pt idx="77">
                  <c:v>137</c:v>
                </c:pt>
                <c:pt idx="78">
                  <c:v>138</c:v>
                </c:pt>
                <c:pt idx="79">
                  <c:v>139</c:v>
                </c:pt>
                <c:pt idx="80">
                  <c:v>140</c:v>
                </c:pt>
              </c:numCache>
            </c:numRef>
          </c:cat>
          <c:val>
            <c:numRef>
              <c:f>Normalverteilung_Lösung!$C$16:$C$96</c:f>
              <c:numCache>
                <c:formatCode>General</c:formatCode>
                <c:ptCount val="81"/>
                <c:pt idx="0">
                  <c:v>3.8303805675897356E-3</c:v>
                </c:pt>
                <c:pt idx="1">
                  <c:v>4.6611880237187476E-3</c:v>
                </c:pt>
                <c:pt idx="2">
                  <c:v>5.6491727555606384E-3</c:v>
                </c:pt>
                <c:pt idx="3">
                  <c:v>6.8188622701760961E-3</c:v>
                </c:pt>
                <c:pt idx="4">
                  <c:v>8.1975359245961311E-3</c:v>
                </c:pt>
                <c:pt idx="5">
                  <c:v>9.8153286286453353E-3</c:v>
                </c:pt>
                <c:pt idx="6">
                  <c:v>1.1705298080558344E-2</c:v>
                </c:pt>
                <c:pt idx="7">
                  <c:v>1.3903447513498597E-2</c:v>
                </c:pt>
                <c:pt idx="8">
                  <c:v>1.6448695822745323E-2</c:v>
                </c:pt>
                <c:pt idx="9">
                  <c:v>1.9382787088818593E-2</c:v>
                </c:pt>
                <c:pt idx="10">
                  <c:v>2.2750131948179191E-2</c:v>
                </c:pt>
                <c:pt idx="11">
                  <c:v>2.6597574021009637E-2</c:v>
                </c:pt>
                <c:pt idx="12">
                  <c:v>3.0974075706740569E-2</c:v>
                </c:pt>
                <c:pt idx="13">
                  <c:v>3.5930319112925789E-2</c:v>
                </c:pt>
                <c:pt idx="14">
                  <c:v>4.1518219688779105E-2</c:v>
                </c:pt>
                <c:pt idx="15">
                  <c:v>4.7790352272814703E-2</c:v>
                </c:pt>
                <c:pt idx="16">
                  <c:v>5.4799291699557967E-2</c:v>
                </c:pt>
                <c:pt idx="17">
                  <c:v>6.2596872790906796E-2</c:v>
                </c:pt>
                <c:pt idx="18">
                  <c:v>7.1233377413986096E-2</c:v>
                </c:pt>
                <c:pt idx="19">
                  <c:v>8.0756659233771053E-2</c:v>
                </c:pt>
                <c:pt idx="20">
                  <c:v>9.1211219725867876E-2</c:v>
                </c:pt>
                <c:pt idx="21">
                  <c:v>0.10263725183213576</c:v>
                </c:pt>
                <c:pt idx="22">
                  <c:v>0.11506967022170828</c:v>
                </c:pt>
                <c:pt idx="23">
                  <c:v>0.12853714934241495</c:v>
                </c:pt>
                <c:pt idx="24">
                  <c:v>0.14306119219550908</c:v>
                </c:pt>
                <c:pt idx="25">
                  <c:v>0.15865525393145699</c:v>
                </c:pt>
                <c:pt idx="26">
                  <c:v>0.17532394485222941</c:v>
                </c:pt>
                <c:pt idx="27">
                  <c:v>0.1930623371419069</c:v>
                </c:pt>
                <c:pt idx="28">
                  <c:v>0.21185539858339661</c:v>
                </c:pt>
                <c:pt idx="29">
                  <c:v>0.23167757463479818</c:v>
                </c:pt>
                <c:pt idx="30">
                  <c:v>0.25249253754692291</c:v>
                </c:pt>
                <c:pt idx="31">
                  <c:v>0.27425311775007355</c:v>
                </c:pt>
                <c:pt idx="32">
                  <c:v>0.29690142860385121</c:v>
                </c:pt>
                <c:pt idx="33">
                  <c:v>0.32036919090127036</c:v>
                </c:pt>
                <c:pt idx="34">
                  <c:v>0.34457825838967576</c:v>
                </c:pt>
                <c:pt idx="35">
                  <c:v>0.36944134018176361</c:v>
                </c:pt>
                <c:pt idx="36">
                  <c:v>0.39486291046402511</c:v>
                </c:pt>
                <c:pt idx="37">
                  <c:v>0.42074029056089696</c:v>
                </c:pt>
                <c:pt idx="38">
                  <c:v>0.44696488337638601</c:v>
                </c:pt>
                <c:pt idx="39">
                  <c:v>0.47342353569963491</c:v>
                </c:pt>
                <c:pt idx="40">
                  <c:v>0.5</c:v>
                </c:pt>
                <c:pt idx="41">
                  <c:v>0.52657646430036509</c:v>
                </c:pt>
                <c:pt idx="42">
                  <c:v>0.55303511662361404</c:v>
                </c:pt>
                <c:pt idx="43">
                  <c:v>0.57925970943910299</c:v>
                </c:pt>
                <c:pt idx="44">
                  <c:v>0.60513708953597489</c:v>
                </c:pt>
                <c:pt idx="45">
                  <c:v>0.63055865981823644</c:v>
                </c:pt>
                <c:pt idx="46">
                  <c:v>0.65542174161032429</c:v>
                </c:pt>
                <c:pt idx="47">
                  <c:v>0.67963080909872964</c:v>
                </c:pt>
                <c:pt idx="48">
                  <c:v>0.70309857139614884</c:v>
                </c:pt>
                <c:pt idx="49">
                  <c:v>0.72574688224992645</c:v>
                </c:pt>
                <c:pt idx="50">
                  <c:v>0.74750746245307709</c:v>
                </c:pt>
                <c:pt idx="51">
                  <c:v>0.76832242536520179</c:v>
                </c:pt>
                <c:pt idx="52">
                  <c:v>0.78814460141660336</c:v>
                </c:pt>
                <c:pt idx="53">
                  <c:v>0.8069376628580931</c:v>
                </c:pt>
                <c:pt idx="54">
                  <c:v>0.82467605514777054</c:v>
                </c:pt>
                <c:pt idx="55">
                  <c:v>0.84134474606854304</c:v>
                </c:pt>
                <c:pt idx="56">
                  <c:v>0.85693880780449094</c:v>
                </c:pt>
                <c:pt idx="57">
                  <c:v>0.871462850657585</c:v>
                </c:pt>
                <c:pt idx="58">
                  <c:v>0.88493032977829178</c:v>
                </c:pt>
                <c:pt idx="59">
                  <c:v>0.89736274816786421</c:v>
                </c:pt>
                <c:pt idx="60">
                  <c:v>0.90878878027413212</c:v>
                </c:pt>
                <c:pt idx="61">
                  <c:v>0.91924334076622893</c:v>
                </c:pt>
                <c:pt idx="62">
                  <c:v>0.92876662258601395</c:v>
                </c:pt>
                <c:pt idx="63">
                  <c:v>0.93740312720909325</c:v>
                </c:pt>
                <c:pt idx="64">
                  <c:v>0.94520070830044201</c:v>
                </c:pt>
                <c:pt idx="65">
                  <c:v>0.9522096477271853</c:v>
                </c:pt>
                <c:pt idx="66">
                  <c:v>0.95848178031122089</c:v>
                </c:pt>
                <c:pt idx="67">
                  <c:v>0.96406968088707423</c:v>
                </c:pt>
                <c:pt idx="68">
                  <c:v>0.9690259242932594</c:v>
                </c:pt>
                <c:pt idx="69">
                  <c:v>0.9734024259789904</c:v>
                </c:pt>
                <c:pt idx="70">
                  <c:v>0.97724986805182079</c:v>
                </c:pt>
                <c:pt idx="71">
                  <c:v>0.98061721291118142</c:v>
                </c:pt>
                <c:pt idx="72">
                  <c:v>0.98355130417725467</c:v>
                </c:pt>
                <c:pt idx="73">
                  <c:v>0.98609655248650141</c:v>
                </c:pt>
                <c:pt idx="74">
                  <c:v>0.98829470191944169</c:v>
                </c:pt>
                <c:pt idx="75">
                  <c:v>0.99018467137135469</c:v>
                </c:pt>
                <c:pt idx="76">
                  <c:v>0.99180246407540384</c:v>
                </c:pt>
                <c:pt idx="77">
                  <c:v>0.99318113772982386</c:v>
                </c:pt>
                <c:pt idx="78">
                  <c:v>0.99435082724443935</c:v>
                </c:pt>
                <c:pt idx="79">
                  <c:v>0.99533881197628127</c:v>
                </c:pt>
                <c:pt idx="80">
                  <c:v>0.99616961943241022</c:v>
                </c:pt>
              </c:numCache>
            </c:numRef>
          </c:val>
          <c:smooth val="0"/>
          <c:extLst>
            <c:ext xmlns:c16="http://schemas.microsoft.com/office/drawing/2014/chart" uri="{C3380CC4-5D6E-409C-BE32-E72D297353CC}">
              <c16:uniqueId val="{00000000-2726-4BD2-89B5-025D0DB03F3C}"/>
            </c:ext>
          </c:extLst>
        </c:ser>
        <c:dLbls>
          <c:showLegendKey val="0"/>
          <c:showVal val="0"/>
          <c:showCatName val="0"/>
          <c:showSerName val="0"/>
          <c:showPercent val="0"/>
          <c:showBubbleSize val="0"/>
        </c:dLbls>
        <c:smooth val="0"/>
        <c:axId val="554375904"/>
        <c:axId val="554368032"/>
      </c:lineChart>
      <c:catAx>
        <c:axId val="554375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Werte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54368032"/>
        <c:crosses val="autoZero"/>
        <c:auto val="1"/>
        <c:lblAlgn val="ctr"/>
        <c:lblOffset val="100"/>
        <c:noMultiLvlLbl val="0"/>
      </c:catAx>
      <c:valAx>
        <c:axId val="554368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Wahrscheinlichkeit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54375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pixabay.com/en/coin-roman-money-cash-gold-154560/"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hyperlink" Target="https://pixabay.com/en/coin-roman-money-cash-gold-154560/" TargetMode="External"/><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5.jpeg"/></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3" Type="http://schemas.openxmlformats.org/officeDocument/2006/relationships/customXml" Target="../ink/ink1.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image" Target="../media/image20.png"/></Relationships>
</file>

<file path=xl/drawings/drawing1.xml><?xml version="1.0" encoding="utf-8"?>
<xdr:wsDr xmlns:xdr="http://schemas.openxmlformats.org/drawingml/2006/spreadsheetDrawing" xmlns:a="http://schemas.openxmlformats.org/drawingml/2006/main">
  <xdr:twoCellAnchor editAs="oneCell">
    <xdr:from>
      <xdr:col>3</xdr:col>
      <xdr:colOff>1409700</xdr:colOff>
      <xdr:row>13</xdr:row>
      <xdr:rowOff>123824</xdr:rowOff>
    </xdr:from>
    <xdr:to>
      <xdr:col>3</xdr:col>
      <xdr:colOff>2333625</xdr:colOff>
      <xdr:row>18</xdr:row>
      <xdr:rowOff>95249</xdr:rowOff>
    </xdr:to>
    <xdr:pic>
      <xdr:nvPicPr>
        <xdr:cNvPr id="2" name="Grafik 1">
          <a:extLst>
            <a:ext uri="{FF2B5EF4-FFF2-40B4-BE49-F238E27FC236}">
              <a16:creationId xmlns:a16="http://schemas.microsoft.com/office/drawing/2014/main" id="{088471EF-5104-40AA-84CB-DB3AADB83E0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xmlns="" r:id="rId2"/>
            </a:ext>
          </a:extLst>
        </a:blip>
        <a:stretch>
          <a:fillRect/>
        </a:stretch>
      </xdr:blipFill>
      <xdr:spPr>
        <a:xfrm>
          <a:off x="9696450" y="2600324"/>
          <a:ext cx="923925" cy="923925"/>
        </a:xfrm>
        <a:prstGeom prst="rect">
          <a:avLst/>
        </a:prstGeom>
      </xdr:spPr>
    </xdr:pic>
    <xdr:clientData/>
  </xdr:twoCellAnchor>
  <xdr:twoCellAnchor>
    <xdr:from>
      <xdr:col>3</xdr:col>
      <xdr:colOff>1352550</xdr:colOff>
      <xdr:row>1</xdr:row>
      <xdr:rowOff>28575</xdr:rowOff>
    </xdr:from>
    <xdr:to>
      <xdr:col>4</xdr:col>
      <xdr:colOff>1571625</xdr:colOff>
      <xdr:row>11</xdr:row>
      <xdr:rowOff>76200</xdr:rowOff>
    </xdr:to>
    <xdr:sp macro="" textlink="">
      <xdr:nvSpPr>
        <xdr:cNvPr id="3" name="Wolkenförmige Legende 2"/>
        <xdr:cNvSpPr/>
      </xdr:nvSpPr>
      <xdr:spPr>
        <a:xfrm>
          <a:off x="9639300" y="219075"/>
          <a:ext cx="3105150" cy="1952625"/>
        </a:xfrm>
        <a:prstGeom prst="cloudCallou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editAs="oneCell">
    <xdr:from>
      <xdr:col>3</xdr:col>
      <xdr:colOff>1701461</xdr:colOff>
      <xdr:row>3</xdr:row>
      <xdr:rowOff>133350</xdr:rowOff>
    </xdr:from>
    <xdr:to>
      <xdr:col>4</xdr:col>
      <xdr:colOff>1448339</xdr:colOff>
      <xdr:row>6</xdr:row>
      <xdr:rowOff>171450</xdr:rowOff>
    </xdr:to>
    <xdr:pic>
      <xdr:nvPicPr>
        <xdr:cNvPr id="11" name="Grafik 10"/>
        <xdr:cNvPicPr>
          <a:picLocks noChangeAspect="1"/>
        </xdr:cNvPicPr>
      </xdr:nvPicPr>
      <xdr:blipFill>
        <a:blip xmlns:r="http://schemas.openxmlformats.org/officeDocument/2006/relationships" r:embed="rId3"/>
        <a:stretch>
          <a:fillRect/>
        </a:stretch>
      </xdr:blipFill>
      <xdr:spPr>
        <a:xfrm>
          <a:off x="9988211" y="704850"/>
          <a:ext cx="2632953" cy="6096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619125</xdr:colOff>
      <xdr:row>1</xdr:row>
      <xdr:rowOff>123824</xdr:rowOff>
    </xdr:from>
    <xdr:to>
      <xdr:col>10</xdr:col>
      <xdr:colOff>19050</xdr:colOff>
      <xdr:row>6</xdr:row>
      <xdr:rowOff>95249</xdr:rowOff>
    </xdr:to>
    <xdr:pic>
      <xdr:nvPicPr>
        <xdr:cNvPr id="2" name="Grafik 1">
          <a:extLst>
            <a:ext uri="{FF2B5EF4-FFF2-40B4-BE49-F238E27FC236}">
              <a16:creationId xmlns:a16="http://schemas.microsoft.com/office/drawing/2014/main" id="{088471EF-5104-40AA-84CB-DB3AADB83E0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xmlns="" r:id="rId2"/>
            </a:ext>
          </a:extLst>
        </a:blip>
        <a:stretch>
          <a:fillRect/>
        </a:stretch>
      </xdr:blipFill>
      <xdr:spPr>
        <a:xfrm>
          <a:off x="16706850" y="314324"/>
          <a:ext cx="923925" cy="923925"/>
        </a:xfrm>
        <a:prstGeom prst="rect">
          <a:avLst/>
        </a:prstGeom>
      </xdr:spPr>
    </xdr:pic>
    <xdr:clientData/>
  </xdr:twoCellAnchor>
  <xdr:twoCellAnchor>
    <xdr:from>
      <xdr:col>8</xdr:col>
      <xdr:colOff>752474</xdr:colOff>
      <xdr:row>20</xdr:row>
      <xdr:rowOff>171450</xdr:rowOff>
    </xdr:from>
    <xdr:to>
      <xdr:col>19</xdr:col>
      <xdr:colOff>247649</xdr:colOff>
      <xdr:row>38</xdr:row>
      <xdr:rowOff>152400</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9524</xdr:colOff>
      <xdr:row>39</xdr:row>
      <xdr:rowOff>95249</xdr:rowOff>
    </xdr:from>
    <xdr:to>
      <xdr:col>19</xdr:col>
      <xdr:colOff>219075</xdr:colOff>
      <xdr:row>60</xdr:row>
      <xdr:rowOff>47625</xdr:rowOff>
    </xdr:to>
    <xdr:graphicFrame macro="">
      <xdr:nvGraphicFramePr>
        <xdr:cNvPr id="4" name="Diagram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28575</xdr:colOff>
      <xdr:row>60</xdr:row>
      <xdr:rowOff>152399</xdr:rowOff>
    </xdr:from>
    <xdr:to>
      <xdr:col>18</xdr:col>
      <xdr:colOff>733425</xdr:colOff>
      <xdr:row>84</xdr:row>
      <xdr:rowOff>66675</xdr:rowOff>
    </xdr:to>
    <xdr:graphicFrame macro="">
      <xdr:nvGraphicFramePr>
        <xdr:cNvPr id="5" name="Diagramm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28575</xdr:colOff>
      <xdr:row>85</xdr:row>
      <xdr:rowOff>28574</xdr:rowOff>
    </xdr:from>
    <xdr:to>
      <xdr:col>18</xdr:col>
      <xdr:colOff>695325</xdr:colOff>
      <xdr:row>109</xdr:row>
      <xdr:rowOff>133349</xdr:rowOff>
    </xdr:to>
    <xdr:graphicFrame macro="">
      <xdr:nvGraphicFramePr>
        <xdr:cNvPr id="6" name="Diagram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9525</xdr:colOff>
      <xdr:row>0</xdr:row>
      <xdr:rowOff>82647</xdr:rowOff>
    </xdr:from>
    <xdr:to>
      <xdr:col>18</xdr:col>
      <xdr:colOff>85729</xdr:colOff>
      <xdr:row>16</xdr:row>
      <xdr:rowOff>171453</xdr:rowOff>
    </xdr:to>
    <xdr:sp macro="" textlink="">
      <xdr:nvSpPr>
        <xdr:cNvPr id="7" name="Ovale Legende 6"/>
        <xdr:cNvSpPr/>
      </xdr:nvSpPr>
      <xdr:spPr>
        <a:xfrm rot="5400000">
          <a:off x="19519949" y="-1054052"/>
          <a:ext cx="3136806" cy="5410204"/>
        </a:xfrm>
        <a:prstGeom prst="wedgeEllipseCallou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12</xdr:col>
      <xdr:colOff>142875</xdr:colOff>
      <xdr:row>2</xdr:row>
      <xdr:rowOff>85726</xdr:rowOff>
    </xdr:from>
    <xdr:to>
      <xdr:col>17</xdr:col>
      <xdr:colOff>104776</xdr:colOff>
      <xdr:row>15</xdr:row>
      <xdr:rowOff>0</xdr:rowOff>
    </xdr:to>
    <xdr:sp macro="" textlink="">
      <xdr:nvSpPr>
        <xdr:cNvPr id="8" name="Textfeld 7"/>
        <xdr:cNvSpPr txBox="1"/>
      </xdr:nvSpPr>
      <xdr:spPr>
        <a:xfrm>
          <a:off x="19278600" y="466726"/>
          <a:ext cx="3771901" cy="23907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a:t>Hinweise</a:t>
          </a:r>
          <a:r>
            <a:rPr lang="de-DE" sz="1100" b="1" baseline="0"/>
            <a:t> zur Diagrammerstellung:</a:t>
          </a:r>
        </a:p>
        <a:p>
          <a:r>
            <a:rPr lang="de-DE" sz="1100" baseline="0"/>
            <a:t>Relevante Bereiche markieren, Reiter "Einfügen", "Empfohlene Diagramme", gewünschtes Diagramm auswählen und beschriften. Wenn die Wertereihen in der Tabelle nicht direkt nebeneinanderstehen: Strg gedrückt halten und markieren.</a:t>
          </a:r>
        </a:p>
        <a:p>
          <a:endParaRPr lang="de-DE" sz="1100" baseline="0"/>
        </a:p>
        <a:p>
          <a:r>
            <a:rPr lang="de-DE" sz="1100" baseline="0"/>
            <a:t>Für das dritte Diagramm: Zunächst erstellen wie das erste, Rechtsklick auf  erstelltes Diagramm, "Daten auswählen". Links bei "Legendeneinträge" auf "Hinzufügen" und die zweite Wertereihe auswählen. Reihenname = Spaltenüberschrift auswählen (einzelne Zelle), Reihenwerte = Daten auswählen (Bereich). Sollte danach aussehen wie im Screenshot rechts. OK klicken.</a:t>
          </a:r>
        </a:p>
        <a:p>
          <a:r>
            <a:rPr lang="de-DE" sz="1100" baseline="0"/>
            <a:t> </a:t>
          </a:r>
          <a:endParaRPr lang="de-DE" sz="1100"/>
        </a:p>
      </xdr:txBody>
    </xdr:sp>
    <xdr:clientData/>
  </xdr:twoCellAnchor>
  <xdr:twoCellAnchor editAs="oneCell">
    <xdr:from>
      <xdr:col>19</xdr:col>
      <xdr:colOff>466725</xdr:colOff>
      <xdr:row>1</xdr:row>
      <xdr:rowOff>180975</xdr:rowOff>
    </xdr:from>
    <xdr:to>
      <xdr:col>27</xdr:col>
      <xdr:colOff>505681</xdr:colOff>
      <xdr:row>18</xdr:row>
      <xdr:rowOff>57585</xdr:rowOff>
    </xdr:to>
    <xdr:pic>
      <xdr:nvPicPr>
        <xdr:cNvPr id="9" name="Grafik 8"/>
        <xdr:cNvPicPr>
          <a:picLocks noChangeAspect="1"/>
        </xdr:cNvPicPr>
      </xdr:nvPicPr>
      <xdr:blipFill>
        <a:blip xmlns:r="http://schemas.openxmlformats.org/officeDocument/2006/relationships" r:embed="rId7"/>
        <a:stretch>
          <a:fillRect/>
        </a:stretch>
      </xdr:blipFill>
      <xdr:spPr>
        <a:xfrm>
          <a:off x="24936450" y="371475"/>
          <a:ext cx="6134956" cy="3115110"/>
        </a:xfrm>
        <a:prstGeom prst="rect">
          <a:avLst/>
        </a:prstGeom>
        <a:ln>
          <a:solidFill>
            <a:schemeClr val="tx1"/>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1171575</xdr:colOff>
      <xdr:row>0</xdr:row>
      <xdr:rowOff>104775</xdr:rowOff>
    </xdr:from>
    <xdr:to>
      <xdr:col>10</xdr:col>
      <xdr:colOff>238125</xdr:colOff>
      <xdr:row>11</xdr:row>
      <xdr:rowOff>9525</xdr:rowOff>
    </xdr:to>
    <xdr:pic>
      <xdr:nvPicPr>
        <xdr:cNvPr id="2" name="Grafik 1" descr="Smart cat - ForFu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82100" y="104775"/>
          <a:ext cx="2000250" cy="2000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1009650</xdr:colOff>
      <xdr:row>0</xdr:row>
      <xdr:rowOff>0</xdr:rowOff>
    </xdr:from>
    <xdr:to>
      <xdr:col>9</xdr:col>
      <xdr:colOff>523874</xdr:colOff>
      <xdr:row>8</xdr:row>
      <xdr:rowOff>161924</xdr:rowOff>
    </xdr:to>
    <xdr:pic>
      <xdr:nvPicPr>
        <xdr:cNvPr id="2" name="Grafik 1" descr="Smart cat - ForFu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096250" y="0"/>
          <a:ext cx="1685924" cy="16859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76200</xdr:colOff>
      <xdr:row>24</xdr:row>
      <xdr:rowOff>390525</xdr:rowOff>
    </xdr:from>
    <xdr:to>
      <xdr:col>15</xdr:col>
      <xdr:colOff>200025</xdr:colOff>
      <xdr:row>41</xdr:row>
      <xdr:rowOff>133350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447674</xdr:colOff>
      <xdr:row>8</xdr:row>
      <xdr:rowOff>184429</xdr:rowOff>
    </xdr:from>
    <xdr:to>
      <xdr:col>16</xdr:col>
      <xdr:colOff>306533</xdr:colOff>
      <xdr:row>28</xdr:row>
      <xdr:rowOff>153610</xdr:rowOff>
    </xdr:to>
    <xdr:pic>
      <xdr:nvPicPr>
        <xdr:cNvPr id="2" name="Grafik 1"/>
        <xdr:cNvPicPr>
          <a:picLocks noChangeAspect="1"/>
        </xdr:cNvPicPr>
      </xdr:nvPicPr>
      <xdr:blipFill>
        <a:blip xmlns:r="http://schemas.openxmlformats.org/officeDocument/2006/relationships" r:embed="rId1"/>
        <a:stretch>
          <a:fillRect/>
        </a:stretch>
      </xdr:blipFill>
      <xdr:spPr>
        <a:xfrm>
          <a:off x="8315324" y="1803679"/>
          <a:ext cx="5954859" cy="4160181"/>
        </a:xfrm>
        <a:prstGeom prst="rect">
          <a:avLst/>
        </a:prstGeom>
      </xdr:spPr>
    </xdr:pic>
    <xdr:clientData/>
  </xdr:twoCellAnchor>
  <xdr:twoCellAnchor>
    <xdr:from>
      <xdr:col>14</xdr:col>
      <xdr:colOff>544343</xdr:colOff>
      <xdr:row>1</xdr:row>
      <xdr:rowOff>235291</xdr:rowOff>
    </xdr:from>
    <xdr:to>
      <xdr:col>19</xdr:col>
      <xdr:colOff>518775</xdr:colOff>
      <xdr:row>15</xdr:row>
      <xdr:rowOff>44330</xdr:rowOff>
    </xdr:to>
    <xdr:sp macro="" textlink="">
      <xdr:nvSpPr>
        <xdr:cNvPr id="3" name="Wolkenförmige Legende 2"/>
        <xdr:cNvSpPr/>
      </xdr:nvSpPr>
      <xdr:spPr>
        <a:xfrm rot="3298164">
          <a:off x="13423877" y="33532"/>
          <a:ext cx="2904664" cy="3784432"/>
        </a:xfrm>
        <a:prstGeom prst="cloudCallou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editAs="oneCell">
    <xdr:from>
      <xdr:col>15</xdr:col>
      <xdr:colOff>238125</xdr:colOff>
      <xdr:row>6</xdr:row>
      <xdr:rowOff>114301</xdr:rowOff>
    </xdr:from>
    <xdr:to>
      <xdr:col>19</xdr:col>
      <xdr:colOff>314821</xdr:colOff>
      <xdr:row>11</xdr:row>
      <xdr:rowOff>58161</xdr:rowOff>
    </xdr:to>
    <xdr:pic>
      <xdr:nvPicPr>
        <xdr:cNvPr id="6" name="Grafik 5"/>
        <xdr:cNvPicPr>
          <a:picLocks noChangeAspect="1"/>
        </xdr:cNvPicPr>
      </xdr:nvPicPr>
      <xdr:blipFill>
        <a:blip xmlns:r="http://schemas.openxmlformats.org/officeDocument/2006/relationships" r:embed="rId2"/>
        <a:stretch>
          <a:fillRect/>
        </a:stretch>
      </xdr:blipFill>
      <xdr:spPr>
        <a:xfrm>
          <a:off x="13439775" y="1352551"/>
          <a:ext cx="3124696" cy="896360"/>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8</xdr:col>
      <xdr:colOff>581024</xdr:colOff>
      <xdr:row>14</xdr:row>
      <xdr:rowOff>133349</xdr:rowOff>
    </xdr:from>
    <xdr:to>
      <xdr:col>15</xdr:col>
      <xdr:colOff>666749</xdr:colOff>
      <xdr:row>31</xdr:row>
      <xdr:rowOff>123824</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552449</xdr:colOff>
      <xdr:row>32</xdr:row>
      <xdr:rowOff>161925</xdr:rowOff>
    </xdr:from>
    <xdr:to>
      <xdr:col>16</xdr:col>
      <xdr:colOff>28574</xdr:colOff>
      <xdr:row>50</xdr:row>
      <xdr:rowOff>180975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523875</xdr:colOff>
      <xdr:row>26</xdr:row>
      <xdr:rowOff>66675</xdr:rowOff>
    </xdr:from>
    <xdr:to>
      <xdr:col>10</xdr:col>
      <xdr:colOff>419100</xdr:colOff>
      <xdr:row>28</xdr:row>
      <xdr:rowOff>132075</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4" name="Freihand 3">
              <a:extLst>
                <a:ext uri="{FF2B5EF4-FFF2-40B4-BE49-F238E27FC236}">
                  <a16:creationId xmlns:a16="http://schemas.microsoft.com/office/drawing/2014/main" id="{4CD86A5A-E86C-4AFE-9CE6-8D332B43FF1F}"/>
                </a:ext>
              </a:extLst>
            </xdr14:cNvPr>
            <xdr14:cNvContentPartPr/>
          </xdr14:nvContentPartPr>
          <xdr14:nvPr macro=""/>
          <xdr14:xfrm>
            <a:off x="9153525" y="5495925"/>
            <a:ext cx="657225" cy="446400"/>
          </xdr14:xfrm>
        </xdr:contentPart>
      </mc:Choice>
      <mc:Fallback xmlns="">
        <xdr:pic>
          <xdr:nvPicPr>
            <xdr:cNvPr id="31" name="Freihand 30">
              <a:extLst>
                <a:ext uri="{FF2B5EF4-FFF2-40B4-BE49-F238E27FC236}">
                  <a16:creationId xmlns:a16="http://schemas.microsoft.com/office/drawing/2014/main" id="{4CD86A5A-E86C-4AFE-9CE6-8D332B43FF1F}"/>
                </a:ext>
              </a:extLst>
            </xdr:cNvPr>
            <xdr:cNvPicPr/>
          </xdr:nvPicPr>
          <xdr:blipFill>
            <a:blip xmlns:r="http://schemas.openxmlformats.org/officeDocument/2006/relationships" r:embed="rId4"/>
            <a:stretch>
              <a:fillRect/>
            </a:stretch>
          </xdr:blipFill>
          <xdr:spPr>
            <a:xfrm>
              <a:off x="6625080" y="5830305"/>
              <a:ext cx="1099440" cy="482040"/>
            </a:xfrm>
            <a:prstGeom prst="rect">
              <a:avLst/>
            </a:prstGeom>
          </xdr:spPr>
        </xdr:pic>
      </mc:Fallback>
    </mc:AlternateContent>
    <xdr:clientData/>
  </xdr:twoCellAnchor>
  <xdr:twoCellAnchor>
    <xdr:from>
      <xdr:col>10</xdr:col>
      <xdr:colOff>238125</xdr:colOff>
      <xdr:row>35</xdr:row>
      <xdr:rowOff>104775</xdr:rowOff>
    </xdr:from>
    <xdr:to>
      <xdr:col>10</xdr:col>
      <xdr:colOff>247650</xdr:colOff>
      <xdr:row>48</xdr:row>
      <xdr:rowOff>47626</xdr:rowOff>
    </xdr:to>
    <xdr:cxnSp macro="">
      <xdr:nvCxnSpPr>
        <xdr:cNvPr id="7" name="Gerader Verbinder 6"/>
        <xdr:cNvCxnSpPr/>
      </xdr:nvCxnSpPr>
      <xdr:spPr>
        <a:xfrm flipV="1">
          <a:off x="9629775" y="7248525"/>
          <a:ext cx="9525" cy="2419351"/>
        </a:xfrm>
        <a:prstGeom prst="line">
          <a:avLst/>
        </a:prstGeom>
        <a:ln w="19050">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11-20T11:54:58.435"/>
    </inkml:context>
    <inkml:brush xml:id="br0">
      <inkml:brushProperty name="width" value="0.1" units="cm"/>
      <inkml:brushProperty name="height" value="0.1" units="cm"/>
      <inkml:brushProperty name="color" value="#E71224"/>
      <inkml:brushProperty name="ignorePressure" value="1"/>
    </inkml:brush>
  </inkml:definitions>
  <inkml:trace contextRef="#ctx0" brushRef="#br0">1776 0,'0'25,"0"0,2 0,0-1,4 17,0 4,1 0,-3 0,-1 1,0 30,-4 348,0-403,0-1,-1 0,-2 14,1-12,1 0,0 0,1 2,0-15,1 0,0 0,1 0,-1 0,2 0,-2 0,2 0,-1 0,1-1,0 1,1-1,-1 0,3 6,-3-7,0 1,1 0,-2 0,1 0,-1 0,0 0,0 0,0 1,-1 2,1 11</inkml:trace>
  <inkml:trace contextRef="#ctx0" brushRef="#br0" timeOffset="1">1678 211,'0'23,"-1"22,1 1,2 0,1 0,1-1,2 1,1 3,-6-46,5 27,0 1,-1 0,-1 0,-1 1,1 15,3 71,1 9,-5-74,1-30</inkml:trace>
  <inkml:trace contextRef="#ctx0" brushRef="#br0" timeOffset="2">1613 370,'0'486,"0"-456</inkml:trace>
  <inkml:trace contextRef="#ctx0" brushRef="#br0" timeOffset="3">1449 317,'-1'78,"3"-1,2 1,2-1,4 20,58 348,-64-423</inkml:trace>
  <inkml:trace contextRef="#ctx0" brushRef="#br0" timeOffset="4">1335 449,'-2'129,"0"-49,2 1,6 60,-2-111,1 1,0-1,1 0,3 6,-6-22,4 13</inkml:trace>
  <inkml:trace contextRef="#ctx0" brushRef="#br0" timeOffset="5">1187 502,'0'8,"-1"1,0-1,0 0,0 1,-1-1,0 0,-5 40,4 31,2-1,4 68,0-106,1-1,1 1,4 16,-4-29,-2-3</inkml:trace>
  <inkml:trace contextRef="#ctx0" brushRef="#br0" timeOffset="6">1056 740,'0'5,"0"5,0 6,0 5,0 3,0 3,0 0,0 0,0 1,0 0,0-1,0-1,3 1,1 0,-1-5</inkml:trace>
  <inkml:trace contextRef="#ctx0" brushRef="#br0" timeOffset="7">909 661,'-1'45,"-1"0,-3 10,1-10,1-1,1 15,2-19,-1-23,1 0,0 1,1-1,0 0,2 10,0-10</inkml:trace>
  <inkml:trace contextRef="#ctx0" brushRef="#br0" timeOffset="8">762 952,'0'5,"0"5,0 6,0 5,0 3,0 2,0 1,0 1,0 0,0-6</inkml:trace>
  <inkml:trace contextRef="#ctx0" brushRef="#br0" timeOffset="9">648 873,'-3'5,"-1"5,0 6,1 5,2 3,-1 2,2 1,-1 1,1-1,1 1,-1-1,0-5</inkml:trace>
  <inkml:trace contextRef="#ctx0" brushRef="#br0" timeOffset="10">468 979,'3'0,"0"5,0 5,1 6,-3 5,4-2,-1 1,0 2,1 1,1 1,-1 1,-2-3</inkml:trace>
  <inkml:trace contextRef="#ctx0" brushRef="#br0" timeOffset="11">386 1005,'0'5,"0"5,0 6,0 5,0 3,0 2,0 1,0-4</inkml:trace>
  <inkml:trace contextRef="#ctx0" brushRef="#br0" timeOffset="12">304 1031,'0'5,"-3"1,0 4,0 5,-1 5,-1 3,1 2,-1 1,2-3</inkml:trace>
  <inkml:trace contextRef="#ctx0" brushRef="#br0" timeOffset="13">223 1005,'0'5,"0"5,0 6,-3 0,-1 2,0 3,1-3</inkml:trace>
  <inkml:trace contextRef="#ctx0" brushRef="#br0" timeOffset="14">92 1058,'0'5,"-3"0,-1 6,1 4,-3 0,0 1,1 4,2-3</inkml:trace>
  <inkml:trace contextRef="#ctx0" brushRef="#br0" timeOffset="15">43 1058,'-3'0,"-1"5,-2 0,-1 6,-1-1,0 4,2-2</inkml:trace>
</inkm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6"/>
  <sheetViews>
    <sheetView tabSelected="1" workbookViewId="0">
      <selection activeCell="E29" sqref="E29"/>
    </sheetView>
  </sheetViews>
  <sheetFormatPr baseColWidth="10" defaultRowHeight="15" x14ac:dyDescent="0.25"/>
  <cols>
    <col min="1" max="1" width="22.7109375" customWidth="1"/>
    <col min="2" max="2" width="48.140625" customWidth="1"/>
    <col min="3" max="3" width="53.42578125" customWidth="1"/>
    <col min="4" max="4" width="43.28515625" customWidth="1"/>
    <col min="5" max="5" width="32" customWidth="1"/>
    <col min="6" max="6" width="18.85546875" customWidth="1"/>
  </cols>
  <sheetData>
    <row r="1" spans="1:8" x14ac:dyDescent="0.25">
      <c r="A1" s="19" t="s">
        <v>15</v>
      </c>
      <c r="B1" s="12"/>
      <c r="C1" s="12"/>
      <c r="D1" s="12"/>
      <c r="E1" s="12"/>
      <c r="F1" s="12"/>
      <c r="G1" s="12"/>
      <c r="H1" s="13"/>
    </row>
    <row r="2" spans="1:8" x14ac:dyDescent="0.25">
      <c r="A2" s="20" t="s">
        <v>16</v>
      </c>
      <c r="B2" s="10"/>
      <c r="C2" s="10"/>
      <c r="D2" s="10"/>
      <c r="E2" s="10"/>
      <c r="F2" s="10"/>
      <c r="G2" s="10"/>
      <c r="H2" s="15"/>
    </row>
    <row r="3" spans="1:8" x14ac:dyDescent="0.25">
      <c r="A3" s="14"/>
      <c r="B3" s="10"/>
      <c r="C3" s="10"/>
      <c r="D3" s="10"/>
      <c r="E3" s="10"/>
      <c r="F3" s="10"/>
      <c r="G3" s="10"/>
      <c r="H3" s="15"/>
    </row>
    <row r="4" spans="1:8" x14ac:dyDescent="0.25">
      <c r="A4" s="14" t="s">
        <v>17</v>
      </c>
      <c r="B4" s="10"/>
      <c r="C4" s="10"/>
      <c r="D4" s="10"/>
      <c r="E4" s="10"/>
      <c r="F4" s="10"/>
      <c r="G4" s="10"/>
      <c r="H4" s="15"/>
    </row>
    <row r="5" spans="1:8" x14ac:dyDescent="0.25">
      <c r="A5" s="14"/>
      <c r="B5" s="10"/>
      <c r="C5" s="10"/>
      <c r="D5" s="10"/>
      <c r="E5" s="10"/>
      <c r="F5" s="10"/>
      <c r="G5" s="10"/>
      <c r="H5" s="15"/>
    </row>
    <row r="6" spans="1:8" x14ac:dyDescent="0.25">
      <c r="A6" s="14" t="s">
        <v>69</v>
      </c>
      <c r="B6" s="10"/>
      <c r="C6" s="10"/>
      <c r="D6" s="10"/>
      <c r="E6" s="10"/>
      <c r="F6" s="10"/>
      <c r="G6" s="10"/>
      <c r="H6" s="15"/>
    </row>
    <row r="7" spans="1:8" x14ac:dyDescent="0.25">
      <c r="A7" s="14"/>
      <c r="B7" s="10"/>
      <c r="C7" s="10"/>
      <c r="D7" s="10"/>
      <c r="E7" s="10"/>
      <c r="F7" s="10"/>
      <c r="G7" s="10"/>
      <c r="H7" s="15"/>
    </row>
    <row r="8" spans="1:8" x14ac:dyDescent="0.25">
      <c r="A8" s="14" t="s">
        <v>40</v>
      </c>
      <c r="B8" s="10"/>
      <c r="C8" s="10"/>
      <c r="D8" s="10"/>
      <c r="E8" s="10"/>
      <c r="F8" s="10"/>
      <c r="G8" s="10"/>
      <c r="H8" s="15"/>
    </row>
    <row r="9" spans="1:8" x14ac:dyDescent="0.25">
      <c r="A9" s="14" t="s">
        <v>50</v>
      </c>
      <c r="B9" s="10"/>
      <c r="C9" s="10"/>
      <c r="D9" s="10"/>
      <c r="E9" s="10"/>
      <c r="F9" s="10"/>
      <c r="G9" s="10"/>
      <c r="H9" s="15"/>
    </row>
    <row r="10" spans="1:8" x14ac:dyDescent="0.25">
      <c r="A10" s="14" t="s">
        <v>26</v>
      </c>
      <c r="B10" s="10"/>
      <c r="C10" s="10"/>
      <c r="D10" s="10"/>
      <c r="E10" s="10"/>
      <c r="F10" s="7" t="s">
        <v>14</v>
      </c>
      <c r="G10" s="8"/>
      <c r="H10" s="15"/>
    </row>
    <row r="11" spans="1:8" x14ac:dyDescent="0.25">
      <c r="A11" s="14" t="s">
        <v>27</v>
      </c>
      <c r="B11" s="10"/>
      <c r="C11" s="10"/>
      <c r="D11" s="10"/>
      <c r="E11" s="10"/>
      <c r="F11" s="7" t="s">
        <v>14</v>
      </c>
      <c r="G11" s="8"/>
      <c r="H11" s="15"/>
    </row>
    <row r="12" spans="1:8" x14ac:dyDescent="0.25">
      <c r="A12" s="14"/>
      <c r="B12" s="10"/>
      <c r="C12" s="10"/>
      <c r="D12" s="10"/>
      <c r="E12" s="10"/>
      <c r="F12" s="9"/>
      <c r="G12" s="10"/>
      <c r="H12" s="15"/>
    </row>
    <row r="13" spans="1:8" x14ac:dyDescent="0.25">
      <c r="A13" s="14"/>
      <c r="B13" s="10"/>
      <c r="C13" s="10"/>
      <c r="D13" s="10"/>
      <c r="E13" s="10"/>
      <c r="F13" s="9"/>
      <c r="G13" s="10"/>
      <c r="H13" s="15"/>
    </row>
    <row r="14" spans="1:8" x14ac:dyDescent="0.25">
      <c r="A14" s="14" t="s">
        <v>28</v>
      </c>
      <c r="B14" s="10"/>
      <c r="C14" s="10"/>
      <c r="D14" s="10"/>
      <c r="E14" s="10"/>
      <c r="F14" s="8" t="s">
        <v>18</v>
      </c>
      <c r="G14" s="8"/>
      <c r="H14" s="15"/>
    </row>
    <row r="15" spans="1:8" x14ac:dyDescent="0.25">
      <c r="A15" s="14" t="s">
        <v>29</v>
      </c>
      <c r="B15" s="10"/>
      <c r="C15" s="10"/>
      <c r="D15" s="10"/>
      <c r="E15" s="10"/>
      <c r="F15" s="8" t="s">
        <v>24</v>
      </c>
      <c r="G15" s="8"/>
      <c r="H15" s="15"/>
    </row>
    <row r="16" spans="1:8" x14ac:dyDescent="0.25">
      <c r="A16" s="14" t="s">
        <v>43</v>
      </c>
      <c r="B16" s="10"/>
      <c r="C16" s="10"/>
      <c r="D16" s="10"/>
      <c r="E16" s="10"/>
      <c r="F16" s="8" t="s">
        <v>23</v>
      </c>
      <c r="G16" s="8"/>
      <c r="H16" s="15"/>
    </row>
    <row r="17" spans="1:8" x14ac:dyDescent="0.25">
      <c r="A17" s="14" t="s">
        <v>34</v>
      </c>
      <c r="B17" s="10"/>
      <c r="C17" s="10"/>
      <c r="D17" s="10"/>
      <c r="E17" s="10"/>
      <c r="F17" s="10"/>
      <c r="G17" s="10"/>
      <c r="H17" s="15"/>
    </row>
    <row r="18" spans="1:8" x14ac:dyDescent="0.25">
      <c r="A18" s="14"/>
      <c r="B18" s="10"/>
      <c r="C18" s="10"/>
      <c r="D18" s="10"/>
      <c r="E18" s="10"/>
      <c r="F18" s="10"/>
      <c r="G18" s="10"/>
      <c r="H18" s="15"/>
    </row>
    <row r="19" spans="1:8" x14ac:dyDescent="0.25">
      <c r="A19" s="14" t="s">
        <v>20</v>
      </c>
      <c r="B19" s="10"/>
      <c r="C19" s="10"/>
      <c r="D19" s="10"/>
      <c r="E19" s="10"/>
      <c r="F19" s="10"/>
      <c r="G19" s="10"/>
      <c r="H19" s="15"/>
    </row>
    <row r="20" spans="1:8" x14ac:dyDescent="0.25">
      <c r="A20" s="14" t="s">
        <v>21</v>
      </c>
      <c r="B20" s="10"/>
      <c r="C20" s="10"/>
      <c r="D20" s="10"/>
      <c r="E20" s="10"/>
      <c r="F20" s="10"/>
      <c r="G20" s="10"/>
      <c r="H20" s="15"/>
    </row>
    <row r="21" spans="1:8" x14ac:dyDescent="0.25">
      <c r="A21" s="14" t="s">
        <v>19</v>
      </c>
      <c r="B21" s="10"/>
      <c r="C21" s="10"/>
      <c r="D21" s="10"/>
      <c r="E21" s="10"/>
      <c r="F21" s="10"/>
      <c r="G21" s="10"/>
      <c r="H21" s="15"/>
    </row>
    <row r="22" spans="1:8" x14ac:dyDescent="0.25">
      <c r="A22" s="14"/>
      <c r="B22" s="10"/>
      <c r="C22" s="10"/>
      <c r="D22" s="10"/>
      <c r="E22" s="10"/>
      <c r="F22" s="10"/>
      <c r="G22" s="10"/>
      <c r="H22" s="15"/>
    </row>
    <row r="23" spans="1:8" x14ac:dyDescent="0.25">
      <c r="A23" s="14" t="s">
        <v>30</v>
      </c>
      <c r="B23" s="10"/>
      <c r="C23" s="10"/>
      <c r="D23" s="10"/>
      <c r="E23" s="10"/>
      <c r="F23" s="10"/>
      <c r="G23" s="10"/>
      <c r="H23" s="15"/>
    </row>
    <row r="24" spans="1:8" x14ac:dyDescent="0.25">
      <c r="A24" s="14" t="s">
        <v>22</v>
      </c>
      <c r="B24" s="10"/>
      <c r="C24" s="10"/>
      <c r="D24" s="10"/>
      <c r="E24" s="10"/>
      <c r="F24" s="10"/>
      <c r="G24" s="10"/>
      <c r="H24" s="15"/>
    </row>
    <row r="25" spans="1:8" x14ac:dyDescent="0.25">
      <c r="A25" s="14" t="s">
        <v>51</v>
      </c>
      <c r="B25" s="10"/>
      <c r="C25" s="10"/>
      <c r="D25" s="10"/>
      <c r="E25" s="10"/>
      <c r="F25" s="10"/>
      <c r="G25" s="10"/>
      <c r="H25" s="15"/>
    </row>
    <row r="26" spans="1:8" x14ac:dyDescent="0.25">
      <c r="A26" s="14"/>
      <c r="B26" s="10"/>
      <c r="C26" s="10"/>
      <c r="D26" s="10"/>
      <c r="E26" s="10"/>
      <c r="F26" s="10"/>
      <c r="G26" s="10"/>
      <c r="H26" s="15"/>
    </row>
    <row r="27" spans="1:8" x14ac:dyDescent="0.25">
      <c r="A27" s="14" t="s">
        <v>46</v>
      </c>
      <c r="B27" s="10"/>
      <c r="C27" s="10"/>
      <c r="D27" s="10"/>
      <c r="E27" s="10"/>
      <c r="F27" s="8" t="s">
        <v>47</v>
      </c>
      <c r="G27" s="8"/>
      <c r="H27" s="15"/>
    </row>
    <row r="28" spans="1:8" x14ac:dyDescent="0.25">
      <c r="A28" s="14" t="s">
        <v>31</v>
      </c>
      <c r="B28" s="10"/>
      <c r="C28" s="10"/>
      <c r="D28" s="10"/>
      <c r="E28" s="10"/>
      <c r="F28" s="8" t="s">
        <v>48</v>
      </c>
      <c r="G28" s="8"/>
      <c r="H28" s="15"/>
    </row>
    <row r="29" spans="1:8" x14ac:dyDescent="0.25">
      <c r="A29" s="14" t="s">
        <v>32</v>
      </c>
      <c r="B29" s="10"/>
      <c r="C29" s="10"/>
      <c r="D29" s="10"/>
      <c r="E29" s="10"/>
      <c r="F29" s="8" t="s">
        <v>25</v>
      </c>
      <c r="G29" s="8"/>
      <c r="H29" s="15"/>
    </row>
    <row r="30" spans="1:8" ht="24" customHeight="1" x14ac:dyDescent="0.25">
      <c r="A30" s="14"/>
      <c r="B30" s="10"/>
      <c r="C30" s="10"/>
      <c r="D30" s="10"/>
      <c r="E30" s="10"/>
      <c r="F30" s="10"/>
      <c r="G30" s="10"/>
      <c r="H30" s="15"/>
    </row>
    <row r="31" spans="1:8" ht="30" x14ac:dyDescent="0.25">
      <c r="A31" s="14" t="s">
        <v>33</v>
      </c>
      <c r="B31" s="10"/>
      <c r="C31" s="10"/>
      <c r="D31" s="10"/>
      <c r="E31" s="10"/>
      <c r="F31" s="11" t="s">
        <v>49</v>
      </c>
      <c r="G31" s="8"/>
      <c r="H31" s="15"/>
    </row>
    <row r="32" spans="1:8" x14ac:dyDescent="0.25">
      <c r="A32" s="14"/>
      <c r="B32" s="10"/>
      <c r="C32" s="10"/>
      <c r="D32" s="10"/>
      <c r="E32" s="10"/>
      <c r="F32" s="10"/>
      <c r="G32" s="10"/>
      <c r="H32" s="15"/>
    </row>
    <row r="33" spans="1:8" x14ac:dyDescent="0.25">
      <c r="A33" s="16"/>
      <c r="B33" s="17"/>
      <c r="C33" s="17"/>
      <c r="D33" s="17"/>
      <c r="E33" s="17"/>
      <c r="F33" s="17"/>
      <c r="G33" s="17"/>
      <c r="H33" s="18"/>
    </row>
    <row r="35" spans="1:8" x14ac:dyDescent="0.25">
      <c r="A35" s="3" t="s">
        <v>12</v>
      </c>
      <c r="B35" s="3" t="s">
        <v>11</v>
      </c>
      <c r="C35" s="3" t="s">
        <v>44</v>
      </c>
      <c r="D35" s="3" t="s">
        <v>13</v>
      </c>
      <c r="E35" s="3" t="s">
        <v>45</v>
      </c>
    </row>
    <row r="36" spans="1:8" x14ac:dyDescent="0.25">
      <c r="A36">
        <v>0</v>
      </c>
    </row>
    <row r="37" spans="1:8" x14ac:dyDescent="0.25">
      <c r="A37">
        <v>1</v>
      </c>
    </row>
    <row r="38" spans="1:8" x14ac:dyDescent="0.25">
      <c r="A38">
        <v>2</v>
      </c>
    </row>
    <row r="39" spans="1:8" x14ac:dyDescent="0.25">
      <c r="A39">
        <v>3</v>
      </c>
    </row>
    <row r="40" spans="1:8" x14ac:dyDescent="0.25">
      <c r="A40">
        <v>4</v>
      </c>
    </row>
    <row r="41" spans="1:8" x14ac:dyDescent="0.25">
      <c r="A41">
        <v>5</v>
      </c>
    </row>
    <row r="42" spans="1:8" x14ac:dyDescent="0.25">
      <c r="A42">
        <v>6</v>
      </c>
    </row>
    <row r="43" spans="1:8" x14ac:dyDescent="0.25">
      <c r="A43">
        <v>7</v>
      </c>
    </row>
    <row r="44" spans="1:8" x14ac:dyDescent="0.25">
      <c r="A44">
        <v>8</v>
      </c>
    </row>
    <row r="45" spans="1:8" x14ac:dyDescent="0.25">
      <c r="A45">
        <v>9</v>
      </c>
    </row>
    <row r="46" spans="1:8" x14ac:dyDescent="0.25">
      <c r="A46">
        <v>10</v>
      </c>
    </row>
    <row r="47" spans="1:8" x14ac:dyDescent="0.25">
      <c r="A47">
        <v>11</v>
      </c>
    </row>
    <row r="48" spans="1:8" x14ac:dyDescent="0.25">
      <c r="A48">
        <v>12</v>
      </c>
    </row>
    <row r="49" spans="1:1" x14ac:dyDescent="0.25">
      <c r="A49">
        <v>13</v>
      </c>
    </row>
    <row r="50" spans="1:1" x14ac:dyDescent="0.25">
      <c r="A50">
        <v>14</v>
      </c>
    </row>
    <row r="51" spans="1:1" x14ac:dyDescent="0.25">
      <c r="A51">
        <v>15</v>
      </c>
    </row>
    <row r="52" spans="1:1" x14ac:dyDescent="0.25">
      <c r="A52">
        <v>16</v>
      </c>
    </row>
    <row r="53" spans="1:1" x14ac:dyDescent="0.25">
      <c r="A53">
        <v>17</v>
      </c>
    </row>
    <row r="54" spans="1:1" x14ac:dyDescent="0.25">
      <c r="A54">
        <v>18</v>
      </c>
    </row>
    <row r="55" spans="1:1" x14ac:dyDescent="0.25">
      <c r="A55">
        <v>19</v>
      </c>
    </row>
    <row r="56" spans="1:1" x14ac:dyDescent="0.25">
      <c r="A56">
        <v>20</v>
      </c>
    </row>
    <row r="57" spans="1:1" x14ac:dyDescent="0.25">
      <c r="A57">
        <v>21</v>
      </c>
    </row>
    <row r="58" spans="1:1" x14ac:dyDescent="0.25">
      <c r="A58">
        <v>22</v>
      </c>
    </row>
    <row r="59" spans="1:1" x14ac:dyDescent="0.25">
      <c r="A59">
        <v>23</v>
      </c>
    </row>
    <row r="60" spans="1:1" x14ac:dyDescent="0.25">
      <c r="A60">
        <v>24</v>
      </c>
    </row>
    <row r="61" spans="1:1" x14ac:dyDescent="0.25">
      <c r="A61">
        <v>25</v>
      </c>
    </row>
    <row r="62" spans="1:1" x14ac:dyDescent="0.25">
      <c r="A62">
        <v>26</v>
      </c>
    </row>
    <row r="63" spans="1:1" x14ac:dyDescent="0.25">
      <c r="A63">
        <v>27</v>
      </c>
    </row>
    <row r="64" spans="1:1" x14ac:dyDescent="0.25">
      <c r="A64">
        <v>28</v>
      </c>
    </row>
    <row r="65" spans="1:1" x14ac:dyDescent="0.25">
      <c r="A65">
        <v>29</v>
      </c>
    </row>
    <row r="66" spans="1:1" x14ac:dyDescent="0.25">
      <c r="A66">
        <v>30</v>
      </c>
    </row>
    <row r="67" spans="1:1" x14ac:dyDescent="0.25">
      <c r="A67">
        <v>31</v>
      </c>
    </row>
    <row r="68" spans="1:1" x14ac:dyDescent="0.25">
      <c r="A68">
        <v>32</v>
      </c>
    </row>
    <row r="69" spans="1:1" x14ac:dyDescent="0.25">
      <c r="A69">
        <v>33</v>
      </c>
    </row>
    <row r="70" spans="1:1" x14ac:dyDescent="0.25">
      <c r="A70">
        <v>34</v>
      </c>
    </row>
    <row r="71" spans="1:1" x14ac:dyDescent="0.25">
      <c r="A71">
        <v>35</v>
      </c>
    </row>
    <row r="72" spans="1:1" x14ac:dyDescent="0.25">
      <c r="A72">
        <v>36</v>
      </c>
    </row>
    <row r="73" spans="1:1" x14ac:dyDescent="0.25">
      <c r="A73">
        <v>37</v>
      </c>
    </row>
    <row r="74" spans="1:1" x14ac:dyDescent="0.25">
      <c r="A74">
        <v>38</v>
      </c>
    </row>
    <row r="75" spans="1:1" x14ac:dyDescent="0.25">
      <c r="A75">
        <v>39</v>
      </c>
    </row>
    <row r="76" spans="1:1" x14ac:dyDescent="0.25">
      <c r="A76">
        <v>40</v>
      </c>
    </row>
    <row r="77" spans="1:1" x14ac:dyDescent="0.25">
      <c r="A77">
        <v>41</v>
      </c>
    </row>
    <row r="78" spans="1:1" x14ac:dyDescent="0.25">
      <c r="A78">
        <v>42</v>
      </c>
    </row>
    <row r="79" spans="1:1" x14ac:dyDescent="0.25">
      <c r="A79">
        <v>43</v>
      </c>
    </row>
    <row r="80" spans="1:1" x14ac:dyDescent="0.25">
      <c r="A80">
        <v>44</v>
      </c>
    </row>
    <row r="81" spans="1:1" x14ac:dyDescent="0.25">
      <c r="A81">
        <v>45</v>
      </c>
    </row>
    <row r="82" spans="1:1" x14ac:dyDescent="0.25">
      <c r="A82">
        <v>46</v>
      </c>
    </row>
    <row r="83" spans="1:1" x14ac:dyDescent="0.25">
      <c r="A83">
        <v>47</v>
      </c>
    </row>
    <row r="84" spans="1:1" x14ac:dyDescent="0.25">
      <c r="A84">
        <v>48</v>
      </c>
    </row>
    <row r="85" spans="1:1" x14ac:dyDescent="0.25">
      <c r="A85">
        <v>49</v>
      </c>
    </row>
    <row r="86" spans="1:1" x14ac:dyDescent="0.25">
      <c r="A86">
        <v>50</v>
      </c>
    </row>
    <row r="87" spans="1:1" x14ac:dyDescent="0.25">
      <c r="A87">
        <v>51</v>
      </c>
    </row>
    <row r="88" spans="1:1" x14ac:dyDescent="0.25">
      <c r="A88">
        <v>52</v>
      </c>
    </row>
    <row r="89" spans="1:1" x14ac:dyDescent="0.25">
      <c r="A89">
        <v>53</v>
      </c>
    </row>
    <row r="90" spans="1:1" x14ac:dyDescent="0.25">
      <c r="A90">
        <v>54</v>
      </c>
    </row>
    <row r="91" spans="1:1" x14ac:dyDescent="0.25">
      <c r="A91">
        <v>55</v>
      </c>
    </row>
    <row r="92" spans="1:1" x14ac:dyDescent="0.25">
      <c r="A92">
        <v>56</v>
      </c>
    </row>
    <row r="93" spans="1:1" x14ac:dyDescent="0.25">
      <c r="A93">
        <v>57</v>
      </c>
    </row>
    <row r="94" spans="1:1" x14ac:dyDescent="0.25">
      <c r="A94">
        <v>58</v>
      </c>
    </row>
    <row r="95" spans="1:1" x14ac:dyDescent="0.25">
      <c r="A95">
        <v>59</v>
      </c>
    </row>
    <row r="96" spans="1:1" x14ac:dyDescent="0.25">
      <c r="A96">
        <v>60</v>
      </c>
    </row>
    <row r="97" spans="1:1" x14ac:dyDescent="0.25">
      <c r="A97">
        <v>61</v>
      </c>
    </row>
    <row r="98" spans="1:1" x14ac:dyDescent="0.25">
      <c r="A98">
        <v>62</v>
      </c>
    </row>
    <row r="99" spans="1:1" x14ac:dyDescent="0.25">
      <c r="A99">
        <v>63</v>
      </c>
    </row>
    <row r="100" spans="1:1" x14ac:dyDescent="0.25">
      <c r="A100">
        <v>64</v>
      </c>
    </row>
    <row r="101" spans="1:1" x14ac:dyDescent="0.25">
      <c r="A101">
        <v>65</v>
      </c>
    </row>
    <row r="102" spans="1:1" x14ac:dyDescent="0.25">
      <c r="A102">
        <v>66</v>
      </c>
    </row>
    <row r="103" spans="1:1" x14ac:dyDescent="0.25">
      <c r="A103">
        <v>67</v>
      </c>
    </row>
    <row r="104" spans="1:1" x14ac:dyDescent="0.25">
      <c r="A104">
        <v>68</v>
      </c>
    </row>
    <row r="105" spans="1:1" x14ac:dyDescent="0.25">
      <c r="A105">
        <v>69</v>
      </c>
    </row>
    <row r="106" spans="1:1" x14ac:dyDescent="0.25">
      <c r="A106">
        <v>70</v>
      </c>
    </row>
    <row r="107" spans="1:1" x14ac:dyDescent="0.25">
      <c r="A107">
        <v>71</v>
      </c>
    </row>
    <row r="108" spans="1:1" x14ac:dyDescent="0.25">
      <c r="A108">
        <v>72</v>
      </c>
    </row>
    <row r="109" spans="1:1" x14ac:dyDescent="0.25">
      <c r="A109">
        <v>73</v>
      </c>
    </row>
    <row r="110" spans="1:1" x14ac:dyDescent="0.25">
      <c r="A110">
        <v>74</v>
      </c>
    </row>
    <row r="111" spans="1:1" x14ac:dyDescent="0.25">
      <c r="A111">
        <v>75</v>
      </c>
    </row>
    <row r="112" spans="1:1" x14ac:dyDescent="0.25">
      <c r="A112">
        <v>76</v>
      </c>
    </row>
    <row r="113" spans="1:1" x14ac:dyDescent="0.25">
      <c r="A113">
        <v>77</v>
      </c>
    </row>
    <row r="114" spans="1:1" x14ac:dyDescent="0.25">
      <c r="A114">
        <v>78</v>
      </c>
    </row>
    <row r="115" spans="1:1" x14ac:dyDescent="0.25">
      <c r="A115">
        <v>79</v>
      </c>
    </row>
    <row r="116" spans="1:1" x14ac:dyDescent="0.25">
      <c r="A116">
        <v>80</v>
      </c>
    </row>
    <row r="117" spans="1:1" x14ac:dyDescent="0.25">
      <c r="A117">
        <v>81</v>
      </c>
    </row>
    <row r="118" spans="1:1" x14ac:dyDescent="0.25">
      <c r="A118">
        <v>82</v>
      </c>
    </row>
    <row r="119" spans="1:1" x14ac:dyDescent="0.25">
      <c r="A119">
        <v>83</v>
      </c>
    </row>
    <row r="120" spans="1:1" x14ac:dyDescent="0.25">
      <c r="A120">
        <v>84</v>
      </c>
    </row>
    <row r="121" spans="1:1" x14ac:dyDescent="0.25">
      <c r="A121">
        <v>85</v>
      </c>
    </row>
    <row r="122" spans="1:1" x14ac:dyDescent="0.25">
      <c r="A122">
        <v>86</v>
      </c>
    </row>
    <row r="123" spans="1:1" x14ac:dyDescent="0.25">
      <c r="A123">
        <v>87</v>
      </c>
    </row>
    <row r="124" spans="1:1" x14ac:dyDescent="0.25">
      <c r="A124">
        <v>88</v>
      </c>
    </row>
    <row r="125" spans="1:1" x14ac:dyDescent="0.25">
      <c r="A125">
        <v>89</v>
      </c>
    </row>
    <row r="126" spans="1:1" x14ac:dyDescent="0.25">
      <c r="A126">
        <v>90</v>
      </c>
    </row>
    <row r="127" spans="1:1" x14ac:dyDescent="0.25">
      <c r="A127">
        <v>91</v>
      </c>
    </row>
    <row r="128" spans="1:1" x14ac:dyDescent="0.25">
      <c r="A128">
        <v>92</v>
      </c>
    </row>
    <row r="129" spans="1:1" x14ac:dyDescent="0.25">
      <c r="A129">
        <v>93</v>
      </c>
    </row>
    <row r="130" spans="1:1" x14ac:dyDescent="0.25">
      <c r="A130">
        <v>94</v>
      </c>
    </row>
    <row r="131" spans="1:1" x14ac:dyDescent="0.25">
      <c r="A131">
        <v>95</v>
      </c>
    </row>
    <row r="132" spans="1:1" x14ac:dyDescent="0.25">
      <c r="A132">
        <v>96</v>
      </c>
    </row>
    <row r="133" spans="1:1" x14ac:dyDescent="0.25">
      <c r="A133">
        <v>97</v>
      </c>
    </row>
    <row r="134" spans="1:1" x14ac:dyDescent="0.25">
      <c r="A134">
        <v>98</v>
      </c>
    </row>
    <row r="135" spans="1:1" x14ac:dyDescent="0.25">
      <c r="A135">
        <v>99</v>
      </c>
    </row>
    <row r="136" spans="1:1" x14ac:dyDescent="0.25">
      <c r="A136">
        <v>100</v>
      </c>
    </row>
  </sheetData>
  <pageMargins left="0.7" right="0.7" top="0.78740157499999996" bottom="0.78740157499999996"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4"/>
  <sheetViews>
    <sheetView workbookViewId="0">
      <selection activeCell="G38" sqref="G38"/>
    </sheetView>
  </sheetViews>
  <sheetFormatPr baseColWidth="10" defaultRowHeight="15" x14ac:dyDescent="0.25"/>
  <cols>
    <col min="1" max="1" width="22.7109375" customWidth="1"/>
    <col min="2" max="2" width="48.140625" customWidth="1"/>
    <col min="3" max="3" width="53.42578125" customWidth="1"/>
    <col min="4" max="4" width="43.28515625" customWidth="1"/>
    <col min="5" max="5" width="32" customWidth="1"/>
    <col min="6" max="6" width="18.85546875" customWidth="1"/>
  </cols>
  <sheetData>
    <row r="1" spans="1:8" x14ac:dyDescent="0.25">
      <c r="A1" s="19" t="s">
        <v>15</v>
      </c>
      <c r="B1" s="12"/>
      <c r="C1" s="12"/>
      <c r="D1" s="12"/>
      <c r="E1" s="12"/>
      <c r="F1" s="12"/>
      <c r="G1" s="12"/>
      <c r="H1" s="13"/>
    </row>
    <row r="2" spans="1:8" x14ac:dyDescent="0.25">
      <c r="A2" s="20" t="s">
        <v>16</v>
      </c>
      <c r="B2" s="10"/>
      <c r="C2" s="10"/>
      <c r="D2" s="10"/>
      <c r="E2" s="10"/>
      <c r="F2" s="10"/>
      <c r="G2" s="10"/>
      <c r="H2" s="15"/>
    </row>
    <row r="3" spans="1:8" x14ac:dyDescent="0.25">
      <c r="A3" s="14"/>
      <c r="B3" s="10"/>
      <c r="C3" s="10"/>
      <c r="D3" s="10"/>
      <c r="E3" s="10"/>
      <c r="F3" s="10"/>
      <c r="G3" s="10"/>
      <c r="H3" s="15"/>
    </row>
    <row r="4" spans="1:8" x14ac:dyDescent="0.25">
      <c r="A4" s="14" t="s">
        <v>17</v>
      </c>
      <c r="B4" s="10"/>
      <c r="C4" s="10"/>
      <c r="D4" s="10"/>
      <c r="E4" s="10"/>
      <c r="F4" s="10"/>
      <c r="G4" s="10"/>
      <c r="H4" s="15"/>
    </row>
    <row r="5" spans="1:8" x14ac:dyDescent="0.25">
      <c r="A5" s="14"/>
      <c r="B5" s="10"/>
      <c r="C5" s="10"/>
      <c r="D5" s="10"/>
      <c r="E5" s="10"/>
      <c r="F5" s="10"/>
      <c r="G5" s="10"/>
      <c r="H5" s="15"/>
    </row>
    <row r="6" spans="1:8" x14ac:dyDescent="0.25">
      <c r="A6" s="14" t="s">
        <v>40</v>
      </c>
      <c r="B6" s="10"/>
      <c r="C6" s="10"/>
      <c r="D6" s="10"/>
      <c r="E6" s="10"/>
      <c r="F6" s="10"/>
      <c r="G6" s="10"/>
      <c r="H6" s="15"/>
    </row>
    <row r="7" spans="1:8" x14ac:dyDescent="0.25">
      <c r="A7" s="14" t="s">
        <v>50</v>
      </c>
      <c r="B7" s="10"/>
      <c r="C7" s="10"/>
      <c r="D7" s="10"/>
      <c r="E7" s="10"/>
      <c r="F7" s="10"/>
      <c r="G7" s="10"/>
      <c r="H7" s="15"/>
    </row>
    <row r="8" spans="1:8" x14ac:dyDescent="0.25">
      <c r="A8" s="14" t="s">
        <v>26</v>
      </c>
      <c r="B8" s="10"/>
      <c r="C8" s="10"/>
      <c r="D8" s="10"/>
      <c r="E8" s="10"/>
      <c r="F8" s="7" t="s">
        <v>14</v>
      </c>
      <c r="G8" s="8">
        <v>50</v>
      </c>
      <c r="H8" s="15"/>
    </row>
    <row r="9" spans="1:8" x14ac:dyDescent="0.25">
      <c r="A9" s="14" t="s">
        <v>27</v>
      </c>
      <c r="B9" s="10"/>
      <c r="C9" s="10"/>
      <c r="D9" s="10"/>
      <c r="E9" s="10"/>
      <c r="F9" s="7" t="s">
        <v>14</v>
      </c>
      <c r="G9" s="8">
        <f>B84</f>
        <v>7.9589237387178782E-2</v>
      </c>
      <c r="H9" s="15"/>
    </row>
    <row r="10" spans="1:8" x14ac:dyDescent="0.25">
      <c r="A10" s="14"/>
      <c r="B10" s="10"/>
      <c r="C10" s="10"/>
      <c r="D10" s="10"/>
      <c r="E10" s="10"/>
      <c r="F10" s="9"/>
      <c r="G10" s="10"/>
      <c r="H10" s="15"/>
    </row>
    <row r="11" spans="1:8" x14ac:dyDescent="0.25">
      <c r="A11" s="14"/>
      <c r="B11" s="10"/>
      <c r="C11" s="10"/>
      <c r="D11" s="10"/>
      <c r="E11" s="10"/>
      <c r="F11" s="9"/>
      <c r="G11" s="10"/>
      <c r="H11" s="15" t="s">
        <v>52</v>
      </c>
    </row>
    <row r="12" spans="1:8" x14ac:dyDescent="0.25">
      <c r="A12" s="14" t="s">
        <v>28</v>
      </c>
      <c r="B12" s="10"/>
      <c r="C12" s="10"/>
      <c r="D12" s="10"/>
      <c r="E12" s="10"/>
      <c r="F12" s="8" t="s">
        <v>18</v>
      </c>
      <c r="G12" s="8">
        <f>1-C91</f>
        <v>6.6605309603606666E-2</v>
      </c>
      <c r="H12" s="15">
        <f>SUM(B92:B134)</f>
        <v>6.6605309603606624E-2</v>
      </c>
    </row>
    <row r="13" spans="1:8" x14ac:dyDescent="0.25">
      <c r="A13" s="14" t="s">
        <v>29</v>
      </c>
      <c r="B13" s="10"/>
      <c r="C13" s="10"/>
      <c r="D13" s="10"/>
      <c r="E13" s="10"/>
      <c r="F13" s="8" t="s">
        <v>24</v>
      </c>
      <c r="G13" s="8">
        <f>C91</f>
        <v>0.93339469039639333</v>
      </c>
      <c r="H13" s="15">
        <f>SUM(B34:B91)</f>
        <v>0.93339469039639344</v>
      </c>
    </row>
    <row r="14" spans="1:8" x14ac:dyDescent="0.25">
      <c r="A14" s="14" t="s">
        <v>43</v>
      </c>
      <c r="B14" s="10"/>
      <c r="C14" s="10"/>
      <c r="D14" s="10"/>
      <c r="E14" s="10"/>
      <c r="F14" s="8" t="s">
        <v>23</v>
      </c>
      <c r="G14" s="8">
        <f>B92</f>
        <v>2.2292269546572856E-2</v>
      </c>
      <c r="H14" s="15"/>
    </row>
    <row r="15" spans="1:8" x14ac:dyDescent="0.25">
      <c r="A15" s="14" t="s">
        <v>34</v>
      </c>
      <c r="B15" s="10"/>
      <c r="C15" s="10"/>
      <c r="D15" s="10"/>
      <c r="E15" s="10"/>
      <c r="F15" s="10"/>
      <c r="G15" s="10"/>
      <c r="H15" s="15"/>
    </row>
    <row r="16" spans="1:8" x14ac:dyDescent="0.25">
      <c r="A16" s="14"/>
      <c r="B16" s="10"/>
      <c r="C16" s="10"/>
      <c r="D16" s="10"/>
      <c r="E16" s="10"/>
      <c r="F16" s="10"/>
      <c r="G16" s="10"/>
      <c r="H16" s="15"/>
    </row>
    <row r="17" spans="1:8" x14ac:dyDescent="0.25">
      <c r="A17" s="14" t="s">
        <v>20</v>
      </c>
      <c r="B17" s="10"/>
      <c r="C17" s="10"/>
      <c r="D17" s="10"/>
      <c r="E17" s="10"/>
      <c r="F17" s="10"/>
      <c r="G17" s="10"/>
      <c r="H17" s="15"/>
    </row>
    <row r="18" spans="1:8" x14ac:dyDescent="0.25">
      <c r="A18" s="14" t="s">
        <v>21</v>
      </c>
      <c r="B18" s="10"/>
      <c r="C18" s="10"/>
      <c r="D18" s="10"/>
      <c r="E18" s="10"/>
      <c r="F18" s="10"/>
      <c r="G18" s="10"/>
      <c r="H18" s="15"/>
    </row>
    <row r="19" spans="1:8" x14ac:dyDescent="0.25">
      <c r="A19" s="14" t="s">
        <v>19</v>
      </c>
      <c r="B19" s="10"/>
      <c r="C19" s="10"/>
      <c r="D19" s="10"/>
      <c r="E19" s="10"/>
      <c r="F19" s="10"/>
      <c r="G19" s="10"/>
      <c r="H19" s="15"/>
    </row>
    <row r="20" spans="1:8" x14ac:dyDescent="0.25">
      <c r="A20" s="14"/>
      <c r="B20" s="10"/>
      <c r="C20" s="10"/>
      <c r="D20" s="10"/>
      <c r="E20" s="10"/>
      <c r="F20" s="10"/>
      <c r="G20" s="10"/>
      <c r="H20" s="15"/>
    </row>
    <row r="21" spans="1:8" x14ac:dyDescent="0.25">
      <c r="A21" s="14" t="s">
        <v>30</v>
      </c>
      <c r="B21" s="10"/>
      <c r="C21" s="10"/>
      <c r="D21" s="10"/>
      <c r="E21" s="10"/>
      <c r="F21" s="10"/>
      <c r="G21" s="10"/>
      <c r="H21" s="15"/>
    </row>
    <row r="22" spans="1:8" x14ac:dyDescent="0.25">
      <c r="A22" s="14" t="s">
        <v>22</v>
      </c>
      <c r="B22" s="10"/>
      <c r="C22" s="10"/>
      <c r="D22" s="10"/>
      <c r="E22" s="10"/>
      <c r="F22" s="10"/>
      <c r="G22" s="10"/>
      <c r="H22" s="15"/>
    </row>
    <row r="23" spans="1:8" x14ac:dyDescent="0.25">
      <c r="A23" s="14" t="s">
        <v>51</v>
      </c>
      <c r="B23" s="10"/>
      <c r="C23" s="10"/>
      <c r="D23" s="10"/>
      <c r="E23" s="10"/>
      <c r="F23" s="10"/>
      <c r="G23" s="10"/>
      <c r="H23" s="15"/>
    </row>
    <row r="24" spans="1:8" x14ac:dyDescent="0.25">
      <c r="A24" s="14"/>
      <c r="B24" s="10"/>
      <c r="C24" s="10"/>
      <c r="D24" s="10"/>
      <c r="E24" s="10"/>
      <c r="F24" s="10"/>
      <c r="G24" s="10"/>
      <c r="H24" s="15" t="s">
        <v>52</v>
      </c>
    </row>
    <row r="25" spans="1:8" x14ac:dyDescent="0.25">
      <c r="A25" s="14" t="s">
        <v>46</v>
      </c>
      <c r="B25" s="10"/>
      <c r="C25" s="10"/>
      <c r="D25" s="10"/>
      <c r="E25" s="10"/>
      <c r="F25" s="8" t="s">
        <v>47</v>
      </c>
      <c r="G25" s="8">
        <f>1-E91</f>
        <v>0.99603221117059404</v>
      </c>
      <c r="H25" s="15">
        <f>SUM(D92:D134)</f>
        <v>0.99603221117059415</v>
      </c>
    </row>
    <row r="26" spans="1:8" x14ac:dyDescent="0.25">
      <c r="A26" s="14" t="s">
        <v>31</v>
      </c>
      <c r="B26" s="10"/>
      <c r="C26" s="10"/>
      <c r="D26" s="10"/>
      <c r="E26" s="10"/>
      <c r="F26" s="8" t="s">
        <v>48</v>
      </c>
      <c r="G26" s="8">
        <f>E91</f>
        <v>3.9677888294059995E-3</v>
      </c>
      <c r="H26" s="15">
        <f>SUM(D34:D91)</f>
        <v>3.9677888294059969E-3</v>
      </c>
    </row>
    <row r="27" spans="1:8" x14ac:dyDescent="0.25">
      <c r="A27" s="14" t="s">
        <v>32</v>
      </c>
      <c r="B27" s="10"/>
      <c r="C27" s="10"/>
      <c r="D27" s="10"/>
      <c r="E27" s="10"/>
      <c r="F27" s="8" t="s">
        <v>25</v>
      </c>
      <c r="G27" s="8">
        <f>D92</f>
        <v>3.2057737699675228E-3</v>
      </c>
      <c r="H27" s="15"/>
    </row>
    <row r="28" spans="1:8" ht="24" customHeight="1" x14ac:dyDescent="0.25">
      <c r="A28" s="14"/>
      <c r="B28" s="10"/>
      <c r="C28" s="10"/>
      <c r="D28" s="10"/>
      <c r="E28" s="10"/>
      <c r="F28" s="10"/>
      <c r="G28" s="10"/>
      <c r="H28" s="15"/>
    </row>
    <row r="29" spans="1:8" ht="30" x14ac:dyDescent="0.25">
      <c r="A29" s="14" t="s">
        <v>33</v>
      </c>
      <c r="B29" s="10"/>
      <c r="C29" s="10"/>
      <c r="D29" s="10"/>
      <c r="E29" s="10"/>
      <c r="F29" s="11" t="s">
        <v>49</v>
      </c>
      <c r="G29" s="8">
        <f>G14/G27</f>
        <v>6.95378749287062</v>
      </c>
      <c r="H29" s="15"/>
    </row>
    <row r="30" spans="1:8" x14ac:dyDescent="0.25">
      <c r="A30" s="14"/>
      <c r="B30" s="10"/>
      <c r="C30" s="10"/>
      <c r="D30" s="10"/>
      <c r="E30" s="10"/>
      <c r="F30" s="10"/>
      <c r="G30" s="10"/>
      <c r="H30" s="15"/>
    </row>
    <row r="31" spans="1:8" x14ac:dyDescent="0.25">
      <c r="A31" s="16"/>
      <c r="B31" s="17"/>
      <c r="C31" s="17"/>
      <c r="D31" s="17"/>
      <c r="E31" s="17"/>
      <c r="F31" s="17"/>
      <c r="G31" s="17"/>
      <c r="H31" s="18"/>
    </row>
    <row r="33" spans="1:5" x14ac:dyDescent="0.25">
      <c r="A33" s="3" t="s">
        <v>12</v>
      </c>
      <c r="B33" s="3" t="s">
        <v>11</v>
      </c>
      <c r="C33" s="3" t="s">
        <v>44</v>
      </c>
      <c r="D33" s="3" t="s">
        <v>13</v>
      </c>
      <c r="E33" s="3" t="s">
        <v>45</v>
      </c>
    </row>
    <row r="34" spans="1:5" x14ac:dyDescent="0.25">
      <c r="A34">
        <v>0</v>
      </c>
      <c r="B34">
        <f>_xlfn.BINOM.DIST(A34,100,0.5,FALSE)</f>
        <v>7.8886090522101049E-31</v>
      </c>
      <c r="C34">
        <f t="shared" ref="C34:C65" si="0">_xlfn.BINOM.DIST(A34,100,0.5,TRUE)</f>
        <v>7.8886090522101049E-31</v>
      </c>
      <c r="D34">
        <f t="shared" ref="D34:D65" si="1">_xlfn.BINOM.DIST(A34,100,0.7,FALSE)</f>
        <v>5.153775207320163E-53</v>
      </c>
      <c r="E34">
        <f>_xlfn.BINOM.DIST(A34,100,0.7,TRUE)</f>
        <v>5.153775207320163E-53</v>
      </c>
    </row>
    <row r="35" spans="1:5" x14ac:dyDescent="0.25">
      <c r="A35">
        <v>1</v>
      </c>
      <c r="B35">
        <f t="shared" ref="B35:B98" si="2">_xlfn.BINOM.DIST(A35,100,0.5,FALSE)</f>
        <v>7.8886090522101158E-29</v>
      </c>
      <c r="C35">
        <f t="shared" si="0"/>
        <v>7.9674951427322349E-29</v>
      </c>
      <c r="D35">
        <f t="shared" si="1"/>
        <v>1.2025475483746942E-50</v>
      </c>
      <c r="E35">
        <f t="shared" ref="E35:E98" si="3">_xlfn.BINOM.DIST(A35,100,0.7,TRUE)</f>
        <v>1.2077013235820174E-50</v>
      </c>
    </row>
    <row r="36" spans="1:5" x14ac:dyDescent="0.25">
      <c r="A36">
        <v>2</v>
      </c>
      <c r="B36">
        <f t="shared" si="2"/>
        <v>3.9048614808440493E-27</v>
      </c>
      <c r="C36">
        <f t="shared" si="0"/>
        <v>3.9845364322713471E-27</v>
      </c>
      <c r="D36">
        <f t="shared" si="1"/>
        <v>1.3889424183727732E-48</v>
      </c>
      <c r="E36">
        <f t="shared" si="3"/>
        <v>1.4010194316086143E-48</v>
      </c>
    </row>
    <row r="37" spans="1:5" x14ac:dyDescent="0.25">
      <c r="A37">
        <v>3</v>
      </c>
      <c r="B37">
        <f t="shared" si="2"/>
        <v>1.2755880837423889E-25</v>
      </c>
      <c r="C37">
        <f t="shared" si="0"/>
        <v>1.315433448065097E-25</v>
      </c>
      <c r="D37">
        <f t="shared" si="1"/>
        <v>1.0586827766707993E-46</v>
      </c>
      <c r="E37">
        <f t="shared" si="3"/>
        <v>1.0726929709868966E-46</v>
      </c>
    </row>
    <row r="38" spans="1:5" x14ac:dyDescent="0.25">
      <c r="A38">
        <v>4</v>
      </c>
      <c r="B38">
        <f t="shared" si="2"/>
        <v>3.0933011030752918E-24</v>
      </c>
      <c r="C38">
        <f t="shared" si="0"/>
        <v>3.2248444478817956E-24</v>
      </c>
      <c r="D38">
        <f t="shared" si="1"/>
        <v>5.9903800446623789E-45</v>
      </c>
      <c r="E38">
        <f t="shared" si="3"/>
        <v>6.0976493417609796E-45</v>
      </c>
    </row>
    <row r="39" spans="1:5" x14ac:dyDescent="0.25">
      <c r="A39">
        <v>5</v>
      </c>
      <c r="B39">
        <f t="shared" si="2"/>
        <v>5.9391381179045101E-23</v>
      </c>
      <c r="C39">
        <f t="shared" si="0"/>
        <v>6.2616225626926508E-23</v>
      </c>
      <c r="D39">
        <f t="shared" si="1"/>
        <v>2.6836902600087162E-43</v>
      </c>
      <c r="E39">
        <f t="shared" si="3"/>
        <v>2.7446667534263351E-43</v>
      </c>
    </row>
    <row r="40" spans="1:5" x14ac:dyDescent="0.25">
      <c r="A40">
        <v>6</v>
      </c>
      <c r="B40">
        <f t="shared" si="2"/>
        <v>9.4036353533488793E-22</v>
      </c>
      <c r="C40">
        <f t="shared" si="0"/>
        <v>1.0029797609618036E-21</v>
      </c>
      <c r="D40">
        <f t="shared" si="1"/>
        <v>9.9147445716989156E-42</v>
      </c>
      <c r="E40">
        <f t="shared" si="3"/>
        <v>1.0189211247041605E-41</v>
      </c>
    </row>
    <row r="41" spans="1:5" x14ac:dyDescent="0.25">
      <c r="A41">
        <v>7</v>
      </c>
      <c r="B41">
        <f t="shared" si="2"/>
        <v>1.2627738903068301E-20</v>
      </c>
      <c r="C41">
        <f t="shared" si="0"/>
        <v>1.3630718664030184E-20</v>
      </c>
      <c r="D41">
        <f t="shared" si="1"/>
        <v>3.1066199657989591E-40</v>
      </c>
      <c r="E41">
        <f t="shared" si="3"/>
        <v>3.2085120782694037E-40</v>
      </c>
    </row>
    <row r="42" spans="1:5" x14ac:dyDescent="0.25">
      <c r="A42">
        <v>8</v>
      </c>
      <c r="B42">
        <f t="shared" si="2"/>
        <v>1.4679746474816979E-19</v>
      </c>
      <c r="C42">
        <f t="shared" si="0"/>
        <v>1.6042818341220037E-19</v>
      </c>
      <c r="D42">
        <f t="shared" si="1"/>
        <v>8.4267066572298191E-39</v>
      </c>
      <c r="E42">
        <f t="shared" si="3"/>
        <v>8.7475578650566351E-39</v>
      </c>
    </row>
    <row r="43" spans="1:5" x14ac:dyDescent="0.25">
      <c r="A43">
        <v>9</v>
      </c>
      <c r="B43">
        <f t="shared" si="2"/>
        <v>1.5005963063146118E-18</v>
      </c>
      <c r="C43">
        <f t="shared" si="0"/>
        <v>1.6610244897268311E-18</v>
      </c>
      <c r="D43">
        <f t="shared" si="1"/>
        <v>2.0099255878725997E-37</v>
      </c>
      <c r="E43">
        <f t="shared" si="3"/>
        <v>2.0974011665231441E-37</v>
      </c>
    </row>
    <row r="44" spans="1:5" x14ac:dyDescent="0.25">
      <c r="A44">
        <v>10</v>
      </c>
      <c r="B44">
        <f t="shared" si="2"/>
        <v>1.3655426387462979E-17</v>
      </c>
      <c r="C44">
        <f t="shared" si="0"/>
        <v>1.531645087719E-17</v>
      </c>
      <c r="D44">
        <f t="shared" si="1"/>
        <v>4.2677419982495376E-36</v>
      </c>
      <c r="E44">
        <f t="shared" si="3"/>
        <v>4.4774821149017871E-36</v>
      </c>
    </row>
    <row r="45" spans="1:5" x14ac:dyDescent="0.25">
      <c r="A45">
        <v>11</v>
      </c>
      <c r="B45">
        <f t="shared" si="2"/>
        <v>1.1172621589742489E-16</v>
      </c>
      <c r="C45">
        <f t="shared" si="0"/>
        <v>1.2704266677461521E-16</v>
      </c>
      <c r="D45">
        <f t="shared" si="1"/>
        <v>8.1475074512034476E-35</v>
      </c>
      <c r="E45">
        <f t="shared" si="3"/>
        <v>8.5952556626936521E-35</v>
      </c>
    </row>
    <row r="46" spans="1:5" x14ac:dyDescent="0.25">
      <c r="A46">
        <v>12</v>
      </c>
      <c r="B46">
        <f t="shared" si="2"/>
        <v>8.2863610123923984E-16</v>
      </c>
      <c r="C46">
        <f t="shared" si="0"/>
        <v>9.5567876801385473E-16</v>
      </c>
      <c r="D46">
        <f t="shared" si="1"/>
        <v>1.4099714283610658E-33</v>
      </c>
      <c r="E46">
        <f t="shared" si="3"/>
        <v>1.4959239849879721E-33</v>
      </c>
    </row>
    <row r="47" spans="1:5" x14ac:dyDescent="0.25">
      <c r="A47">
        <v>13</v>
      </c>
      <c r="B47">
        <f t="shared" si="2"/>
        <v>5.6092289930040794E-15</v>
      </c>
      <c r="C47">
        <f t="shared" si="0"/>
        <v>6.5649077610179485E-15</v>
      </c>
      <c r="D47">
        <f t="shared" si="1"/>
        <v>2.2270317945395133E-32</v>
      </c>
      <c r="E47">
        <f t="shared" si="3"/>
        <v>2.376624193038295E-32</v>
      </c>
    </row>
    <row r="48" spans="1:5" x14ac:dyDescent="0.25">
      <c r="A48">
        <v>14</v>
      </c>
      <c r="B48">
        <f t="shared" si="2"/>
        <v>3.4857351599382189E-14</v>
      </c>
      <c r="C48">
        <f t="shared" si="0"/>
        <v>4.1422259360400582E-14</v>
      </c>
      <c r="D48">
        <f t="shared" si="1"/>
        <v>3.2291961020822452E-31</v>
      </c>
      <c r="E48">
        <f t="shared" si="3"/>
        <v>3.4668585213861236E-31</v>
      </c>
    </row>
    <row r="49" spans="1:5" x14ac:dyDescent="0.25">
      <c r="A49">
        <v>15</v>
      </c>
      <c r="B49">
        <f t="shared" si="2"/>
        <v>1.9984881583645948E-13</v>
      </c>
      <c r="C49">
        <f t="shared" si="0"/>
        <v>2.4127107519685985E-13</v>
      </c>
      <c r="D49">
        <f t="shared" si="1"/>
        <v>4.3199467854523319E-30</v>
      </c>
      <c r="E49">
        <f t="shared" si="3"/>
        <v>4.6666326375908917E-30</v>
      </c>
    </row>
    <row r="50" spans="1:5" x14ac:dyDescent="0.25">
      <c r="A50">
        <v>16</v>
      </c>
      <c r="B50">
        <f t="shared" si="2"/>
        <v>1.0616968341311918E-12</v>
      </c>
      <c r="C50">
        <f t="shared" si="0"/>
        <v>1.3029679093280532E-12</v>
      </c>
      <c r="D50">
        <f t="shared" si="1"/>
        <v>5.3549340361335903E-29</v>
      </c>
      <c r="E50">
        <f t="shared" si="3"/>
        <v>5.8215972998926061E-29</v>
      </c>
    </row>
    <row r="51" spans="1:5" x14ac:dyDescent="0.25">
      <c r="A51">
        <v>17</v>
      </c>
      <c r="B51">
        <f t="shared" si="2"/>
        <v>5.2460314157070423E-12</v>
      </c>
      <c r="C51">
        <f t="shared" si="0"/>
        <v>6.5489993250351334E-12</v>
      </c>
      <c r="D51">
        <f t="shared" si="1"/>
        <v>6.1739239475422777E-28</v>
      </c>
      <c r="E51">
        <f t="shared" si="3"/>
        <v>6.7560836775314806E-28</v>
      </c>
    </row>
    <row r="52" spans="1:5" x14ac:dyDescent="0.25">
      <c r="A52">
        <v>18</v>
      </c>
      <c r="B52">
        <f t="shared" si="2"/>
        <v>2.419003375020489E-11</v>
      </c>
      <c r="C52">
        <f t="shared" si="0"/>
        <v>3.0739033075240051E-11</v>
      </c>
      <c r="D52">
        <f t="shared" si="1"/>
        <v>6.6426848398556367E-27</v>
      </c>
      <c r="E52">
        <f t="shared" si="3"/>
        <v>7.3182932076088085E-27</v>
      </c>
    </row>
    <row r="53" spans="1:5" x14ac:dyDescent="0.25">
      <c r="A53">
        <v>19</v>
      </c>
      <c r="B53">
        <f t="shared" si="2"/>
        <v>1.0439909302719939E-10</v>
      </c>
      <c r="C53">
        <f t="shared" si="0"/>
        <v>1.3513812610243952E-10</v>
      </c>
      <c r="D53">
        <f t="shared" si="1"/>
        <v>6.6893001720651607E-26</v>
      </c>
      <c r="E53">
        <f t="shared" si="3"/>
        <v>7.4211294928259975E-26</v>
      </c>
    </row>
    <row r="54" spans="1:5" x14ac:dyDescent="0.25">
      <c r="A54">
        <v>20</v>
      </c>
      <c r="B54">
        <f t="shared" si="2"/>
        <v>4.2281632676015464E-10</v>
      </c>
      <c r="C54">
        <f t="shared" si="0"/>
        <v>5.5795445286259861E-10</v>
      </c>
      <c r="D54">
        <f t="shared" si="1"/>
        <v>6.3213886626015146E-25</v>
      </c>
      <c r="E54">
        <f t="shared" si="3"/>
        <v>7.0635016118840836E-25</v>
      </c>
    </row>
    <row r="55" spans="1:5" x14ac:dyDescent="0.25">
      <c r="A55">
        <v>21</v>
      </c>
      <c r="B55">
        <f t="shared" si="2"/>
        <v>1.6107288638482146E-9</v>
      </c>
      <c r="C55">
        <f t="shared" si="0"/>
        <v>2.1686833167108283E-9</v>
      </c>
      <c r="D55">
        <f t="shared" si="1"/>
        <v>5.6190121445347262E-24</v>
      </c>
      <c r="E55">
        <f t="shared" si="3"/>
        <v>6.3253623057231118E-24</v>
      </c>
    </row>
    <row r="56" spans="1:5" x14ac:dyDescent="0.25">
      <c r="A56">
        <v>22</v>
      </c>
      <c r="B56">
        <f t="shared" si="2"/>
        <v>5.7839809201822048E-9</v>
      </c>
      <c r="C56">
        <f t="shared" si="0"/>
        <v>7.95266423689306E-9</v>
      </c>
      <c r="D56">
        <f t="shared" si="1"/>
        <v>4.7080510847389326E-23</v>
      </c>
      <c r="E56">
        <f t="shared" si="3"/>
        <v>5.340587315311271E-23</v>
      </c>
    </row>
    <row r="57" spans="1:5" x14ac:dyDescent="0.25">
      <c r="A57">
        <v>23</v>
      </c>
      <c r="B57">
        <f t="shared" si="2"/>
        <v>1.9615239642357071E-8</v>
      </c>
      <c r="C57">
        <f t="shared" si="0"/>
        <v>2.756790387925027E-8</v>
      </c>
      <c r="D57">
        <f t="shared" si="1"/>
        <v>3.7255012931412435E-22</v>
      </c>
      <c r="E57">
        <f t="shared" si="3"/>
        <v>4.2595600246723541E-22</v>
      </c>
    </row>
    <row r="58" spans="1:5" x14ac:dyDescent="0.25">
      <c r="A58">
        <v>24</v>
      </c>
      <c r="B58">
        <f t="shared" si="2"/>
        <v>6.2932227185896111E-8</v>
      </c>
      <c r="C58">
        <f t="shared" si="0"/>
        <v>9.0500131065146477E-8</v>
      </c>
      <c r="D58">
        <f t="shared" si="1"/>
        <v>2.7889516625043276E-21</v>
      </c>
      <c r="E58">
        <f t="shared" si="3"/>
        <v>3.2149076649715499E-21</v>
      </c>
    </row>
    <row r="59" spans="1:5" x14ac:dyDescent="0.25">
      <c r="A59">
        <v>25</v>
      </c>
      <c r="B59">
        <f t="shared" si="2"/>
        <v>1.9131397064512392E-7</v>
      </c>
      <c r="C59">
        <f t="shared" si="0"/>
        <v>2.8181410171027133E-7</v>
      </c>
      <c r="D59">
        <f t="shared" si="1"/>
        <v>1.9782963792697521E-20</v>
      </c>
      <c r="E59">
        <f t="shared" si="3"/>
        <v>2.2997871457668995E-20</v>
      </c>
    </row>
    <row r="60" spans="1:5" x14ac:dyDescent="0.25">
      <c r="A60">
        <v>26</v>
      </c>
      <c r="B60">
        <f t="shared" si="2"/>
        <v>5.5186722301477995E-7</v>
      </c>
      <c r="C60">
        <f t="shared" si="0"/>
        <v>8.336813247250498E-7</v>
      </c>
      <c r="D60">
        <f t="shared" si="1"/>
        <v>1.3315456398931022E-19</v>
      </c>
      <c r="E60">
        <f t="shared" si="3"/>
        <v>1.5615243544697993E-19</v>
      </c>
    </row>
    <row r="61" spans="1:5" x14ac:dyDescent="0.25">
      <c r="A61">
        <v>27</v>
      </c>
      <c r="B61">
        <f t="shared" si="2"/>
        <v>1.5125249815960639E-6</v>
      </c>
      <c r="C61">
        <f t="shared" si="0"/>
        <v>2.3462063063211181E-6</v>
      </c>
      <c r="D61">
        <f t="shared" si="1"/>
        <v>8.5153165612915941E-19</v>
      </c>
      <c r="E61">
        <f t="shared" si="3"/>
        <v>1.0076840915761432E-18</v>
      </c>
    </row>
    <row r="62" spans="1:5" x14ac:dyDescent="0.25">
      <c r="A62">
        <v>28</v>
      </c>
      <c r="B62">
        <f t="shared" si="2"/>
        <v>3.9433687020183031E-6</v>
      </c>
      <c r="C62">
        <f t="shared" si="0"/>
        <v>6.2895750083394441E-6</v>
      </c>
      <c r="D62">
        <f t="shared" si="1"/>
        <v>5.1801509081190473E-18</v>
      </c>
      <c r="E62">
        <f t="shared" si="3"/>
        <v>6.1878349996951871E-18</v>
      </c>
    </row>
    <row r="63" spans="1:5" x14ac:dyDescent="0.25">
      <c r="A63">
        <v>29</v>
      </c>
      <c r="B63">
        <f t="shared" si="2"/>
        <v>9.7904326394937912E-6</v>
      </c>
      <c r="C63">
        <f t="shared" si="0"/>
        <v>1.6080007647833249E-5</v>
      </c>
      <c r="D63">
        <f t="shared" si="1"/>
        <v>3.0009150088414038E-17</v>
      </c>
      <c r="E63">
        <f t="shared" si="3"/>
        <v>3.6196985088109263E-17</v>
      </c>
    </row>
    <row r="64" spans="1:5" x14ac:dyDescent="0.25">
      <c r="A64">
        <v>30</v>
      </c>
      <c r="B64">
        <f t="shared" si="2"/>
        <v>2.3170690580135296E-5</v>
      </c>
      <c r="C64">
        <f t="shared" si="0"/>
        <v>3.9250698227968307E-5</v>
      </c>
      <c r="D64">
        <f t="shared" si="1"/>
        <v>1.657171954882429E-16</v>
      </c>
      <c r="E64">
        <f t="shared" si="3"/>
        <v>2.0191418057635265E-16</v>
      </c>
    </row>
    <row r="65" spans="1:5" x14ac:dyDescent="0.25">
      <c r="A65">
        <v>31</v>
      </c>
      <c r="B65">
        <f t="shared" si="2"/>
        <v>5.2320914213208622E-5</v>
      </c>
      <c r="C65">
        <f t="shared" si="0"/>
        <v>9.1571612441176896E-5</v>
      </c>
      <c r="D65">
        <f t="shared" si="1"/>
        <v>8.7313361063697608E-16</v>
      </c>
      <c r="E65">
        <f t="shared" si="3"/>
        <v>1.0750477912133237E-15</v>
      </c>
    </row>
    <row r="66" spans="1:5" x14ac:dyDescent="0.25">
      <c r="A66">
        <v>32</v>
      </c>
      <c r="B66">
        <f t="shared" si="2"/>
        <v>1.1281697127223065E-4</v>
      </c>
      <c r="C66">
        <f t="shared" ref="C66:C97" si="4">_xlfn.BINOM.DIST(A66,100,0.5,TRUE)</f>
        <v>2.0438858371340813E-4</v>
      </c>
      <c r="D66">
        <f t="shared" ref="D66:D97" si="5">_xlfn.BINOM.DIST(A66,100,0.7,FALSE)</f>
        <v>4.3929534785172554E-15</v>
      </c>
      <c r="E66">
        <f t="shared" si="3"/>
        <v>5.4680012697305538E-15</v>
      </c>
    </row>
    <row r="67" spans="1:5" x14ac:dyDescent="0.25">
      <c r="A67">
        <v>33</v>
      </c>
      <c r="B67">
        <f t="shared" si="2"/>
        <v>2.3247133474277876E-4</v>
      </c>
      <c r="C67">
        <f t="shared" si="4"/>
        <v>4.368599184561886E-4</v>
      </c>
      <c r="D67">
        <f t="shared" si="5"/>
        <v>2.1121675310850886E-14</v>
      </c>
      <c r="E67">
        <f t="shared" si="3"/>
        <v>2.658967658058131E-14</v>
      </c>
    </row>
    <row r="68" spans="1:5" x14ac:dyDescent="0.25">
      <c r="A68">
        <v>34</v>
      </c>
      <c r="B68">
        <f t="shared" si="2"/>
        <v>4.5810527728724036E-4</v>
      </c>
      <c r="C68">
        <f t="shared" si="4"/>
        <v>8.9496519574342663E-4</v>
      </c>
      <c r="D68">
        <f t="shared" si="5"/>
        <v>9.7118291380284667E-14</v>
      </c>
      <c r="E68">
        <f t="shared" si="3"/>
        <v>1.2370796796086629E-13</v>
      </c>
    </row>
    <row r="69" spans="1:5" x14ac:dyDescent="0.25">
      <c r="A69">
        <v>35</v>
      </c>
      <c r="B69">
        <f t="shared" si="2"/>
        <v>8.6385566574165252E-4</v>
      </c>
      <c r="C69">
        <f t="shared" si="4"/>
        <v>1.7588208614850805E-3</v>
      </c>
      <c r="D69">
        <f t="shared" si="5"/>
        <v>4.2732048207324864E-13</v>
      </c>
      <c r="E69">
        <f t="shared" si="3"/>
        <v>5.5102845003411508E-13</v>
      </c>
    </row>
    <row r="70" spans="1:5" x14ac:dyDescent="0.25">
      <c r="A70">
        <v>36</v>
      </c>
      <c r="B70">
        <f t="shared" si="2"/>
        <v>1.5597393964779853E-3</v>
      </c>
      <c r="C70">
        <f t="shared" si="4"/>
        <v>3.3185602579630757E-3</v>
      </c>
      <c r="D70">
        <f t="shared" si="5"/>
        <v>1.8002853642901111E-12</v>
      </c>
      <c r="E70">
        <f t="shared" si="3"/>
        <v>2.3513138143241786E-12</v>
      </c>
    </row>
    <row r="71" spans="1:5" x14ac:dyDescent="0.25">
      <c r="A71">
        <v>37</v>
      </c>
      <c r="B71">
        <f t="shared" si="2"/>
        <v>2.6979276047186741E-3</v>
      </c>
      <c r="C71">
        <f t="shared" si="4"/>
        <v>6.0164878626817325E-3</v>
      </c>
      <c r="D71">
        <f t="shared" si="5"/>
        <v>7.2660166054231082E-12</v>
      </c>
      <c r="E71">
        <f t="shared" si="3"/>
        <v>9.6173304197472295E-12</v>
      </c>
    </row>
    <row r="72" spans="1:5" x14ac:dyDescent="0.25">
      <c r="A72">
        <v>38</v>
      </c>
      <c r="B72">
        <f t="shared" si="2"/>
        <v>4.4728799762441106E-3</v>
      </c>
      <c r="C72">
        <f t="shared" si="4"/>
        <v>1.0489367838925857E-2</v>
      </c>
      <c r="D72">
        <f t="shared" si="5"/>
        <v>2.8108011605189072E-11</v>
      </c>
      <c r="E72">
        <f t="shared" si="3"/>
        <v>3.7725342024936556E-11</v>
      </c>
    </row>
    <row r="73" spans="1:5" x14ac:dyDescent="0.25">
      <c r="A73">
        <v>39</v>
      </c>
      <c r="B73">
        <f t="shared" si="2"/>
        <v>7.1107322699265549E-3</v>
      </c>
      <c r="C73">
        <f t="shared" si="4"/>
        <v>1.7600100108852414E-2</v>
      </c>
      <c r="D73">
        <f t="shared" si="5"/>
        <v>1.0426390629617112E-10</v>
      </c>
      <c r="E73">
        <f t="shared" si="3"/>
        <v>1.419892483211074E-10</v>
      </c>
    </row>
    <row r="74" spans="1:5" x14ac:dyDescent="0.25">
      <c r="A74">
        <v>40</v>
      </c>
      <c r="B74">
        <f t="shared" si="2"/>
        <v>1.0843866711637992E-2</v>
      </c>
      <c r="C74">
        <f t="shared" si="4"/>
        <v>2.8443966820490399E-2</v>
      </c>
      <c r="D74">
        <f t="shared" si="5"/>
        <v>3.7100573323721206E-10</v>
      </c>
      <c r="E74">
        <f t="shared" si="3"/>
        <v>5.1299498155831631E-10</v>
      </c>
    </row>
    <row r="75" spans="1:5" x14ac:dyDescent="0.25">
      <c r="A75">
        <v>41</v>
      </c>
      <c r="B75">
        <f t="shared" si="2"/>
        <v>1.5869073236543376E-2</v>
      </c>
      <c r="C75">
        <f t="shared" si="4"/>
        <v>4.431304005703382E-2</v>
      </c>
      <c r="D75">
        <f t="shared" si="5"/>
        <v>1.2668488452002333E-9</v>
      </c>
      <c r="E75">
        <f t="shared" si="3"/>
        <v>1.7798438267585611E-9</v>
      </c>
    </row>
    <row r="76" spans="1:5" x14ac:dyDescent="0.25">
      <c r="A76">
        <v>42</v>
      </c>
      <c r="B76">
        <f t="shared" si="2"/>
        <v>2.2292269546572856E-2</v>
      </c>
      <c r="C76">
        <f t="shared" si="4"/>
        <v>6.660530960360668E-2</v>
      </c>
      <c r="D76">
        <f t="shared" si="5"/>
        <v>4.1524489926007658E-9</v>
      </c>
      <c r="E76">
        <f t="shared" si="3"/>
        <v>5.9322928193593041E-9</v>
      </c>
    </row>
    <row r="77" spans="1:5" x14ac:dyDescent="0.25">
      <c r="A77">
        <v>43</v>
      </c>
      <c r="B77">
        <f t="shared" si="2"/>
        <v>3.0068642644214549E-2</v>
      </c>
      <c r="C77">
        <f t="shared" si="4"/>
        <v>9.6673952247821229E-2</v>
      </c>
      <c r="D77">
        <f t="shared" si="5"/>
        <v>1.3068947992216377E-8</v>
      </c>
      <c r="E77">
        <f t="shared" si="3"/>
        <v>1.9001240811575539E-8</v>
      </c>
    </row>
    <row r="78" spans="1:5" x14ac:dyDescent="0.25">
      <c r="A78">
        <v>44</v>
      </c>
      <c r="B78">
        <f t="shared" si="2"/>
        <v>3.8952559789096154E-2</v>
      </c>
      <c r="C78">
        <f t="shared" si="4"/>
        <v>0.13562651203691733</v>
      </c>
      <c r="D78">
        <f t="shared" si="5"/>
        <v>3.9503865521926556E-8</v>
      </c>
      <c r="E78">
        <f t="shared" si="3"/>
        <v>5.8505106333502144E-8</v>
      </c>
    </row>
    <row r="79" spans="1:5" x14ac:dyDescent="0.25">
      <c r="A79">
        <v>45</v>
      </c>
      <c r="B79">
        <f t="shared" si="2"/>
        <v>4.8474296626430782E-2</v>
      </c>
      <c r="C79">
        <f t="shared" si="4"/>
        <v>0.18410080866334791</v>
      </c>
      <c r="D79">
        <f t="shared" si="5"/>
        <v>1.1470752062663156E-7</v>
      </c>
      <c r="E79">
        <f t="shared" si="3"/>
        <v>1.7321262696013429E-7</v>
      </c>
    </row>
    <row r="80" spans="1:5" x14ac:dyDescent="0.25">
      <c r="A80">
        <v>46</v>
      </c>
      <c r="B80">
        <f t="shared" si="2"/>
        <v>5.7958398140297657E-2</v>
      </c>
      <c r="C80">
        <f t="shared" si="4"/>
        <v>0.24205920680364573</v>
      </c>
      <c r="D80">
        <f t="shared" si="5"/>
        <v>3.2001735826994885E-7</v>
      </c>
      <c r="E80">
        <f t="shared" si="3"/>
        <v>4.9322998523008139E-7</v>
      </c>
    </row>
    <row r="81" spans="1:5" x14ac:dyDescent="0.25">
      <c r="A81">
        <v>47</v>
      </c>
      <c r="B81">
        <f t="shared" si="2"/>
        <v>6.659049999098024E-2</v>
      </c>
      <c r="C81">
        <f t="shared" si="4"/>
        <v>0.30864970679462606</v>
      </c>
      <c r="D81">
        <f t="shared" si="5"/>
        <v>8.5791887536199344E-7</v>
      </c>
      <c r="E81">
        <f t="shared" si="3"/>
        <v>1.3511488605920742E-6</v>
      </c>
    </row>
    <row r="82" spans="1:5" x14ac:dyDescent="0.25">
      <c r="A82">
        <v>48</v>
      </c>
      <c r="B82">
        <f t="shared" si="2"/>
        <v>7.3527010406707352E-2</v>
      </c>
      <c r="C82">
        <f t="shared" si="4"/>
        <v>0.3821767172013335</v>
      </c>
      <c r="D82">
        <f t="shared" si="5"/>
        <v>2.2103326580506847E-6</v>
      </c>
      <c r="E82">
        <f t="shared" si="3"/>
        <v>3.5614815186427652E-6</v>
      </c>
    </row>
    <row r="83" spans="1:5" x14ac:dyDescent="0.25">
      <c r="A83">
        <v>49</v>
      </c>
      <c r="B83">
        <f t="shared" si="2"/>
        <v>7.802866410507725E-2</v>
      </c>
      <c r="C83">
        <f t="shared" si="4"/>
        <v>0.4602053813064107</v>
      </c>
      <c r="D83">
        <f t="shared" si="5"/>
        <v>5.4732046770778672E-6</v>
      </c>
      <c r="E83">
        <f t="shared" si="3"/>
        <v>9.0346861957206506E-6</v>
      </c>
    </row>
    <row r="84" spans="1:5" x14ac:dyDescent="0.25">
      <c r="A84">
        <v>50</v>
      </c>
      <c r="B84">
        <f t="shared" si="2"/>
        <v>7.9589237387178782E-2</v>
      </c>
      <c r="C84">
        <f t="shared" si="4"/>
        <v>0.53979461869358936</v>
      </c>
      <c r="D84">
        <f t="shared" si="5"/>
        <v>1.3026227131445354E-5</v>
      </c>
      <c r="E84">
        <f t="shared" si="3"/>
        <v>2.2060913327166052E-5</v>
      </c>
    </row>
    <row r="85" spans="1:5" x14ac:dyDescent="0.25">
      <c r="A85">
        <v>51</v>
      </c>
      <c r="B85">
        <f t="shared" si="2"/>
        <v>7.802866410507725E-2</v>
      </c>
      <c r="C85">
        <f t="shared" si="4"/>
        <v>0.6178232827986665</v>
      </c>
      <c r="D85">
        <f t="shared" si="5"/>
        <v>2.9798558797424299E-5</v>
      </c>
      <c r="E85">
        <f t="shared" si="3"/>
        <v>5.1859472124590304E-5</v>
      </c>
    </row>
    <row r="86" spans="1:5" x14ac:dyDescent="0.25">
      <c r="A86">
        <v>52</v>
      </c>
      <c r="B86">
        <f t="shared" si="2"/>
        <v>7.3527010406707352E-2</v>
      </c>
      <c r="C86">
        <f t="shared" si="4"/>
        <v>0.69135029320537389</v>
      </c>
      <c r="D86">
        <f t="shared" si="5"/>
        <v>6.5518626073823445E-5</v>
      </c>
      <c r="E86">
        <f t="shared" si="3"/>
        <v>1.1737809819841327E-4</v>
      </c>
    </row>
    <row r="87" spans="1:5" x14ac:dyDescent="0.25">
      <c r="A87">
        <v>53</v>
      </c>
      <c r="B87">
        <f t="shared" si="2"/>
        <v>6.659049999098024E-2</v>
      </c>
      <c r="C87">
        <f t="shared" si="4"/>
        <v>0.75794079319635421</v>
      </c>
      <c r="D87">
        <f t="shared" si="5"/>
        <v>1.3845445509940061E-4</v>
      </c>
      <c r="E87">
        <f t="shared" si="3"/>
        <v>2.558325532978143E-4</v>
      </c>
    </row>
    <row r="88" spans="1:5" x14ac:dyDescent="0.25">
      <c r="A88">
        <v>54</v>
      </c>
      <c r="B88">
        <f t="shared" si="2"/>
        <v>5.7958398140297643E-2</v>
      </c>
      <c r="C88">
        <f t="shared" si="4"/>
        <v>0.81589919133665212</v>
      </c>
      <c r="D88">
        <f t="shared" si="5"/>
        <v>2.8118219585001626E-4</v>
      </c>
      <c r="E88">
        <f t="shared" si="3"/>
        <v>5.3701474914783268E-4</v>
      </c>
    </row>
    <row r="89" spans="1:5" x14ac:dyDescent="0.25">
      <c r="A89">
        <v>55</v>
      </c>
      <c r="B89">
        <f t="shared" si="2"/>
        <v>4.8474296626430782E-2</v>
      </c>
      <c r="C89">
        <f t="shared" si="4"/>
        <v>0.86437348796308267</v>
      </c>
      <c r="D89">
        <f t="shared" si="5"/>
        <v>5.4873131553761047E-4</v>
      </c>
      <c r="E89">
        <f t="shared" si="3"/>
        <v>1.0857460646854361E-3</v>
      </c>
    </row>
    <row r="90" spans="1:5" x14ac:dyDescent="0.25">
      <c r="A90">
        <v>56</v>
      </c>
      <c r="B90">
        <f t="shared" si="2"/>
        <v>3.8952559789096154E-2</v>
      </c>
      <c r="C90">
        <f t="shared" si="4"/>
        <v>0.90332604775217873</v>
      </c>
      <c r="D90">
        <f t="shared" si="5"/>
        <v>1.0288712166330203E-3</v>
      </c>
      <c r="E90">
        <f t="shared" si="3"/>
        <v>2.1146172813184504E-3</v>
      </c>
    </row>
    <row r="91" spans="1:5" x14ac:dyDescent="0.25">
      <c r="A91">
        <v>57</v>
      </c>
      <c r="B91">
        <f t="shared" si="2"/>
        <v>3.0068642644214549E-2</v>
      </c>
      <c r="C91">
        <f t="shared" si="4"/>
        <v>0.93339469039639333</v>
      </c>
      <c r="D91">
        <f t="shared" si="5"/>
        <v>1.8531715480875348E-3</v>
      </c>
      <c r="E91">
        <f t="shared" si="3"/>
        <v>3.9677888294059995E-3</v>
      </c>
    </row>
    <row r="92" spans="1:5" x14ac:dyDescent="0.25">
      <c r="A92">
        <v>58</v>
      </c>
      <c r="B92">
        <f t="shared" si="2"/>
        <v>2.2292269546572856E-2</v>
      </c>
      <c r="C92">
        <f t="shared" si="4"/>
        <v>0.95568695994296615</v>
      </c>
      <c r="D92">
        <f t="shared" si="5"/>
        <v>3.2057737699675228E-3</v>
      </c>
      <c r="E92">
        <f t="shared" si="3"/>
        <v>7.1735625993735374E-3</v>
      </c>
    </row>
    <row r="93" spans="1:5" x14ac:dyDescent="0.25">
      <c r="A93">
        <v>59</v>
      </c>
      <c r="B93">
        <f t="shared" si="2"/>
        <v>1.5869073236543376E-2</v>
      </c>
      <c r="C93">
        <f t="shared" si="4"/>
        <v>0.97155603317950967</v>
      </c>
      <c r="D93">
        <f t="shared" si="5"/>
        <v>5.3248445670646969E-3</v>
      </c>
      <c r="E93">
        <f t="shared" si="3"/>
        <v>1.2498407166438182E-2</v>
      </c>
    </row>
    <row r="94" spans="1:5" x14ac:dyDescent="0.25">
      <c r="A94">
        <v>60</v>
      </c>
      <c r="B94">
        <f t="shared" si="2"/>
        <v>1.0843866711637992E-2</v>
      </c>
      <c r="C94">
        <f t="shared" si="4"/>
        <v>0.98239989989114762</v>
      </c>
      <c r="D94">
        <f t="shared" si="5"/>
        <v>8.4901688374864805E-3</v>
      </c>
      <c r="E94">
        <f t="shared" si="3"/>
        <v>2.0988576003924682E-2</v>
      </c>
    </row>
    <row r="95" spans="1:5" x14ac:dyDescent="0.25">
      <c r="A95">
        <v>61</v>
      </c>
      <c r="B95">
        <f t="shared" si="2"/>
        <v>7.1107322699265549E-3</v>
      </c>
      <c r="C95">
        <f t="shared" si="4"/>
        <v>0.98951063216107416</v>
      </c>
      <c r="D95">
        <f t="shared" si="5"/>
        <v>1.2990422265006621E-2</v>
      </c>
      <c r="E95">
        <f t="shared" si="3"/>
        <v>3.3978998268931408E-2</v>
      </c>
    </row>
    <row r="96" spans="1:5" x14ac:dyDescent="0.25">
      <c r="A96">
        <v>62</v>
      </c>
      <c r="B96">
        <f t="shared" si="2"/>
        <v>4.4728799762441098E-3</v>
      </c>
      <c r="C96">
        <f t="shared" si="4"/>
        <v>0.99398351213731828</v>
      </c>
      <c r="D96">
        <f t="shared" si="5"/>
        <v>1.906658751799363E-2</v>
      </c>
      <c r="E96">
        <f t="shared" si="3"/>
        <v>5.3045585786925024E-2</v>
      </c>
    </row>
    <row r="97" spans="1:5" x14ac:dyDescent="0.25">
      <c r="A97">
        <v>63</v>
      </c>
      <c r="B97">
        <f t="shared" si="2"/>
        <v>2.6979276047186741E-3</v>
      </c>
      <c r="C97">
        <f t="shared" si="4"/>
        <v>0.99668143974203693</v>
      </c>
      <c r="D97">
        <f t="shared" si="5"/>
        <v>2.6834456506805875E-2</v>
      </c>
      <c r="E97">
        <f t="shared" si="3"/>
        <v>7.9880042293730885E-2</v>
      </c>
    </row>
    <row r="98" spans="1:5" x14ac:dyDescent="0.25">
      <c r="A98">
        <v>64</v>
      </c>
      <c r="B98">
        <f t="shared" si="2"/>
        <v>1.5597393964779846E-3</v>
      </c>
      <c r="C98">
        <f t="shared" ref="C98:C134" si="6">_xlfn.BINOM.DIST(A98,100,0.5,TRUE)</f>
        <v>0.99824117913851484</v>
      </c>
      <c r="D98">
        <f t="shared" ref="D98:D134" si="7">_xlfn.BINOM.DIST(A98,100,0.7,FALSE)</f>
        <v>3.6198563725326656E-2</v>
      </c>
      <c r="E98">
        <f t="shared" si="3"/>
        <v>0.11607860601905744</v>
      </c>
    </row>
    <row r="99" spans="1:5" x14ac:dyDescent="0.25">
      <c r="A99">
        <v>65</v>
      </c>
      <c r="B99">
        <f t="shared" ref="B99:B134" si="8">_xlfn.BINOM.DIST(A99,100,0.5,FALSE)</f>
        <v>8.6385566574165252E-4</v>
      </c>
      <c r="C99">
        <f t="shared" si="6"/>
        <v>0.9991050348042565</v>
      </c>
      <c r="D99">
        <f t="shared" si="7"/>
        <v>4.6779682352729855E-2</v>
      </c>
      <c r="E99">
        <f t="shared" ref="E99:E134" si="9">_xlfn.BINOM.DIST(A99,100,0.7,TRUE)</f>
        <v>0.16285828837178734</v>
      </c>
    </row>
    <row r="100" spans="1:5" x14ac:dyDescent="0.25">
      <c r="A100">
        <v>66</v>
      </c>
      <c r="B100">
        <f t="shared" si="8"/>
        <v>4.5810527728724047E-4</v>
      </c>
      <c r="C100">
        <f t="shared" si="6"/>
        <v>0.99956314008154379</v>
      </c>
      <c r="D100">
        <f t="shared" si="7"/>
        <v>5.7883950385953536E-2</v>
      </c>
      <c r="E100">
        <f t="shared" si="9"/>
        <v>0.22074223875774071</v>
      </c>
    </row>
    <row r="101" spans="1:5" x14ac:dyDescent="0.25">
      <c r="A101">
        <v>67</v>
      </c>
      <c r="B101">
        <f t="shared" si="8"/>
        <v>2.3247133474277876E-4</v>
      </c>
      <c r="C101">
        <f t="shared" si="6"/>
        <v>0.99979561141628659</v>
      </c>
      <c r="D101">
        <f t="shared" si="7"/>
        <v>6.8539204934611631E-2</v>
      </c>
      <c r="E101">
        <f t="shared" si="9"/>
        <v>0.28928144369235276</v>
      </c>
    </row>
    <row r="102" spans="1:5" x14ac:dyDescent="0.25">
      <c r="A102">
        <v>68</v>
      </c>
      <c r="B102">
        <f t="shared" si="8"/>
        <v>1.1281697127223065E-4</v>
      </c>
      <c r="C102">
        <f t="shared" si="6"/>
        <v>0.99990842838755878</v>
      </c>
      <c r="D102">
        <f t="shared" si="7"/>
        <v>7.7610570293604353E-2</v>
      </c>
      <c r="E102">
        <f t="shared" si="9"/>
        <v>0.36689201398595706</v>
      </c>
    </row>
    <row r="103" spans="1:5" x14ac:dyDescent="0.25">
      <c r="A103">
        <v>69</v>
      </c>
      <c r="B103">
        <f t="shared" si="8"/>
        <v>5.2320914213208622E-5</v>
      </c>
      <c r="C103">
        <f t="shared" si="6"/>
        <v>0.99996074930177203</v>
      </c>
      <c r="D103">
        <f t="shared" si="7"/>
        <v>8.3984385245253021E-2</v>
      </c>
      <c r="E103">
        <f t="shared" si="9"/>
        <v>0.45087639923121015</v>
      </c>
    </row>
    <row r="104" spans="1:5" x14ac:dyDescent="0.25">
      <c r="A104">
        <v>70</v>
      </c>
      <c r="B104">
        <f t="shared" si="8"/>
        <v>2.3170690580135296E-5</v>
      </c>
      <c r="C104">
        <f t="shared" si="6"/>
        <v>0.99998391999235214</v>
      </c>
      <c r="D104">
        <f t="shared" si="7"/>
        <v>8.6783864753428072E-2</v>
      </c>
      <c r="E104">
        <f t="shared" si="9"/>
        <v>0.53766026398463884</v>
      </c>
    </row>
    <row r="105" spans="1:5" x14ac:dyDescent="0.25">
      <c r="A105">
        <v>71</v>
      </c>
      <c r="B105">
        <f t="shared" si="8"/>
        <v>9.7904326394937895E-6</v>
      </c>
      <c r="C105">
        <f t="shared" si="6"/>
        <v>0.99999371042499163</v>
      </c>
      <c r="D105">
        <f t="shared" si="7"/>
        <v>8.5561556799154448E-2</v>
      </c>
      <c r="E105">
        <f t="shared" si="9"/>
        <v>0.62322182078379307</v>
      </c>
    </row>
    <row r="106" spans="1:5" x14ac:dyDescent="0.25">
      <c r="A106">
        <v>72</v>
      </c>
      <c r="B106">
        <f t="shared" si="8"/>
        <v>3.9433687020183031E-6</v>
      </c>
      <c r="C106">
        <f t="shared" si="6"/>
        <v>0.99999765379369365</v>
      </c>
      <c r="D106">
        <f t="shared" si="7"/>
        <v>8.0412018658464604E-2</v>
      </c>
      <c r="E106">
        <f t="shared" si="9"/>
        <v>0.70363383944225733</v>
      </c>
    </row>
    <row r="107" spans="1:5" x14ac:dyDescent="0.25">
      <c r="A107">
        <v>73</v>
      </c>
      <c r="B107">
        <f t="shared" si="8"/>
        <v>1.5125249815960639E-6</v>
      </c>
      <c r="C107">
        <f t="shared" si="6"/>
        <v>0.99999916631867525</v>
      </c>
      <c r="D107">
        <f t="shared" si="7"/>
        <v>7.1966920808488849E-2</v>
      </c>
      <c r="E107">
        <f t="shared" si="9"/>
        <v>0.77560076025074565</v>
      </c>
    </row>
    <row r="108" spans="1:5" x14ac:dyDescent="0.25">
      <c r="A108">
        <v>74</v>
      </c>
      <c r="B108">
        <f t="shared" si="8"/>
        <v>5.518672230147791E-7</v>
      </c>
      <c r="C108">
        <f t="shared" si="6"/>
        <v>0.99999971818589828</v>
      </c>
      <c r="D108">
        <f t="shared" si="7"/>
        <v>6.1269135282902634E-2</v>
      </c>
      <c r="E108">
        <f t="shared" si="9"/>
        <v>0.83686989553364843</v>
      </c>
    </row>
    <row r="109" spans="1:5" x14ac:dyDescent="0.25">
      <c r="A109">
        <v>75</v>
      </c>
      <c r="B109">
        <f t="shared" si="8"/>
        <v>1.9131397064512423E-7</v>
      </c>
      <c r="C109">
        <f t="shared" si="6"/>
        <v>0.99999990949986894</v>
      </c>
      <c r="D109">
        <f t="shared" si="7"/>
        <v>4.955992276217016E-2</v>
      </c>
      <c r="E109">
        <f t="shared" si="9"/>
        <v>0.88642981829581879</v>
      </c>
    </row>
    <row r="110" spans="1:5" x14ac:dyDescent="0.25">
      <c r="A110">
        <v>76</v>
      </c>
      <c r="B110">
        <f t="shared" si="8"/>
        <v>6.2932227185896124E-8</v>
      </c>
      <c r="C110">
        <f t="shared" si="6"/>
        <v>0.99999997243209604</v>
      </c>
      <c r="D110">
        <f t="shared" si="7"/>
        <v>3.8039414400788459E-2</v>
      </c>
      <c r="E110">
        <f t="shared" si="9"/>
        <v>0.92446923269660708</v>
      </c>
    </row>
    <row r="111" spans="1:5" x14ac:dyDescent="0.25">
      <c r="A111">
        <v>77</v>
      </c>
      <c r="B111">
        <f t="shared" si="8"/>
        <v>1.9615239642357035E-8</v>
      </c>
      <c r="C111">
        <f t="shared" si="6"/>
        <v>0.9999999920473357</v>
      </c>
      <c r="D111">
        <f t="shared" si="7"/>
        <v>2.7665028655118891E-2</v>
      </c>
      <c r="E111">
        <f t="shared" si="9"/>
        <v>0.95213426135172585</v>
      </c>
    </row>
    <row r="112" spans="1:5" x14ac:dyDescent="0.25">
      <c r="A112">
        <v>78</v>
      </c>
      <c r="B112">
        <f t="shared" si="8"/>
        <v>5.7839809201822048E-9</v>
      </c>
      <c r="C112">
        <f t="shared" si="6"/>
        <v>0.99999999783131666</v>
      </c>
      <c r="D112">
        <f t="shared" si="7"/>
        <v>1.9034485527667299E-2</v>
      </c>
      <c r="E112">
        <f t="shared" si="9"/>
        <v>0.97116874687939325</v>
      </c>
    </row>
    <row r="113" spans="1:5" x14ac:dyDescent="0.25">
      <c r="A113">
        <v>79</v>
      </c>
      <c r="B113">
        <f t="shared" si="8"/>
        <v>1.6107288638482146E-9</v>
      </c>
      <c r="C113">
        <f t="shared" si="6"/>
        <v>0.99999999944204554</v>
      </c>
      <c r="D113">
        <f t="shared" si="7"/>
        <v>1.2368399878737356E-2</v>
      </c>
      <c r="E113">
        <f t="shared" si="9"/>
        <v>0.98353714675813064</v>
      </c>
    </row>
    <row r="114" spans="1:5" x14ac:dyDescent="0.25">
      <c r="A114">
        <v>80</v>
      </c>
      <c r="B114">
        <f t="shared" si="8"/>
        <v>4.2281632676015614E-10</v>
      </c>
      <c r="C114">
        <f t="shared" si="6"/>
        <v>0.99999999986486188</v>
      </c>
      <c r="D114">
        <f t="shared" si="7"/>
        <v>7.5756449257266293E-3</v>
      </c>
      <c r="E114">
        <f t="shared" si="9"/>
        <v>0.99111279168385713</v>
      </c>
    </row>
    <row r="115" spans="1:5" x14ac:dyDescent="0.25">
      <c r="A115">
        <v>81</v>
      </c>
      <c r="B115">
        <f t="shared" si="8"/>
        <v>1.0439909302719901E-10</v>
      </c>
      <c r="C115">
        <f t="shared" si="6"/>
        <v>0.99999999996926103</v>
      </c>
      <c r="D115">
        <f t="shared" si="7"/>
        <v>4.3645690930112354E-3</v>
      </c>
      <c r="E115">
        <f t="shared" si="9"/>
        <v>0.99547736077686844</v>
      </c>
    </row>
    <row r="116" spans="1:5" x14ac:dyDescent="0.25">
      <c r="A116">
        <v>82</v>
      </c>
      <c r="B116">
        <f t="shared" si="8"/>
        <v>2.419003375020489E-11</v>
      </c>
      <c r="C116">
        <f t="shared" si="6"/>
        <v>0.99999999999345102</v>
      </c>
      <c r="D116">
        <f t="shared" si="7"/>
        <v>2.3597060543515992E-3</v>
      </c>
      <c r="E116">
        <f t="shared" si="9"/>
        <v>0.99783706683121998</v>
      </c>
    </row>
    <row r="117" spans="1:5" x14ac:dyDescent="0.25">
      <c r="A117">
        <v>83</v>
      </c>
      <c r="B117">
        <f t="shared" si="8"/>
        <v>5.2460314157070423E-12</v>
      </c>
      <c r="C117">
        <f t="shared" si="6"/>
        <v>0.99999999999869704</v>
      </c>
      <c r="D117">
        <f t="shared" si="7"/>
        <v>1.1940681238887607E-3</v>
      </c>
      <c r="E117">
        <f t="shared" si="9"/>
        <v>0.99903113495510887</v>
      </c>
    </row>
    <row r="118" spans="1:5" x14ac:dyDescent="0.25">
      <c r="A118">
        <v>84</v>
      </c>
      <c r="B118">
        <f t="shared" si="8"/>
        <v>1.0616968341311918E-12</v>
      </c>
      <c r="C118">
        <f t="shared" si="6"/>
        <v>0.99999999999975875</v>
      </c>
      <c r="D118">
        <f t="shared" si="7"/>
        <v>5.6386550294747228E-4</v>
      </c>
      <c r="E118">
        <f t="shared" si="9"/>
        <v>0.99959500045805627</v>
      </c>
    </row>
    <row r="119" spans="1:5" x14ac:dyDescent="0.25">
      <c r="A119">
        <v>85</v>
      </c>
      <c r="B119">
        <f t="shared" si="8"/>
        <v>1.9984881583645948E-13</v>
      </c>
      <c r="C119">
        <f t="shared" si="6"/>
        <v>0.99999999999995859</v>
      </c>
      <c r="D119">
        <f t="shared" si="7"/>
        <v>2.4765857384359433E-4</v>
      </c>
      <c r="E119">
        <f t="shared" si="9"/>
        <v>0.99984265903189984</v>
      </c>
    </row>
    <row r="120" spans="1:5" x14ac:dyDescent="0.25">
      <c r="A120">
        <v>86</v>
      </c>
      <c r="B120">
        <f t="shared" si="8"/>
        <v>3.4857351599382189E-14</v>
      </c>
      <c r="C120">
        <f t="shared" si="6"/>
        <v>0.99999999999999345</v>
      </c>
      <c r="D120">
        <f t="shared" si="7"/>
        <v>1.007912800526256E-4</v>
      </c>
      <c r="E120">
        <f t="shared" si="9"/>
        <v>0.99994345031195242</v>
      </c>
    </row>
    <row r="121" spans="1:5" x14ac:dyDescent="0.25">
      <c r="A121">
        <v>87</v>
      </c>
      <c r="B121">
        <f t="shared" si="8"/>
        <v>5.6092289930040794E-15</v>
      </c>
      <c r="C121">
        <f t="shared" si="6"/>
        <v>0.99999999999999911</v>
      </c>
      <c r="D121">
        <f t="shared" si="7"/>
        <v>3.7845001705583646E-5</v>
      </c>
      <c r="E121">
        <f t="shared" si="9"/>
        <v>0.99998129531365809</v>
      </c>
    </row>
    <row r="122" spans="1:5" x14ac:dyDescent="0.25">
      <c r="A122">
        <v>88</v>
      </c>
      <c r="B122">
        <f t="shared" si="8"/>
        <v>8.2863610123923984E-16</v>
      </c>
      <c r="C122">
        <f t="shared" si="6"/>
        <v>0.99999999999999989</v>
      </c>
      <c r="D122">
        <f t="shared" si="7"/>
        <v>1.3045057406091353E-5</v>
      </c>
      <c r="E122">
        <f t="shared" si="9"/>
        <v>0.99999434037106416</v>
      </c>
    </row>
    <row r="123" spans="1:5" x14ac:dyDescent="0.25">
      <c r="A123">
        <v>89</v>
      </c>
      <c r="B123">
        <f t="shared" si="8"/>
        <v>1.1172621589742489E-16</v>
      </c>
      <c r="C123">
        <f t="shared" si="6"/>
        <v>1</v>
      </c>
      <c r="D123">
        <f t="shared" si="7"/>
        <v>4.1040630041635717E-6</v>
      </c>
      <c r="E123">
        <f t="shared" si="9"/>
        <v>0.99999844443406838</v>
      </c>
    </row>
    <row r="124" spans="1:5" x14ac:dyDescent="0.25">
      <c r="A124">
        <v>90</v>
      </c>
      <c r="B124">
        <f t="shared" si="8"/>
        <v>1.3655426387462979E-17</v>
      </c>
      <c r="C124">
        <f t="shared" si="6"/>
        <v>1</v>
      </c>
      <c r="D124">
        <f t="shared" si="7"/>
        <v>1.1704179678540569E-6</v>
      </c>
      <c r="E124">
        <f t="shared" si="9"/>
        <v>0.99999961485203626</v>
      </c>
    </row>
    <row r="125" spans="1:5" x14ac:dyDescent="0.25">
      <c r="A125">
        <v>91</v>
      </c>
      <c r="B125">
        <f t="shared" si="8"/>
        <v>1.5005963063146224E-18</v>
      </c>
      <c r="C125">
        <f t="shared" si="6"/>
        <v>1</v>
      </c>
      <c r="D125">
        <f t="shared" si="7"/>
        <v>3.00107171244629E-7</v>
      </c>
      <c r="E125">
        <f t="shared" si="9"/>
        <v>0.99999991495920737</v>
      </c>
    </row>
    <row r="126" spans="1:5" x14ac:dyDescent="0.25">
      <c r="A126">
        <v>92</v>
      </c>
      <c r="B126">
        <f t="shared" si="8"/>
        <v>1.4679746474816979E-19</v>
      </c>
      <c r="C126">
        <f t="shared" si="6"/>
        <v>1</v>
      </c>
      <c r="D126">
        <f t="shared" si="7"/>
        <v>6.8502723871056882E-8</v>
      </c>
      <c r="E126">
        <f t="shared" si="9"/>
        <v>0.99999998346193131</v>
      </c>
    </row>
    <row r="127" spans="1:5" x14ac:dyDescent="0.25">
      <c r="A127">
        <v>93</v>
      </c>
      <c r="B127">
        <f t="shared" si="8"/>
        <v>1.2627738903068301E-20</v>
      </c>
      <c r="C127">
        <f t="shared" si="6"/>
        <v>1</v>
      </c>
      <c r="D127">
        <f t="shared" si="7"/>
        <v>1.3749650669459403E-8</v>
      </c>
      <c r="E127">
        <f t="shared" si="9"/>
        <v>0.99999999721158195</v>
      </c>
    </row>
    <row r="128" spans="1:5" x14ac:dyDescent="0.25">
      <c r="A128">
        <v>94</v>
      </c>
      <c r="B128">
        <f t="shared" si="8"/>
        <v>9.4036353533488793E-22</v>
      </c>
      <c r="C128">
        <f t="shared" si="6"/>
        <v>1</v>
      </c>
      <c r="D128">
        <f t="shared" si="7"/>
        <v>2.3891236978848033E-9</v>
      </c>
      <c r="E128">
        <f t="shared" si="9"/>
        <v>0.99999999960070562</v>
      </c>
    </row>
    <row r="129" spans="1:5" x14ac:dyDescent="0.25">
      <c r="A129">
        <v>95</v>
      </c>
      <c r="B129">
        <f t="shared" si="8"/>
        <v>5.9391381179045101E-23</v>
      </c>
      <c r="C129">
        <f t="shared" si="6"/>
        <v>1</v>
      </c>
      <c r="D129">
        <f t="shared" si="7"/>
        <v>3.5208138705670664E-10</v>
      </c>
      <c r="E129">
        <f t="shared" si="9"/>
        <v>0.9999999999527871</v>
      </c>
    </row>
    <row r="130" spans="1:5" x14ac:dyDescent="0.25">
      <c r="A130">
        <v>96</v>
      </c>
      <c r="B130">
        <f t="shared" si="8"/>
        <v>3.0933011030752697E-24</v>
      </c>
      <c r="C130">
        <f t="shared" si="6"/>
        <v>1</v>
      </c>
      <c r="D130">
        <f t="shared" si="7"/>
        <v>4.2787668565919138E-11</v>
      </c>
      <c r="E130">
        <f t="shared" si="9"/>
        <v>0.99999999999557465</v>
      </c>
    </row>
    <row r="131" spans="1:5" x14ac:dyDescent="0.25">
      <c r="A131">
        <v>97</v>
      </c>
      <c r="B131">
        <f t="shared" si="8"/>
        <v>1.2755880837423889E-25</v>
      </c>
      <c r="C131">
        <f t="shared" si="6"/>
        <v>1</v>
      </c>
      <c r="D131">
        <f t="shared" si="7"/>
        <v>4.1170265286794951E-12</v>
      </c>
      <c r="E131">
        <f t="shared" si="9"/>
        <v>0.9999999999996918</v>
      </c>
    </row>
    <row r="132" spans="1:5" x14ac:dyDescent="0.25">
      <c r="A132">
        <v>98</v>
      </c>
      <c r="B132">
        <f t="shared" si="8"/>
        <v>3.9048614808440493E-27</v>
      </c>
      <c r="C132">
        <f t="shared" si="6"/>
        <v>1</v>
      </c>
      <c r="D132">
        <f t="shared" si="7"/>
        <v>2.9407332347710928E-13</v>
      </c>
      <c r="E132">
        <f t="shared" si="9"/>
        <v>0.99999999999998579</v>
      </c>
    </row>
    <row r="133" spans="1:5" x14ac:dyDescent="0.25">
      <c r="A133">
        <v>99</v>
      </c>
      <c r="B133">
        <f t="shared" si="8"/>
        <v>7.8886090522101158E-29</v>
      </c>
      <c r="C133">
        <f t="shared" si="6"/>
        <v>1</v>
      </c>
      <c r="D133">
        <f t="shared" si="7"/>
        <v>1.3862042184106018E-14</v>
      </c>
      <c r="E133">
        <f t="shared" si="9"/>
        <v>0.99999999999999967</v>
      </c>
    </row>
    <row r="134" spans="1:5" x14ac:dyDescent="0.25">
      <c r="A134">
        <v>100</v>
      </c>
      <c r="B134">
        <f t="shared" si="8"/>
        <v>7.8886090522101049E-31</v>
      </c>
      <c r="C134">
        <f t="shared" si="6"/>
        <v>1</v>
      </c>
      <c r="D134">
        <f t="shared" si="7"/>
        <v>3.2344765096247473E-16</v>
      </c>
      <c r="E134">
        <f t="shared" si="9"/>
        <v>1</v>
      </c>
    </row>
  </sheetData>
  <pageMargins left="0.7" right="0.7" top="0.78740157499999996" bottom="0.78740157499999996"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1"/>
  <sheetViews>
    <sheetView topLeftCell="A10" workbookViewId="0">
      <selection activeCell="H25" sqref="H25"/>
    </sheetView>
  </sheetViews>
  <sheetFormatPr baseColWidth="10" defaultRowHeight="15" x14ac:dyDescent="0.25"/>
  <cols>
    <col min="2" max="2" width="19.85546875" customWidth="1"/>
    <col min="3" max="3" width="21" customWidth="1"/>
    <col min="5" max="5" width="15.140625" customWidth="1"/>
    <col min="6" max="6" width="18.5703125" customWidth="1"/>
    <col min="7" max="7" width="22.7109375" customWidth="1"/>
    <col min="8" max="8" width="21.140625" customWidth="1"/>
  </cols>
  <sheetData>
    <row r="1" spans="1:14" x14ac:dyDescent="0.25">
      <c r="A1" s="19" t="s">
        <v>7</v>
      </c>
      <c r="B1" s="12"/>
      <c r="C1" s="12"/>
      <c r="D1" s="12"/>
      <c r="E1" s="12"/>
      <c r="F1" s="12"/>
      <c r="G1" s="12"/>
      <c r="H1" s="12"/>
      <c r="I1" s="12"/>
      <c r="J1" s="12"/>
      <c r="K1" s="12"/>
      <c r="L1" s="12"/>
      <c r="M1" s="12"/>
      <c r="N1" s="13"/>
    </row>
    <row r="2" spans="1:14" x14ac:dyDescent="0.25">
      <c r="A2" s="20"/>
      <c r="B2" s="10"/>
      <c r="C2" s="10"/>
      <c r="D2" s="10"/>
      <c r="E2" s="10"/>
      <c r="F2" s="10"/>
      <c r="G2" s="10"/>
      <c r="H2" s="10"/>
      <c r="I2" s="10"/>
      <c r="J2" s="10"/>
      <c r="K2" s="10"/>
      <c r="L2" s="10"/>
      <c r="M2" s="10"/>
      <c r="N2" s="15"/>
    </row>
    <row r="3" spans="1:14" x14ac:dyDescent="0.25">
      <c r="A3" s="20"/>
      <c r="B3" s="10"/>
      <c r="C3" s="10"/>
      <c r="D3" s="10"/>
      <c r="E3" s="10"/>
      <c r="F3" s="10"/>
      <c r="G3" s="10"/>
      <c r="H3" s="10"/>
      <c r="I3" s="10"/>
      <c r="J3" s="10"/>
      <c r="K3" s="10"/>
      <c r="L3" s="10"/>
      <c r="M3" s="10"/>
      <c r="N3" s="15"/>
    </row>
    <row r="4" spans="1:14" x14ac:dyDescent="0.25">
      <c r="A4" s="14" t="s">
        <v>53</v>
      </c>
      <c r="B4" s="10"/>
      <c r="C4" s="10"/>
      <c r="D4" s="10"/>
      <c r="E4" s="10"/>
      <c r="F4" s="10"/>
      <c r="G4" s="10"/>
      <c r="H4" s="10"/>
      <c r="I4" s="10"/>
      <c r="J4" s="10"/>
      <c r="K4" s="10"/>
      <c r="L4" s="10"/>
      <c r="M4" s="10"/>
      <c r="N4" s="15"/>
    </row>
    <row r="5" spans="1:14" x14ac:dyDescent="0.25">
      <c r="B5" s="10"/>
      <c r="C5" s="10"/>
      <c r="D5" s="10"/>
      <c r="E5" s="10"/>
      <c r="F5" s="10"/>
      <c r="G5" s="10"/>
      <c r="H5" s="10"/>
      <c r="I5" s="10"/>
      <c r="J5" s="10"/>
      <c r="K5" s="10"/>
      <c r="L5" s="10"/>
      <c r="M5" s="10"/>
      <c r="N5" s="15"/>
    </row>
    <row r="6" spans="1:14" x14ac:dyDescent="0.25">
      <c r="A6" s="14" t="s">
        <v>8</v>
      </c>
      <c r="B6" s="10"/>
      <c r="C6" s="10"/>
      <c r="D6" s="10"/>
      <c r="E6" s="10"/>
      <c r="F6" s="10"/>
      <c r="G6" s="10"/>
      <c r="H6" s="10"/>
      <c r="I6" s="10"/>
      <c r="J6" s="10"/>
      <c r="K6" s="10"/>
      <c r="L6" s="10"/>
      <c r="M6" s="10"/>
      <c r="N6" s="15"/>
    </row>
    <row r="7" spans="1:14" x14ac:dyDescent="0.25">
      <c r="A7" s="6"/>
      <c r="B7" s="10"/>
      <c r="C7" s="10"/>
      <c r="D7" s="10"/>
      <c r="E7" s="10"/>
      <c r="F7" s="10"/>
      <c r="G7" s="10"/>
      <c r="H7" s="10"/>
      <c r="I7" s="10"/>
      <c r="J7" s="10"/>
      <c r="K7" s="10"/>
      <c r="L7" s="10"/>
      <c r="M7" s="10"/>
      <c r="N7" s="15"/>
    </row>
    <row r="8" spans="1:14" x14ac:dyDescent="0.25">
      <c r="A8" s="14"/>
      <c r="B8" s="10"/>
      <c r="C8" s="10"/>
      <c r="D8" s="10"/>
      <c r="E8" s="10"/>
      <c r="F8" s="10"/>
      <c r="G8" s="10"/>
      <c r="H8" s="10"/>
      <c r="I8" s="10"/>
      <c r="J8" s="10"/>
      <c r="K8" s="10"/>
      <c r="L8" s="10"/>
      <c r="M8" s="10"/>
      <c r="N8" s="15"/>
    </row>
    <row r="9" spans="1:14" x14ac:dyDescent="0.25">
      <c r="A9" s="20" t="s">
        <v>9</v>
      </c>
      <c r="B9" s="10"/>
      <c r="C9" s="10"/>
      <c r="D9" s="10"/>
      <c r="E9" s="10"/>
      <c r="F9" s="10"/>
      <c r="G9" s="10"/>
      <c r="H9" s="10"/>
      <c r="I9" s="10"/>
      <c r="J9" s="10"/>
      <c r="K9" s="10"/>
      <c r="L9" s="10"/>
      <c r="M9" s="10"/>
      <c r="N9" s="15"/>
    </row>
    <row r="10" spans="1:14" x14ac:dyDescent="0.25">
      <c r="A10" s="14" t="s">
        <v>10</v>
      </c>
      <c r="B10" s="10"/>
      <c r="C10" s="10"/>
      <c r="D10" s="10"/>
      <c r="E10" s="10"/>
      <c r="F10" s="10"/>
      <c r="G10" s="10"/>
      <c r="H10" s="10"/>
      <c r="I10" s="10"/>
      <c r="J10" s="10"/>
      <c r="K10" s="10"/>
      <c r="L10" s="10"/>
      <c r="M10" s="10"/>
      <c r="N10" s="15"/>
    </row>
    <row r="11" spans="1:14" x14ac:dyDescent="0.25">
      <c r="A11" s="14"/>
      <c r="B11" s="10"/>
      <c r="C11" s="10"/>
      <c r="D11" s="10"/>
      <c r="E11" s="10"/>
      <c r="F11" s="10"/>
      <c r="G11" s="10"/>
      <c r="H11" s="10"/>
      <c r="I11" s="10"/>
      <c r="J11" s="10"/>
      <c r="K11" s="10"/>
      <c r="L11" s="10"/>
      <c r="M11" s="10"/>
      <c r="N11" s="15"/>
    </row>
    <row r="12" spans="1:14" x14ac:dyDescent="0.25">
      <c r="A12" s="14" t="s">
        <v>54</v>
      </c>
      <c r="B12" s="8"/>
      <c r="C12" s="10"/>
      <c r="D12" s="10"/>
      <c r="E12" s="10"/>
      <c r="F12" s="10"/>
      <c r="G12" s="10"/>
      <c r="H12" s="10"/>
      <c r="I12" s="10"/>
      <c r="J12" s="10"/>
      <c r="K12" s="10"/>
      <c r="L12" s="10"/>
      <c r="M12" s="10"/>
      <c r="N12" s="15"/>
    </row>
    <row r="13" spans="1:14" x14ac:dyDescent="0.25">
      <c r="A13" s="14"/>
      <c r="B13" s="10"/>
      <c r="C13" s="10"/>
      <c r="D13" s="10"/>
      <c r="E13" s="10"/>
      <c r="F13" s="10"/>
      <c r="G13" s="10"/>
      <c r="H13" s="10"/>
      <c r="I13" s="10"/>
      <c r="J13" s="10"/>
      <c r="K13" s="10"/>
      <c r="L13" s="10"/>
      <c r="M13" s="10"/>
      <c r="N13" s="15"/>
    </row>
    <row r="14" spans="1:14" x14ac:dyDescent="0.25">
      <c r="A14" s="14" t="s">
        <v>35</v>
      </c>
      <c r="B14" s="10"/>
      <c r="C14" s="10"/>
      <c r="D14" s="10"/>
      <c r="E14" s="10"/>
      <c r="F14" s="10"/>
      <c r="G14" s="10"/>
      <c r="H14" s="10"/>
      <c r="I14" s="10"/>
      <c r="J14" s="10"/>
      <c r="K14" s="10"/>
      <c r="L14" s="10"/>
      <c r="M14" s="10"/>
      <c r="N14" s="15"/>
    </row>
    <row r="15" spans="1:14" x14ac:dyDescent="0.25">
      <c r="A15" s="14"/>
      <c r="B15" s="10"/>
      <c r="C15" s="10"/>
      <c r="D15" s="10"/>
      <c r="E15" s="10"/>
      <c r="F15" s="10"/>
      <c r="G15" s="10"/>
      <c r="H15" s="10"/>
      <c r="I15" s="10"/>
      <c r="J15" s="10"/>
      <c r="K15" s="10"/>
      <c r="L15" s="10"/>
      <c r="M15" s="10"/>
      <c r="N15" s="15"/>
    </row>
    <row r="16" spans="1:14" x14ac:dyDescent="0.25">
      <c r="A16" s="14" t="s">
        <v>55</v>
      </c>
      <c r="B16" s="10"/>
      <c r="C16" s="10"/>
      <c r="D16" s="10"/>
      <c r="E16" s="10"/>
      <c r="F16" s="10"/>
      <c r="G16" s="10"/>
      <c r="H16" s="10"/>
      <c r="I16" s="10"/>
      <c r="J16" s="10"/>
      <c r="K16" s="10"/>
      <c r="L16" s="10"/>
      <c r="M16" s="10"/>
      <c r="N16" s="15"/>
    </row>
    <row r="17" spans="1:14" x14ac:dyDescent="0.25">
      <c r="A17" s="14"/>
      <c r="B17" s="10"/>
      <c r="C17" s="10"/>
      <c r="D17" s="10"/>
      <c r="E17" s="10"/>
      <c r="F17" s="10"/>
      <c r="G17" s="10"/>
      <c r="H17" s="10"/>
      <c r="I17" s="10"/>
      <c r="J17" s="10"/>
      <c r="K17" s="10"/>
      <c r="L17" s="10"/>
      <c r="M17" s="10"/>
      <c r="N17" s="15"/>
    </row>
    <row r="18" spans="1:14" x14ac:dyDescent="0.25">
      <c r="A18" s="14" t="s">
        <v>37</v>
      </c>
      <c r="B18" s="10"/>
      <c r="C18" s="10"/>
      <c r="D18" s="10"/>
      <c r="E18" s="10"/>
      <c r="F18" s="10"/>
      <c r="G18" s="10"/>
      <c r="H18" s="10"/>
      <c r="I18" s="10"/>
      <c r="J18" s="10"/>
      <c r="K18" s="10"/>
      <c r="L18" s="10"/>
      <c r="M18" s="10"/>
      <c r="N18" s="15"/>
    </row>
    <row r="19" spans="1:14" x14ac:dyDescent="0.25">
      <c r="A19" s="14"/>
      <c r="B19" s="10"/>
      <c r="C19" s="10"/>
      <c r="D19" s="10"/>
      <c r="E19" s="10"/>
      <c r="F19" s="10"/>
      <c r="G19" s="10"/>
      <c r="H19" s="10"/>
      <c r="I19" s="10"/>
      <c r="J19" s="10"/>
      <c r="K19" s="10"/>
      <c r="L19" s="10"/>
      <c r="M19" s="10"/>
      <c r="N19" s="15"/>
    </row>
    <row r="20" spans="1:14" x14ac:dyDescent="0.25">
      <c r="A20" s="14" t="s">
        <v>54</v>
      </c>
      <c r="B20" s="8"/>
      <c r="C20" s="10"/>
      <c r="D20" s="10"/>
      <c r="E20" s="10"/>
      <c r="F20" s="10"/>
      <c r="G20" s="10"/>
      <c r="H20" s="10"/>
      <c r="I20" s="10"/>
      <c r="J20" s="10"/>
      <c r="K20" s="10"/>
      <c r="L20" s="10"/>
      <c r="M20" s="10"/>
      <c r="N20" s="15"/>
    </row>
    <row r="21" spans="1:14" x14ac:dyDescent="0.25">
      <c r="A21" s="14"/>
      <c r="B21" s="10"/>
      <c r="C21" s="10"/>
      <c r="D21" s="10"/>
      <c r="E21" s="10"/>
      <c r="F21" s="10"/>
      <c r="G21" s="10"/>
      <c r="H21" s="10"/>
      <c r="I21" s="10"/>
      <c r="J21" s="10"/>
      <c r="K21" s="10"/>
      <c r="L21" s="10"/>
      <c r="M21" s="10"/>
      <c r="N21" s="15"/>
    </row>
    <row r="22" spans="1:14" x14ac:dyDescent="0.25">
      <c r="A22" s="14" t="s">
        <v>38</v>
      </c>
      <c r="B22" s="10"/>
      <c r="C22" s="10"/>
      <c r="D22" s="10"/>
      <c r="E22" s="10"/>
      <c r="F22" s="10"/>
      <c r="G22" s="10"/>
      <c r="H22" s="10"/>
      <c r="I22" s="10"/>
      <c r="J22" s="10"/>
      <c r="K22" s="10"/>
      <c r="L22" s="10"/>
      <c r="M22" s="10"/>
      <c r="N22" s="15"/>
    </row>
    <row r="23" spans="1:14" x14ac:dyDescent="0.25">
      <c r="A23" s="17"/>
      <c r="B23" s="17"/>
      <c r="C23" s="17"/>
      <c r="D23" s="17"/>
      <c r="E23" s="17"/>
      <c r="F23" s="17"/>
      <c r="G23" s="17"/>
      <c r="H23" s="17"/>
      <c r="I23" s="17"/>
      <c r="J23" s="17"/>
      <c r="K23" s="17"/>
      <c r="L23" s="17"/>
      <c r="M23" s="17"/>
      <c r="N23" s="18"/>
    </row>
    <row r="24" spans="1:14" ht="17.25" customHeight="1" x14ac:dyDescent="0.25"/>
    <row r="25" spans="1:14" ht="79.5" customHeight="1" x14ac:dyDescent="0.25">
      <c r="A25" s="22" t="s">
        <v>0</v>
      </c>
      <c r="B25" s="22" t="s">
        <v>59</v>
      </c>
      <c r="C25" s="22" t="s">
        <v>58</v>
      </c>
      <c r="D25" s="22" t="s">
        <v>6</v>
      </c>
      <c r="E25" s="22" t="s">
        <v>36</v>
      </c>
      <c r="F25" s="22" t="s">
        <v>57</v>
      </c>
      <c r="G25" s="21"/>
      <c r="H25" s="21"/>
      <c r="I25" s="5"/>
    </row>
    <row r="26" spans="1:14" x14ac:dyDescent="0.25">
      <c r="A26">
        <v>0</v>
      </c>
      <c r="G26" s="5"/>
      <c r="H26" s="5"/>
      <c r="I26" s="5"/>
    </row>
    <row r="27" spans="1:14" x14ac:dyDescent="0.25">
      <c r="A27">
        <v>1</v>
      </c>
      <c r="G27" s="5"/>
      <c r="H27" s="5"/>
      <c r="I27" s="5"/>
    </row>
    <row r="28" spans="1:14" x14ac:dyDescent="0.25">
      <c r="A28">
        <v>2</v>
      </c>
      <c r="G28" s="5"/>
      <c r="H28" s="5"/>
      <c r="I28" s="5"/>
    </row>
    <row r="29" spans="1:14" x14ac:dyDescent="0.25">
      <c r="A29">
        <v>3</v>
      </c>
    </row>
    <row r="30" spans="1:14" x14ac:dyDescent="0.25">
      <c r="A30">
        <v>4</v>
      </c>
    </row>
    <row r="31" spans="1:14" x14ac:dyDescent="0.25">
      <c r="A31">
        <v>5</v>
      </c>
    </row>
    <row r="32" spans="1:14" x14ac:dyDescent="0.25">
      <c r="A32">
        <v>6</v>
      </c>
    </row>
    <row r="33" spans="1:1" x14ac:dyDescent="0.25">
      <c r="A33">
        <v>7</v>
      </c>
    </row>
    <row r="34" spans="1:1" x14ac:dyDescent="0.25">
      <c r="A34">
        <v>8</v>
      </c>
    </row>
    <row r="35" spans="1:1" x14ac:dyDescent="0.25">
      <c r="A35">
        <v>9</v>
      </c>
    </row>
    <row r="36" spans="1:1" x14ac:dyDescent="0.25">
      <c r="A36">
        <v>10</v>
      </c>
    </row>
    <row r="37" spans="1:1" x14ac:dyDescent="0.25">
      <c r="A37">
        <v>11</v>
      </c>
    </row>
    <row r="38" spans="1:1" x14ac:dyDescent="0.25">
      <c r="A38">
        <v>12</v>
      </c>
    </row>
    <row r="39" spans="1:1" x14ac:dyDescent="0.25">
      <c r="A39">
        <v>13</v>
      </c>
    </row>
    <row r="40" spans="1:1" x14ac:dyDescent="0.25">
      <c r="A40">
        <v>14</v>
      </c>
    </row>
    <row r="41" spans="1:1" x14ac:dyDescent="0.25">
      <c r="A41">
        <v>15</v>
      </c>
    </row>
    <row r="42" spans="1:1" x14ac:dyDescent="0.25">
      <c r="A42">
        <v>16</v>
      </c>
    </row>
    <row r="43" spans="1:1" x14ac:dyDescent="0.25">
      <c r="A43">
        <v>17</v>
      </c>
    </row>
    <row r="44" spans="1:1" x14ac:dyDescent="0.25">
      <c r="A44">
        <v>18</v>
      </c>
    </row>
    <row r="45" spans="1:1" x14ac:dyDescent="0.25">
      <c r="A45">
        <v>19</v>
      </c>
    </row>
    <row r="46" spans="1:1" x14ac:dyDescent="0.25">
      <c r="A46">
        <v>20</v>
      </c>
    </row>
    <row r="47" spans="1:1" x14ac:dyDescent="0.25">
      <c r="A47">
        <v>21</v>
      </c>
    </row>
    <row r="48" spans="1:1" x14ac:dyDescent="0.25">
      <c r="A48">
        <v>22</v>
      </c>
    </row>
    <row r="49" spans="1:1" x14ac:dyDescent="0.25">
      <c r="A49">
        <v>23</v>
      </c>
    </row>
    <row r="50" spans="1:1" x14ac:dyDescent="0.25">
      <c r="A50">
        <v>24</v>
      </c>
    </row>
    <row r="51" spans="1:1" x14ac:dyDescent="0.25">
      <c r="A51">
        <v>25</v>
      </c>
    </row>
  </sheetData>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1"/>
  <sheetViews>
    <sheetView topLeftCell="A10" workbookViewId="0">
      <selection activeCell="G39" sqref="G39"/>
    </sheetView>
  </sheetViews>
  <sheetFormatPr baseColWidth="10" defaultRowHeight="15" x14ac:dyDescent="0.25"/>
  <cols>
    <col min="2" max="2" width="19.85546875" customWidth="1"/>
    <col min="3" max="3" width="21" customWidth="1"/>
    <col min="5" max="5" width="15.140625" customWidth="1"/>
    <col min="6" max="6" width="18.5703125" customWidth="1"/>
    <col min="7" max="7" width="22.7109375" customWidth="1"/>
    <col min="8" max="8" width="21.140625" customWidth="1"/>
  </cols>
  <sheetData>
    <row r="1" spans="1:14" x14ac:dyDescent="0.25">
      <c r="A1" s="19" t="s">
        <v>7</v>
      </c>
      <c r="B1" s="12"/>
      <c r="C1" s="12"/>
      <c r="D1" s="12"/>
      <c r="E1" s="12"/>
      <c r="F1" s="12"/>
      <c r="G1" s="12"/>
      <c r="H1" s="12"/>
      <c r="I1" s="12"/>
      <c r="J1" s="12"/>
      <c r="K1" s="12"/>
      <c r="L1" s="12"/>
      <c r="M1" s="12"/>
      <c r="N1" s="13"/>
    </row>
    <row r="2" spans="1:14" x14ac:dyDescent="0.25">
      <c r="A2" s="20"/>
      <c r="B2" s="10"/>
      <c r="C2" s="10"/>
      <c r="D2" s="10"/>
      <c r="E2" s="10"/>
      <c r="F2" s="10"/>
      <c r="G2" s="10"/>
      <c r="H2" s="10"/>
      <c r="I2" s="10"/>
      <c r="J2" s="10"/>
      <c r="K2" s="10"/>
      <c r="L2" s="10"/>
      <c r="M2" s="10"/>
      <c r="N2" s="15"/>
    </row>
    <row r="3" spans="1:14" x14ac:dyDescent="0.25">
      <c r="A3" s="20"/>
      <c r="B3" s="10"/>
      <c r="C3" s="10"/>
      <c r="D3" s="10"/>
      <c r="E3" s="10"/>
      <c r="F3" s="10"/>
      <c r="G3" s="10"/>
      <c r="H3" s="10"/>
      <c r="I3" s="10"/>
      <c r="J3" s="10"/>
      <c r="K3" s="10"/>
      <c r="L3" s="10"/>
      <c r="M3" s="10"/>
      <c r="N3" s="15"/>
    </row>
    <row r="4" spans="1:14" x14ac:dyDescent="0.25">
      <c r="A4" s="14" t="s">
        <v>53</v>
      </c>
      <c r="B4" s="10"/>
      <c r="C4" s="10"/>
      <c r="D4" s="10"/>
      <c r="E4" s="10"/>
      <c r="F4" s="10"/>
      <c r="G4" s="10"/>
      <c r="H4" s="10"/>
      <c r="I4" s="10"/>
      <c r="J4" s="10"/>
      <c r="K4" s="10"/>
      <c r="L4" s="10"/>
      <c r="M4" s="10"/>
      <c r="N4" s="15"/>
    </row>
    <row r="5" spans="1:14" x14ac:dyDescent="0.25">
      <c r="B5" s="10"/>
      <c r="C5" s="10"/>
      <c r="D5" s="10"/>
      <c r="E5" s="10"/>
      <c r="F5" s="10"/>
      <c r="G5" s="10"/>
      <c r="H5" s="10"/>
      <c r="I5" s="10"/>
      <c r="J5" s="10"/>
      <c r="K5" s="10"/>
      <c r="L5" s="10"/>
      <c r="M5" s="10"/>
      <c r="N5" s="15"/>
    </row>
    <row r="6" spans="1:14" x14ac:dyDescent="0.25">
      <c r="A6" s="14" t="s">
        <v>8</v>
      </c>
      <c r="B6" s="10"/>
      <c r="C6" s="10"/>
      <c r="D6" s="10"/>
      <c r="E6" s="10"/>
      <c r="F6" s="10"/>
      <c r="G6" s="10"/>
      <c r="H6" s="10"/>
      <c r="I6" s="10"/>
      <c r="J6" s="10"/>
      <c r="K6" s="10"/>
      <c r="L6" s="10"/>
      <c r="M6" s="10"/>
      <c r="N6" s="15"/>
    </row>
    <row r="7" spans="1:14" x14ac:dyDescent="0.25">
      <c r="A7" s="6"/>
      <c r="B7" s="10"/>
      <c r="C7" s="10"/>
      <c r="D7" s="10"/>
      <c r="E7" s="10"/>
      <c r="F7" s="10"/>
      <c r="G7" s="10"/>
      <c r="H7" s="10"/>
      <c r="I7" s="10"/>
      <c r="J7" s="10"/>
      <c r="K7" s="10"/>
      <c r="L7" s="10"/>
      <c r="M7" s="10"/>
      <c r="N7" s="15"/>
    </row>
    <row r="8" spans="1:14" x14ac:dyDescent="0.25">
      <c r="A8" s="14"/>
      <c r="B8" s="10"/>
      <c r="C8" s="10"/>
      <c r="D8" s="10"/>
      <c r="E8" s="10"/>
      <c r="F8" s="10"/>
      <c r="G8" s="10"/>
      <c r="H8" s="10"/>
      <c r="I8" s="10"/>
      <c r="J8" s="10"/>
      <c r="K8" s="10"/>
      <c r="L8" s="10"/>
      <c r="M8" s="10"/>
      <c r="N8" s="15"/>
    </row>
    <row r="9" spans="1:14" x14ac:dyDescent="0.25">
      <c r="A9" s="20" t="s">
        <v>9</v>
      </c>
      <c r="B9" s="10"/>
      <c r="C9" s="10"/>
      <c r="D9" s="10"/>
      <c r="E9" s="10"/>
      <c r="F9" s="10"/>
      <c r="G9" s="10"/>
      <c r="H9" s="10"/>
      <c r="I9" s="10"/>
      <c r="J9" s="10"/>
      <c r="K9" s="10"/>
      <c r="L9" s="10"/>
      <c r="M9" s="10"/>
      <c r="N9" s="15"/>
    </row>
    <row r="10" spans="1:14" x14ac:dyDescent="0.25">
      <c r="A10" s="14" t="s">
        <v>10</v>
      </c>
      <c r="B10" s="10"/>
      <c r="C10" s="10"/>
      <c r="D10" s="10"/>
      <c r="E10" s="10"/>
      <c r="F10" s="10"/>
      <c r="G10" s="10"/>
      <c r="H10" s="10"/>
      <c r="I10" s="10"/>
      <c r="J10" s="10"/>
      <c r="K10" s="10"/>
      <c r="L10" s="10"/>
      <c r="M10" s="10"/>
      <c r="N10" s="15"/>
    </row>
    <row r="11" spans="1:14" x14ac:dyDescent="0.25">
      <c r="A11" s="14"/>
      <c r="B11" s="10"/>
      <c r="C11" s="10"/>
      <c r="D11" s="10"/>
      <c r="E11" s="10"/>
      <c r="F11" s="10"/>
      <c r="G11" s="10"/>
      <c r="H11" s="10"/>
      <c r="I11" s="10"/>
      <c r="J11" s="10"/>
      <c r="K11" s="10"/>
      <c r="L11" s="10"/>
      <c r="M11" s="10"/>
      <c r="N11" s="15"/>
    </row>
    <row r="12" spans="1:14" x14ac:dyDescent="0.25">
      <c r="A12" s="14" t="s">
        <v>54</v>
      </c>
      <c r="B12" s="8">
        <f>1-C40</f>
        <v>0.21217811107635509</v>
      </c>
      <c r="C12" s="10"/>
      <c r="D12" s="10" t="s">
        <v>52</v>
      </c>
      <c r="E12" s="8">
        <f>SUM(B41:B51)</f>
        <v>0.21217811107635492</v>
      </c>
      <c r="F12" s="10"/>
      <c r="G12" s="10"/>
      <c r="H12" s="10"/>
      <c r="I12" s="10"/>
      <c r="J12" s="10"/>
      <c r="K12" s="10"/>
      <c r="L12" s="10"/>
      <c r="M12" s="10"/>
      <c r="N12" s="15"/>
    </row>
    <row r="13" spans="1:14" x14ac:dyDescent="0.25">
      <c r="A13" s="14"/>
      <c r="B13" s="10"/>
      <c r="C13" s="10"/>
      <c r="D13" s="10"/>
      <c r="E13" s="10"/>
      <c r="F13" s="10"/>
      <c r="G13" s="10"/>
      <c r="H13" s="10"/>
      <c r="I13" s="10"/>
      <c r="J13" s="10"/>
      <c r="K13" s="10"/>
      <c r="L13" s="10"/>
      <c r="M13" s="10"/>
      <c r="N13" s="15"/>
    </row>
    <row r="14" spans="1:14" x14ac:dyDescent="0.25">
      <c r="A14" s="14" t="s">
        <v>35</v>
      </c>
      <c r="B14" s="10"/>
      <c r="C14" s="10"/>
      <c r="D14" s="10"/>
      <c r="E14" s="10"/>
      <c r="F14" s="10"/>
      <c r="G14" s="10"/>
      <c r="H14" s="10"/>
      <c r="I14" s="10"/>
      <c r="J14" s="10"/>
      <c r="K14" s="10"/>
      <c r="L14" s="10"/>
      <c r="M14" s="10"/>
      <c r="N14" s="15"/>
    </row>
    <row r="15" spans="1:14" x14ac:dyDescent="0.25">
      <c r="A15" s="14"/>
      <c r="B15" s="10"/>
      <c r="C15" s="10"/>
      <c r="D15" s="10"/>
      <c r="E15" s="10"/>
      <c r="F15" s="10"/>
      <c r="G15" s="10"/>
      <c r="H15" s="10"/>
      <c r="I15" s="10"/>
      <c r="J15" s="10"/>
      <c r="K15" s="10"/>
      <c r="L15" s="10"/>
      <c r="M15" s="10"/>
      <c r="N15" s="15"/>
    </row>
    <row r="16" spans="1:14" x14ac:dyDescent="0.25">
      <c r="A16" s="14" t="s">
        <v>55</v>
      </c>
      <c r="B16" s="10" t="s">
        <v>56</v>
      </c>
      <c r="C16" s="10"/>
      <c r="D16" s="10"/>
      <c r="E16" s="10"/>
      <c r="F16" s="10"/>
      <c r="G16" s="10"/>
      <c r="H16" s="10"/>
      <c r="I16" s="10"/>
      <c r="J16" s="10"/>
      <c r="K16" s="10"/>
      <c r="L16" s="10"/>
      <c r="M16" s="10"/>
      <c r="N16" s="15"/>
    </row>
    <row r="17" spans="1:14" x14ac:dyDescent="0.25">
      <c r="A17" s="14"/>
      <c r="B17" s="10"/>
      <c r="C17" s="10"/>
      <c r="D17" s="10"/>
      <c r="E17" s="10"/>
      <c r="F17" s="10"/>
      <c r="G17" s="10"/>
      <c r="H17" s="10"/>
      <c r="I17" s="10"/>
      <c r="J17" s="10"/>
      <c r="K17" s="10"/>
      <c r="L17" s="10"/>
      <c r="M17" s="10"/>
      <c r="N17" s="15"/>
    </row>
    <row r="18" spans="1:14" x14ac:dyDescent="0.25">
      <c r="A18" s="14" t="s">
        <v>37</v>
      </c>
      <c r="B18" s="10"/>
      <c r="C18" s="10"/>
      <c r="D18" s="10"/>
      <c r="E18" s="10"/>
      <c r="F18" s="10"/>
      <c r="G18" s="10"/>
      <c r="H18" s="10"/>
      <c r="I18" s="10"/>
      <c r="J18" s="10"/>
      <c r="K18" s="10"/>
      <c r="L18" s="10"/>
      <c r="M18" s="10"/>
      <c r="N18" s="15"/>
    </row>
    <row r="19" spans="1:14" x14ac:dyDescent="0.25">
      <c r="A19" s="14"/>
      <c r="B19" s="10"/>
      <c r="C19" s="10"/>
      <c r="D19" s="10"/>
      <c r="E19" s="10"/>
      <c r="F19" s="10"/>
      <c r="G19" s="10"/>
      <c r="H19" s="10"/>
      <c r="I19" s="10"/>
      <c r="J19" s="10"/>
      <c r="K19" s="10"/>
      <c r="L19" s="10"/>
      <c r="M19" s="10"/>
      <c r="N19" s="15"/>
    </row>
    <row r="20" spans="1:14" x14ac:dyDescent="0.25">
      <c r="A20" s="14" t="s">
        <v>54</v>
      </c>
      <c r="B20" s="8">
        <f>1-F40</f>
        <v>2.1451240486669576E-4</v>
      </c>
      <c r="C20" s="10"/>
      <c r="D20" s="10" t="s">
        <v>52</v>
      </c>
      <c r="E20" s="8">
        <f>SUM(E41:E51)</f>
        <v>2.1451240486669614E-4</v>
      </c>
      <c r="F20" s="10"/>
      <c r="G20" s="10"/>
      <c r="H20" s="10"/>
      <c r="I20" s="10"/>
      <c r="J20" s="10"/>
      <c r="K20" s="10"/>
      <c r="L20" s="10"/>
      <c r="M20" s="10"/>
      <c r="N20" s="15"/>
    </row>
    <row r="21" spans="1:14" x14ac:dyDescent="0.25">
      <c r="A21" s="14"/>
      <c r="B21" s="10"/>
      <c r="C21" s="10"/>
      <c r="D21" s="10"/>
      <c r="E21" s="10"/>
      <c r="F21" s="10"/>
      <c r="G21" s="10"/>
      <c r="H21" s="10"/>
      <c r="I21" s="10"/>
      <c r="J21" s="10"/>
      <c r="K21" s="10"/>
      <c r="L21" s="10"/>
      <c r="M21" s="10"/>
      <c r="N21" s="15"/>
    </row>
    <row r="22" spans="1:14" x14ac:dyDescent="0.25">
      <c r="A22" s="16" t="s">
        <v>38</v>
      </c>
      <c r="B22" s="10"/>
      <c r="C22" s="10"/>
      <c r="D22" s="10"/>
      <c r="E22" s="10"/>
      <c r="F22" s="10"/>
      <c r="G22" s="10"/>
      <c r="H22" s="10"/>
      <c r="I22" s="10"/>
      <c r="J22" s="10"/>
      <c r="K22" s="10"/>
      <c r="L22" s="10"/>
      <c r="M22" s="10"/>
      <c r="N22" s="15"/>
    </row>
    <row r="23" spans="1:14" x14ac:dyDescent="0.25">
      <c r="A23" s="16"/>
      <c r="B23" s="17"/>
      <c r="C23" s="17"/>
      <c r="D23" s="17"/>
      <c r="E23" s="17"/>
      <c r="F23" s="17"/>
      <c r="G23" s="17"/>
      <c r="H23" s="17"/>
      <c r="I23" s="17"/>
      <c r="J23" s="17"/>
      <c r="K23" s="17"/>
      <c r="L23" s="17"/>
      <c r="M23" s="17"/>
      <c r="N23" s="18"/>
    </row>
    <row r="24" spans="1:14" ht="17.25" customHeight="1" x14ac:dyDescent="0.25"/>
    <row r="25" spans="1:14" ht="79.5" customHeight="1" x14ac:dyDescent="0.25">
      <c r="A25" s="22" t="s">
        <v>0</v>
      </c>
      <c r="B25" s="22" t="s">
        <v>59</v>
      </c>
      <c r="C25" s="22" t="s">
        <v>58</v>
      </c>
      <c r="D25" s="22" t="s">
        <v>6</v>
      </c>
      <c r="E25" s="22" t="s">
        <v>36</v>
      </c>
      <c r="F25" s="22" t="s">
        <v>57</v>
      </c>
      <c r="G25" s="21"/>
      <c r="H25" s="21"/>
      <c r="I25" s="5"/>
    </row>
    <row r="26" spans="1:14" x14ac:dyDescent="0.25">
      <c r="A26">
        <v>0</v>
      </c>
      <c r="B26">
        <f>_xlfn.BINOM.DIST(A26,25,0.5,FALSE)</f>
        <v>2.9802322387695299E-8</v>
      </c>
      <c r="C26">
        <f>_xlfn.BINOM.DIST(A26,25,0.5,TRUE)</f>
        <v>2.9802322387695299E-8</v>
      </c>
      <c r="D26" t="str">
        <f>IF(1-C26&lt;0.05,"ja","nein")</f>
        <v>nein</v>
      </c>
      <c r="E26">
        <f>_xlfn.BINOM.DIST(A26,25,0.25,FALSE)</f>
        <v>7.5254345816500089E-4</v>
      </c>
      <c r="F26">
        <f>_xlfn.BINOM.DIST(A26,25,0.25,TRUE)</f>
        <v>7.5254345816500089E-4</v>
      </c>
      <c r="G26" s="5"/>
      <c r="H26" s="5"/>
      <c r="I26" s="5"/>
    </row>
    <row r="27" spans="1:14" x14ac:dyDescent="0.25">
      <c r="A27">
        <v>1</v>
      </c>
      <c r="B27">
        <f t="shared" ref="B27:B51" si="0">_xlfn.BINOM.DIST(A27,25,0.5,FALSE)</f>
        <v>7.450580596923826E-7</v>
      </c>
      <c r="C27">
        <f t="shared" ref="C27:C51" si="1">_xlfn.BINOM.DIST(A27,25,0.5,TRUE)</f>
        <v>7.7486038208007813E-7</v>
      </c>
      <c r="D27" t="str">
        <f t="shared" ref="D27:D51" si="2">IF(1-C27&lt;0.05,"ja","nein")</f>
        <v>nein</v>
      </c>
      <c r="E27">
        <f t="shared" ref="E27:E51" si="3">_xlfn.BINOM.DIST(A27,25,0.25,FALSE)</f>
        <v>6.2711954847083345E-3</v>
      </c>
      <c r="F27">
        <f t="shared" ref="F27:F51" si="4">_xlfn.BINOM.DIST(A27,25,0.25,TRUE)</f>
        <v>7.0237389428733409E-3</v>
      </c>
      <c r="G27" s="5"/>
      <c r="H27" s="5"/>
      <c r="I27" s="5"/>
    </row>
    <row r="28" spans="1:14" x14ac:dyDescent="0.25">
      <c r="A28">
        <v>2</v>
      </c>
      <c r="B28">
        <f t="shared" si="0"/>
        <v>8.9406967163085819E-6</v>
      </c>
      <c r="C28">
        <f t="shared" si="1"/>
        <v>9.7155570983886702E-6</v>
      </c>
      <c r="D28" t="str">
        <f t="shared" si="2"/>
        <v>nein</v>
      </c>
      <c r="E28">
        <f t="shared" si="3"/>
        <v>2.5084781938833341E-2</v>
      </c>
      <c r="F28">
        <f t="shared" si="4"/>
        <v>3.2108520881706695E-2</v>
      </c>
      <c r="G28" s="5"/>
      <c r="H28" s="5"/>
      <c r="I28" s="5"/>
    </row>
    <row r="29" spans="1:14" x14ac:dyDescent="0.25">
      <c r="A29">
        <v>3</v>
      </c>
      <c r="B29">
        <f t="shared" si="0"/>
        <v>6.8545341491699137E-5</v>
      </c>
      <c r="C29">
        <f t="shared" si="1"/>
        <v>7.8260898590087904E-5</v>
      </c>
      <c r="D29" t="str">
        <f t="shared" si="2"/>
        <v>nein</v>
      </c>
      <c r="E29">
        <f t="shared" si="3"/>
        <v>6.4105553843685228E-2</v>
      </c>
      <c r="F29">
        <f t="shared" si="4"/>
        <v>9.6214074725391924E-2</v>
      </c>
    </row>
    <row r="30" spans="1:14" x14ac:dyDescent="0.25">
      <c r="A30">
        <v>4</v>
      </c>
      <c r="B30">
        <f t="shared" si="0"/>
        <v>3.769993782043457E-4</v>
      </c>
      <c r="C30">
        <f t="shared" si="1"/>
        <v>4.5526027679443381E-4</v>
      </c>
      <c r="D30" t="str">
        <f t="shared" si="2"/>
        <v>nein</v>
      </c>
      <c r="E30">
        <f t="shared" si="3"/>
        <v>0.11752684871342284</v>
      </c>
      <c r="F30">
        <f t="shared" si="4"/>
        <v>0.21374092343881509</v>
      </c>
    </row>
    <row r="31" spans="1:14" x14ac:dyDescent="0.25">
      <c r="A31">
        <v>5</v>
      </c>
      <c r="B31">
        <f t="shared" si="0"/>
        <v>1.5833973884582491E-3</v>
      </c>
      <c r="C31">
        <f t="shared" si="1"/>
        <v>2.0386576652526855E-3</v>
      </c>
      <c r="D31" t="str">
        <f t="shared" si="2"/>
        <v>nein</v>
      </c>
      <c r="E31">
        <f t="shared" si="3"/>
        <v>0.16453758819879205</v>
      </c>
      <c r="F31">
        <f t="shared" si="4"/>
        <v>0.37827851163760712</v>
      </c>
    </row>
    <row r="32" spans="1:14" x14ac:dyDescent="0.25">
      <c r="A32">
        <v>6</v>
      </c>
      <c r="B32">
        <f t="shared" si="0"/>
        <v>5.2779912948608407E-3</v>
      </c>
      <c r="C32">
        <f t="shared" si="1"/>
        <v>7.3166489601135254E-3</v>
      </c>
      <c r="D32" t="str">
        <f t="shared" si="2"/>
        <v>nein</v>
      </c>
      <c r="E32">
        <f t="shared" si="3"/>
        <v>0.18281954244310228</v>
      </c>
      <c r="F32">
        <f t="shared" si="4"/>
        <v>0.5610980540807089</v>
      </c>
    </row>
    <row r="33" spans="1:6" x14ac:dyDescent="0.25">
      <c r="A33">
        <v>7</v>
      </c>
      <c r="B33">
        <f t="shared" si="0"/>
        <v>1.4325976371765132E-2</v>
      </c>
      <c r="C33">
        <f t="shared" si="1"/>
        <v>2.1642625331878669E-2</v>
      </c>
      <c r="D33" t="str">
        <f t="shared" si="2"/>
        <v>nein</v>
      </c>
      <c r="E33">
        <f t="shared" si="3"/>
        <v>0.16540815744852111</v>
      </c>
      <c r="F33">
        <f t="shared" si="4"/>
        <v>0.72650621152923012</v>
      </c>
    </row>
    <row r="34" spans="1:6" x14ac:dyDescent="0.25">
      <c r="A34">
        <v>8</v>
      </c>
      <c r="B34">
        <f t="shared" si="0"/>
        <v>3.2233446836471544E-2</v>
      </c>
      <c r="C34">
        <f t="shared" si="1"/>
        <v>5.3876072168350241E-2</v>
      </c>
      <c r="D34" t="str">
        <f t="shared" si="2"/>
        <v>nein</v>
      </c>
      <c r="E34">
        <f t="shared" si="3"/>
        <v>0.12405611808639083</v>
      </c>
      <c r="F34">
        <f t="shared" si="4"/>
        <v>0.85056232961562084</v>
      </c>
    </row>
    <row r="35" spans="1:6" x14ac:dyDescent="0.25">
      <c r="A35">
        <v>9</v>
      </c>
      <c r="B35">
        <f t="shared" si="0"/>
        <v>6.0885399580001824E-2</v>
      </c>
      <c r="C35">
        <f t="shared" si="1"/>
        <v>0.11476147174835211</v>
      </c>
      <c r="D35" t="str">
        <f t="shared" si="2"/>
        <v>nein</v>
      </c>
      <c r="E35">
        <f t="shared" si="3"/>
        <v>7.8109407684023843E-2</v>
      </c>
      <c r="F35">
        <f t="shared" si="4"/>
        <v>0.92867173729964492</v>
      </c>
    </row>
    <row r="36" spans="1:6" x14ac:dyDescent="0.25">
      <c r="A36">
        <v>10</v>
      </c>
      <c r="B36">
        <f t="shared" si="0"/>
        <v>9.7416639328002916E-2</v>
      </c>
      <c r="C36">
        <f t="shared" si="1"/>
        <v>0.21217811107635506</v>
      </c>
      <c r="D36" t="str">
        <f t="shared" si="2"/>
        <v>nein</v>
      </c>
      <c r="E36">
        <f t="shared" si="3"/>
        <v>4.1658350764812689E-2</v>
      </c>
      <c r="F36">
        <f t="shared" si="4"/>
        <v>0.97033008806445764</v>
      </c>
    </row>
    <row r="37" spans="1:6" x14ac:dyDescent="0.25">
      <c r="A37">
        <v>11</v>
      </c>
      <c r="B37">
        <f t="shared" si="0"/>
        <v>0.13284087181091309</v>
      </c>
      <c r="C37">
        <f t="shared" si="1"/>
        <v>0.34501898288726823</v>
      </c>
      <c r="D37" t="str">
        <f t="shared" si="2"/>
        <v>nein</v>
      </c>
      <c r="E37">
        <f t="shared" si="3"/>
        <v>1.8935613984005759E-2</v>
      </c>
      <c r="F37">
        <f t="shared" si="4"/>
        <v>0.98926570204846342</v>
      </c>
    </row>
    <row r="38" spans="1:6" x14ac:dyDescent="0.25">
      <c r="A38">
        <v>12</v>
      </c>
      <c r="B38">
        <f t="shared" si="0"/>
        <v>0.15498101711273191</v>
      </c>
      <c r="C38">
        <f t="shared" si="1"/>
        <v>0.49999999999999967</v>
      </c>
      <c r="D38" t="str">
        <f t="shared" si="2"/>
        <v>nein</v>
      </c>
      <c r="E38">
        <f t="shared" si="3"/>
        <v>7.3638498826689141E-3</v>
      </c>
      <c r="F38">
        <f t="shared" si="4"/>
        <v>0.99662955193113234</v>
      </c>
    </row>
    <row r="39" spans="1:6" x14ac:dyDescent="0.25">
      <c r="A39">
        <v>13</v>
      </c>
      <c r="B39">
        <f t="shared" si="0"/>
        <v>0.15498101711273191</v>
      </c>
      <c r="C39">
        <f t="shared" si="1"/>
        <v>0.65498101711273171</v>
      </c>
      <c r="D39" t="str">
        <f t="shared" si="2"/>
        <v>nein</v>
      </c>
      <c r="E39">
        <f t="shared" si="3"/>
        <v>2.454616627556304E-3</v>
      </c>
      <c r="F39">
        <f t="shared" si="4"/>
        <v>0.99908416855868865</v>
      </c>
    </row>
    <row r="40" spans="1:6" x14ac:dyDescent="0.25">
      <c r="A40">
        <v>14</v>
      </c>
      <c r="B40">
        <f t="shared" si="0"/>
        <v>0.13284087181091309</v>
      </c>
      <c r="C40">
        <f t="shared" si="1"/>
        <v>0.78782188892364491</v>
      </c>
      <c r="D40" t="str">
        <f t="shared" si="2"/>
        <v>nein</v>
      </c>
      <c r="E40">
        <f t="shared" si="3"/>
        <v>7.0131903644465876E-4</v>
      </c>
      <c r="F40">
        <f t="shared" si="4"/>
        <v>0.9997854875951333</v>
      </c>
    </row>
    <row r="41" spans="1:6" x14ac:dyDescent="0.25">
      <c r="A41">
        <v>15</v>
      </c>
      <c r="B41">
        <f t="shared" si="0"/>
        <v>9.7416639328002916E-2</v>
      </c>
      <c r="C41">
        <f t="shared" si="1"/>
        <v>0.88523852825164795</v>
      </c>
      <c r="D41" t="str">
        <f t="shared" si="2"/>
        <v>nein</v>
      </c>
      <c r="E41">
        <f t="shared" si="3"/>
        <v>1.714335422420281E-4</v>
      </c>
      <c r="F41">
        <f t="shared" si="4"/>
        <v>0.99995692113737533</v>
      </c>
    </row>
    <row r="42" spans="1:6" x14ac:dyDescent="0.25">
      <c r="A42">
        <v>16</v>
      </c>
      <c r="B42">
        <f t="shared" si="0"/>
        <v>6.0885399580001824E-2</v>
      </c>
      <c r="C42">
        <f t="shared" si="1"/>
        <v>0.94612392783164978</v>
      </c>
      <c r="D42" t="str">
        <f t="shared" si="2"/>
        <v>nein</v>
      </c>
      <c r="E42">
        <f t="shared" si="3"/>
        <v>3.571532130042237E-5</v>
      </c>
      <c r="F42">
        <f t="shared" si="4"/>
        <v>0.99999263645867575</v>
      </c>
    </row>
    <row r="43" spans="1:6" x14ac:dyDescent="0.25">
      <c r="A43">
        <v>17</v>
      </c>
      <c r="B43">
        <f t="shared" si="0"/>
        <v>3.2233446836471544E-2</v>
      </c>
      <c r="C43">
        <f t="shared" si="1"/>
        <v>0.97835737466812134</v>
      </c>
      <c r="D43" t="str">
        <f t="shared" si="2"/>
        <v>ja</v>
      </c>
      <c r="E43">
        <f t="shared" si="3"/>
        <v>6.3027037588980634E-6</v>
      </c>
      <c r="F43">
        <f t="shared" si="4"/>
        <v>0.99999893916243465</v>
      </c>
    </row>
    <row r="44" spans="1:6" x14ac:dyDescent="0.25">
      <c r="A44">
        <v>18</v>
      </c>
      <c r="B44">
        <f t="shared" si="0"/>
        <v>1.4325976371765126E-2</v>
      </c>
      <c r="C44">
        <f t="shared" si="1"/>
        <v>0.99268335103988647</v>
      </c>
      <c r="D44" t="str">
        <f t="shared" si="2"/>
        <v>ja</v>
      </c>
      <c r="E44">
        <f t="shared" si="3"/>
        <v>9.3373389020712122E-7</v>
      </c>
      <c r="F44">
        <f t="shared" si="4"/>
        <v>0.99999987289632486</v>
      </c>
    </row>
    <row r="45" spans="1:6" x14ac:dyDescent="0.25">
      <c r="A45">
        <v>19</v>
      </c>
      <c r="B45">
        <f t="shared" si="0"/>
        <v>5.2779912948608407E-3</v>
      </c>
      <c r="C45">
        <f t="shared" si="1"/>
        <v>0.99796134233474731</v>
      </c>
      <c r="D45" t="str">
        <f t="shared" si="2"/>
        <v>ja</v>
      </c>
      <c r="E45">
        <f t="shared" si="3"/>
        <v>1.146690742359625E-7</v>
      </c>
      <c r="F45">
        <f t="shared" si="4"/>
        <v>0.9999999875653991</v>
      </c>
    </row>
    <row r="46" spans="1:6" x14ac:dyDescent="0.25">
      <c r="A46">
        <v>20</v>
      </c>
      <c r="B46">
        <f t="shared" si="0"/>
        <v>1.5833973884582491E-3</v>
      </c>
      <c r="C46">
        <f t="shared" si="1"/>
        <v>0.99954473972320557</v>
      </c>
      <c r="D46" t="str">
        <f t="shared" si="2"/>
        <v>ja</v>
      </c>
      <c r="E46">
        <f t="shared" si="3"/>
        <v>1.1466907423596243E-8</v>
      </c>
      <c r="F46">
        <f t="shared" si="4"/>
        <v>0.99999999903230652</v>
      </c>
    </row>
    <row r="47" spans="1:6" x14ac:dyDescent="0.25">
      <c r="A47">
        <v>21</v>
      </c>
      <c r="B47">
        <f t="shared" si="0"/>
        <v>3.769993782043457E-4</v>
      </c>
      <c r="C47">
        <f t="shared" si="1"/>
        <v>0.99992173910140991</v>
      </c>
      <c r="D47" t="str">
        <f t="shared" si="2"/>
        <v>ja</v>
      </c>
      <c r="E47">
        <f t="shared" si="3"/>
        <v>9.100720177457357E-10</v>
      </c>
      <c r="F47">
        <f t="shared" si="4"/>
        <v>0.99999999994237854</v>
      </c>
    </row>
    <row r="48" spans="1:6" x14ac:dyDescent="0.25">
      <c r="A48">
        <v>22</v>
      </c>
      <c r="B48">
        <f t="shared" si="0"/>
        <v>6.8545341491699137E-5</v>
      </c>
      <c r="C48">
        <f t="shared" si="1"/>
        <v>0.99999028444290161</v>
      </c>
      <c r="D48" t="str">
        <f t="shared" si="2"/>
        <v>ja</v>
      </c>
      <c r="E48">
        <f t="shared" si="3"/>
        <v>5.515587986337799E-11</v>
      </c>
      <c r="F48">
        <f t="shared" si="4"/>
        <v>0.99999999999753442</v>
      </c>
    </row>
    <row r="49" spans="1:6" x14ac:dyDescent="0.25">
      <c r="A49">
        <v>23</v>
      </c>
      <c r="B49">
        <f t="shared" si="0"/>
        <v>8.9406967163085819E-6</v>
      </c>
      <c r="C49">
        <f t="shared" si="1"/>
        <v>0.99999922513961792</v>
      </c>
      <c r="D49" t="str">
        <f t="shared" si="2"/>
        <v>ja</v>
      </c>
      <c r="E49">
        <f t="shared" si="3"/>
        <v>2.3980817331903313E-12</v>
      </c>
      <c r="F49">
        <f t="shared" si="4"/>
        <v>0.9999999999999325</v>
      </c>
    </row>
    <row r="50" spans="1:6" x14ac:dyDescent="0.25">
      <c r="A50">
        <v>24</v>
      </c>
      <c r="B50">
        <f t="shared" si="0"/>
        <v>7.4505805969238387E-7</v>
      </c>
      <c r="C50">
        <f t="shared" si="1"/>
        <v>0.99999997019767761</v>
      </c>
      <c r="D50" t="str">
        <f t="shared" si="2"/>
        <v>ja</v>
      </c>
      <c r="E50">
        <f t="shared" si="3"/>
        <v>6.6613381477509077E-14</v>
      </c>
      <c r="F50">
        <f t="shared" si="4"/>
        <v>0.99999999999999911</v>
      </c>
    </row>
    <row r="51" spans="1:6" x14ac:dyDescent="0.25">
      <c r="A51">
        <v>25</v>
      </c>
      <c r="B51">
        <f t="shared" si="0"/>
        <v>2.9802322387695299E-8</v>
      </c>
      <c r="C51">
        <f t="shared" si="1"/>
        <v>1</v>
      </c>
      <c r="D51" t="str">
        <f t="shared" si="2"/>
        <v>ja</v>
      </c>
      <c r="E51">
        <f t="shared" si="3"/>
        <v>8.8817841970012444E-16</v>
      </c>
      <c r="F51">
        <f t="shared" si="4"/>
        <v>1</v>
      </c>
    </row>
  </sheetData>
  <pageMargins left="0.7" right="0.7" top="0.78740157499999996" bottom="0.78740157499999996"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6"/>
  <sheetViews>
    <sheetView workbookViewId="0">
      <selection activeCell="N36" sqref="N36"/>
    </sheetView>
  </sheetViews>
  <sheetFormatPr baseColWidth="10" defaultRowHeight="15" x14ac:dyDescent="0.25"/>
  <cols>
    <col min="2" max="2" width="26.28515625" customWidth="1"/>
    <col min="3" max="3" width="18" customWidth="1"/>
    <col min="5" max="5" width="16.5703125" customWidth="1"/>
  </cols>
  <sheetData>
    <row r="1" spans="1:12" s="2" customFormat="1" ht="18.75" x14ac:dyDescent="0.3">
      <c r="A1" s="25" t="s">
        <v>41</v>
      </c>
      <c r="B1" s="23"/>
      <c r="C1" s="23"/>
      <c r="D1" s="23"/>
      <c r="E1" s="23"/>
      <c r="F1" s="23"/>
      <c r="G1" s="23"/>
      <c r="H1" s="23"/>
      <c r="I1" s="23"/>
      <c r="J1" s="23"/>
      <c r="K1" s="23"/>
      <c r="L1" s="24"/>
    </row>
    <row r="2" spans="1:12" s="2" customFormat="1" ht="18.75" x14ac:dyDescent="0.3">
      <c r="A2" s="26"/>
      <c r="B2" s="27"/>
      <c r="C2" s="27"/>
      <c r="D2" s="27"/>
      <c r="E2" s="27"/>
      <c r="F2" s="27"/>
      <c r="G2" s="27"/>
      <c r="H2" s="27"/>
      <c r="I2" s="27"/>
      <c r="J2" s="27"/>
      <c r="K2" s="27"/>
      <c r="L2" s="28"/>
    </row>
    <row r="3" spans="1:12" x14ac:dyDescent="0.25">
      <c r="A3" s="14" t="s">
        <v>60</v>
      </c>
      <c r="B3" s="10"/>
      <c r="C3" s="10"/>
      <c r="D3" s="10"/>
      <c r="E3" s="10"/>
      <c r="F3" s="10"/>
      <c r="G3" s="10"/>
      <c r="H3" s="10"/>
      <c r="I3" s="10"/>
      <c r="J3" s="10"/>
      <c r="K3" s="10"/>
      <c r="L3" s="15"/>
    </row>
    <row r="4" spans="1:12" x14ac:dyDescent="0.25">
      <c r="A4" s="14"/>
      <c r="B4" s="10"/>
      <c r="C4" s="10"/>
      <c r="D4" s="10"/>
      <c r="E4" s="10"/>
      <c r="F4" s="10"/>
      <c r="G4" s="10"/>
      <c r="H4" s="10"/>
      <c r="I4" s="10"/>
      <c r="J4" s="10"/>
      <c r="K4" s="10"/>
      <c r="L4" s="15"/>
    </row>
    <row r="5" spans="1:12" x14ac:dyDescent="0.25">
      <c r="A5" s="14" t="s">
        <v>61</v>
      </c>
      <c r="B5" s="10"/>
      <c r="C5" s="10"/>
      <c r="D5" s="10"/>
      <c r="E5" s="10"/>
      <c r="F5" s="10"/>
      <c r="G5" s="10"/>
      <c r="H5" s="10"/>
      <c r="I5" s="10"/>
      <c r="J5" s="10"/>
      <c r="K5" s="10"/>
      <c r="L5" s="15"/>
    </row>
    <row r="6" spans="1:12" x14ac:dyDescent="0.25">
      <c r="A6" s="14"/>
      <c r="B6" s="10"/>
      <c r="C6" s="10"/>
      <c r="D6" s="10"/>
      <c r="E6" s="10"/>
      <c r="F6" s="10"/>
      <c r="G6" s="10"/>
      <c r="H6" s="10"/>
      <c r="I6" s="10"/>
      <c r="J6" s="10"/>
      <c r="K6" s="10"/>
      <c r="L6" s="15"/>
    </row>
    <row r="7" spans="1:12" x14ac:dyDescent="0.25">
      <c r="A7" s="14" t="s">
        <v>3</v>
      </c>
      <c r="B7" s="10"/>
      <c r="C7" s="10"/>
      <c r="D7" s="10"/>
      <c r="E7" s="10"/>
      <c r="F7" s="10"/>
      <c r="G7" s="10"/>
      <c r="H7" s="10"/>
      <c r="I7" s="10"/>
      <c r="J7" s="10"/>
      <c r="K7" s="10"/>
      <c r="L7" s="15"/>
    </row>
    <row r="8" spans="1:12" x14ac:dyDescent="0.25">
      <c r="A8" s="14" t="s">
        <v>62</v>
      </c>
      <c r="B8" s="10"/>
      <c r="C8" s="10"/>
      <c r="D8" s="10"/>
      <c r="E8" s="10"/>
      <c r="F8" s="10"/>
      <c r="G8" s="10"/>
      <c r="H8" s="10"/>
      <c r="I8" s="10"/>
      <c r="J8" s="10"/>
      <c r="K8" s="10"/>
      <c r="L8" s="15"/>
    </row>
    <row r="9" spans="1:12" x14ac:dyDescent="0.25">
      <c r="A9" s="14" t="s">
        <v>5</v>
      </c>
      <c r="B9" s="10"/>
      <c r="C9" s="10"/>
      <c r="D9" s="10"/>
      <c r="E9" s="10"/>
      <c r="F9" s="10"/>
      <c r="G9" s="10"/>
      <c r="H9" s="10"/>
      <c r="I9" s="10"/>
      <c r="J9" s="10"/>
      <c r="K9" s="10"/>
      <c r="L9" s="15"/>
    </row>
    <row r="10" spans="1:12" x14ac:dyDescent="0.25">
      <c r="A10" s="14" t="s">
        <v>42</v>
      </c>
      <c r="B10" s="10"/>
      <c r="C10" s="10"/>
      <c r="D10" s="10"/>
      <c r="E10" s="10"/>
      <c r="F10" s="10"/>
      <c r="G10" s="10"/>
      <c r="H10" s="10"/>
      <c r="I10" s="10"/>
      <c r="J10" s="10"/>
      <c r="K10" s="10"/>
      <c r="L10" s="15"/>
    </row>
    <row r="11" spans="1:12" x14ac:dyDescent="0.25">
      <c r="B11" s="10"/>
      <c r="C11" s="10"/>
      <c r="D11" s="10"/>
      <c r="E11" s="10"/>
      <c r="F11" s="10"/>
      <c r="G11" s="10"/>
      <c r="H11" s="10"/>
      <c r="I11" s="10"/>
      <c r="J11" s="10"/>
      <c r="K11" s="10"/>
      <c r="L11" s="15"/>
    </row>
    <row r="12" spans="1:12" x14ac:dyDescent="0.25">
      <c r="A12" s="14" t="s">
        <v>4</v>
      </c>
      <c r="B12" s="10"/>
      <c r="C12" s="10"/>
      <c r="D12" s="10"/>
      <c r="E12" s="10"/>
      <c r="F12" s="10"/>
      <c r="G12" s="10"/>
      <c r="H12" s="10"/>
      <c r="I12" s="10"/>
      <c r="J12" s="10"/>
      <c r="K12" s="10"/>
      <c r="L12" s="15"/>
    </row>
    <row r="13" spans="1:12" x14ac:dyDescent="0.25">
      <c r="A13" s="16"/>
      <c r="B13" s="17"/>
      <c r="C13" s="17"/>
      <c r="D13" s="17"/>
      <c r="E13" s="17"/>
      <c r="F13" s="17"/>
      <c r="G13" s="17"/>
      <c r="H13" s="17"/>
      <c r="I13" s="17"/>
      <c r="J13" s="17"/>
      <c r="K13" s="17"/>
      <c r="L13" s="18"/>
    </row>
    <row r="15" spans="1:12" s="1" customFormat="1" ht="45" x14ac:dyDescent="0.25">
      <c r="A15" s="22" t="s">
        <v>1</v>
      </c>
      <c r="B15" s="22" t="s">
        <v>63</v>
      </c>
      <c r="C15" s="22" t="s">
        <v>64</v>
      </c>
      <c r="E15" s="22" t="s">
        <v>65</v>
      </c>
      <c r="G15" s="22" t="s">
        <v>2</v>
      </c>
    </row>
    <row r="16" spans="1:12" x14ac:dyDescent="0.25">
      <c r="A16">
        <v>60</v>
      </c>
      <c r="E16" s="4"/>
      <c r="G16" s="4"/>
    </row>
    <row r="17" spans="1:7" x14ac:dyDescent="0.25">
      <c r="A17">
        <v>61</v>
      </c>
    </row>
    <row r="18" spans="1:7" x14ac:dyDescent="0.25">
      <c r="A18">
        <v>62</v>
      </c>
      <c r="G18" s="29" t="s">
        <v>39</v>
      </c>
    </row>
    <row r="19" spans="1:7" x14ac:dyDescent="0.25">
      <c r="A19">
        <v>63</v>
      </c>
      <c r="G19" s="4"/>
    </row>
    <row r="20" spans="1:7" x14ac:dyDescent="0.25">
      <c r="A20">
        <v>64</v>
      </c>
    </row>
    <row r="21" spans="1:7" x14ac:dyDescent="0.25">
      <c r="A21">
        <v>65</v>
      </c>
    </row>
    <row r="22" spans="1:7" x14ac:dyDescent="0.25">
      <c r="A22">
        <v>66</v>
      </c>
    </row>
    <row r="23" spans="1:7" x14ac:dyDescent="0.25">
      <c r="A23">
        <v>67</v>
      </c>
    </row>
    <row r="24" spans="1:7" x14ac:dyDescent="0.25">
      <c r="A24" s="33">
        <v>68</v>
      </c>
      <c r="B24" s="33"/>
      <c r="C24" s="33"/>
      <c r="D24" s="33"/>
    </row>
    <row r="25" spans="1:7" x14ac:dyDescent="0.25">
      <c r="A25" s="33">
        <v>69</v>
      </c>
      <c r="B25" s="33"/>
      <c r="C25" s="33"/>
      <c r="D25" s="33"/>
    </row>
    <row r="26" spans="1:7" x14ac:dyDescent="0.25">
      <c r="A26" s="33">
        <v>70</v>
      </c>
      <c r="B26" s="33"/>
      <c r="C26" s="33"/>
      <c r="D26" s="33"/>
    </row>
    <row r="27" spans="1:7" x14ac:dyDescent="0.25">
      <c r="A27" s="33">
        <v>71</v>
      </c>
      <c r="B27" s="33"/>
      <c r="C27" s="33"/>
      <c r="D27" s="33"/>
    </row>
    <row r="28" spans="1:7" x14ac:dyDescent="0.25">
      <c r="A28" s="33">
        <v>72</v>
      </c>
      <c r="B28" s="33"/>
      <c r="C28" s="33"/>
      <c r="D28" s="33"/>
    </row>
    <row r="29" spans="1:7" x14ac:dyDescent="0.25">
      <c r="A29" s="33">
        <v>73</v>
      </c>
      <c r="B29" s="33"/>
      <c r="C29" s="33"/>
      <c r="D29" s="33"/>
    </row>
    <row r="30" spans="1:7" x14ac:dyDescent="0.25">
      <c r="A30">
        <v>74</v>
      </c>
    </row>
    <row r="31" spans="1:7" x14ac:dyDescent="0.25">
      <c r="A31">
        <v>75</v>
      </c>
    </row>
    <row r="32" spans="1:7" x14ac:dyDescent="0.25">
      <c r="A32">
        <v>76</v>
      </c>
    </row>
    <row r="33" spans="1:1" x14ac:dyDescent="0.25">
      <c r="A33">
        <v>77</v>
      </c>
    </row>
    <row r="34" spans="1:1" x14ac:dyDescent="0.25">
      <c r="A34">
        <v>78</v>
      </c>
    </row>
    <row r="35" spans="1:1" x14ac:dyDescent="0.25">
      <c r="A35">
        <v>79</v>
      </c>
    </row>
    <row r="36" spans="1:1" x14ac:dyDescent="0.25">
      <c r="A36">
        <v>80</v>
      </c>
    </row>
    <row r="37" spans="1:1" x14ac:dyDescent="0.25">
      <c r="A37">
        <v>81</v>
      </c>
    </row>
    <row r="38" spans="1:1" x14ac:dyDescent="0.25">
      <c r="A38">
        <v>82</v>
      </c>
    </row>
    <row r="39" spans="1:1" x14ac:dyDescent="0.25">
      <c r="A39">
        <v>83</v>
      </c>
    </row>
    <row r="40" spans="1:1" x14ac:dyDescent="0.25">
      <c r="A40">
        <v>84</v>
      </c>
    </row>
    <row r="41" spans="1:1" x14ac:dyDescent="0.25">
      <c r="A41">
        <v>85</v>
      </c>
    </row>
    <row r="42" spans="1:1" x14ac:dyDescent="0.25">
      <c r="A42">
        <v>86</v>
      </c>
    </row>
    <row r="43" spans="1:1" x14ac:dyDescent="0.25">
      <c r="A43">
        <v>87</v>
      </c>
    </row>
    <row r="44" spans="1:1" x14ac:dyDescent="0.25">
      <c r="A44">
        <v>88</v>
      </c>
    </row>
    <row r="45" spans="1:1" x14ac:dyDescent="0.25">
      <c r="A45">
        <v>89</v>
      </c>
    </row>
    <row r="46" spans="1:1" x14ac:dyDescent="0.25">
      <c r="A46">
        <v>90</v>
      </c>
    </row>
    <row r="47" spans="1:1" x14ac:dyDescent="0.25">
      <c r="A47">
        <v>91</v>
      </c>
    </row>
    <row r="48" spans="1:1" x14ac:dyDescent="0.25">
      <c r="A48">
        <v>92</v>
      </c>
    </row>
    <row r="49" spans="1:10" x14ac:dyDescent="0.25">
      <c r="A49">
        <v>93</v>
      </c>
    </row>
    <row r="50" spans="1:10" x14ac:dyDescent="0.25">
      <c r="A50">
        <v>94</v>
      </c>
    </row>
    <row r="51" spans="1:10" x14ac:dyDescent="0.25">
      <c r="A51">
        <v>95</v>
      </c>
    </row>
    <row r="52" spans="1:10" x14ac:dyDescent="0.25">
      <c r="A52">
        <v>96</v>
      </c>
    </row>
    <row r="53" spans="1:10" x14ac:dyDescent="0.25">
      <c r="A53">
        <v>97</v>
      </c>
    </row>
    <row r="54" spans="1:10" x14ac:dyDescent="0.25">
      <c r="A54">
        <v>98</v>
      </c>
      <c r="J54" t="s">
        <v>66</v>
      </c>
    </row>
    <row r="55" spans="1:10" x14ac:dyDescent="0.25">
      <c r="A55">
        <v>99</v>
      </c>
      <c r="J55" t="s">
        <v>67</v>
      </c>
    </row>
    <row r="56" spans="1:10" x14ac:dyDescent="0.25">
      <c r="A56">
        <v>100</v>
      </c>
      <c r="J56" t="s">
        <v>68</v>
      </c>
    </row>
    <row r="57" spans="1:10" x14ac:dyDescent="0.25">
      <c r="A57">
        <v>101</v>
      </c>
    </row>
    <row r="58" spans="1:10" x14ac:dyDescent="0.25">
      <c r="A58">
        <v>102</v>
      </c>
    </row>
    <row r="59" spans="1:10" x14ac:dyDescent="0.25">
      <c r="A59">
        <v>103</v>
      </c>
    </row>
    <row r="60" spans="1:10" x14ac:dyDescent="0.25">
      <c r="A60">
        <v>104</v>
      </c>
    </row>
    <row r="61" spans="1:10" x14ac:dyDescent="0.25">
      <c r="A61">
        <v>105</v>
      </c>
    </row>
    <row r="62" spans="1:10" x14ac:dyDescent="0.25">
      <c r="A62">
        <v>106</v>
      </c>
    </row>
    <row r="63" spans="1:10" x14ac:dyDescent="0.25">
      <c r="A63">
        <v>107</v>
      </c>
    </row>
    <row r="64" spans="1:10" x14ac:dyDescent="0.25">
      <c r="A64">
        <v>108</v>
      </c>
    </row>
    <row r="65" spans="1:1" x14ac:dyDescent="0.25">
      <c r="A65">
        <v>109</v>
      </c>
    </row>
    <row r="66" spans="1:1" x14ac:dyDescent="0.25">
      <c r="A66">
        <v>110</v>
      </c>
    </row>
    <row r="67" spans="1:1" x14ac:dyDescent="0.25">
      <c r="A67">
        <v>111</v>
      </c>
    </row>
    <row r="68" spans="1:1" x14ac:dyDescent="0.25">
      <c r="A68">
        <v>112</v>
      </c>
    </row>
    <row r="69" spans="1:1" x14ac:dyDescent="0.25">
      <c r="A69">
        <v>113</v>
      </c>
    </row>
    <row r="70" spans="1:1" x14ac:dyDescent="0.25">
      <c r="A70">
        <v>114</v>
      </c>
    </row>
    <row r="71" spans="1:1" x14ac:dyDescent="0.25">
      <c r="A71">
        <v>115</v>
      </c>
    </row>
    <row r="72" spans="1:1" x14ac:dyDescent="0.25">
      <c r="A72">
        <v>116</v>
      </c>
    </row>
    <row r="73" spans="1:1" x14ac:dyDescent="0.25">
      <c r="A73">
        <v>117</v>
      </c>
    </row>
    <row r="74" spans="1:1" x14ac:dyDescent="0.25">
      <c r="A74">
        <v>118</v>
      </c>
    </row>
    <row r="75" spans="1:1" x14ac:dyDescent="0.25">
      <c r="A75">
        <v>119</v>
      </c>
    </row>
    <row r="76" spans="1:1" x14ac:dyDescent="0.25">
      <c r="A76">
        <v>120</v>
      </c>
    </row>
    <row r="77" spans="1:1" x14ac:dyDescent="0.25">
      <c r="A77">
        <v>121</v>
      </c>
    </row>
    <row r="78" spans="1:1" x14ac:dyDescent="0.25">
      <c r="A78">
        <v>122</v>
      </c>
    </row>
    <row r="79" spans="1:1" x14ac:dyDescent="0.25">
      <c r="A79">
        <v>123</v>
      </c>
    </row>
    <row r="80" spans="1:1" x14ac:dyDescent="0.25">
      <c r="A80">
        <v>124</v>
      </c>
    </row>
    <row r="81" spans="1:1" x14ac:dyDescent="0.25">
      <c r="A81">
        <v>125</v>
      </c>
    </row>
    <row r="82" spans="1:1" x14ac:dyDescent="0.25">
      <c r="A82">
        <v>126</v>
      </c>
    </row>
    <row r="83" spans="1:1" x14ac:dyDescent="0.25">
      <c r="A83">
        <v>127</v>
      </c>
    </row>
    <row r="84" spans="1:1" x14ac:dyDescent="0.25">
      <c r="A84">
        <v>128</v>
      </c>
    </row>
    <row r="85" spans="1:1" x14ac:dyDescent="0.25">
      <c r="A85">
        <v>129</v>
      </c>
    </row>
    <row r="86" spans="1:1" x14ac:dyDescent="0.25">
      <c r="A86">
        <v>130</v>
      </c>
    </row>
    <row r="87" spans="1:1" x14ac:dyDescent="0.25">
      <c r="A87">
        <v>131</v>
      </c>
    </row>
    <row r="88" spans="1:1" x14ac:dyDescent="0.25">
      <c r="A88">
        <v>132</v>
      </c>
    </row>
    <row r="89" spans="1:1" x14ac:dyDescent="0.25">
      <c r="A89">
        <v>133</v>
      </c>
    </row>
    <row r="90" spans="1:1" x14ac:dyDescent="0.25">
      <c r="A90">
        <v>134</v>
      </c>
    </row>
    <row r="91" spans="1:1" x14ac:dyDescent="0.25">
      <c r="A91">
        <v>135</v>
      </c>
    </row>
    <row r="92" spans="1:1" x14ac:dyDescent="0.25">
      <c r="A92">
        <v>136</v>
      </c>
    </row>
    <row r="93" spans="1:1" x14ac:dyDescent="0.25">
      <c r="A93">
        <v>137</v>
      </c>
    </row>
    <row r="94" spans="1:1" x14ac:dyDescent="0.25">
      <c r="A94">
        <v>138</v>
      </c>
    </row>
    <row r="95" spans="1:1" x14ac:dyDescent="0.25">
      <c r="A95">
        <v>139</v>
      </c>
    </row>
    <row r="96" spans="1:1" x14ac:dyDescent="0.25">
      <c r="A96">
        <v>140</v>
      </c>
    </row>
  </sheetData>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6"/>
  <sheetViews>
    <sheetView workbookViewId="0">
      <selection activeCell="G23" sqref="G23"/>
    </sheetView>
  </sheetViews>
  <sheetFormatPr baseColWidth="10" defaultRowHeight="15" x14ac:dyDescent="0.25"/>
  <cols>
    <col min="2" max="2" width="26.28515625" customWidth="1"/>
    <col min="3" max="3" width="18" customWidth="1"/>
    <col min="5" max="5" width="16.5703125" customWidth="1"/>
  </cols>
  <sheetData>
    <row r="1" spans="1:12" s="2" customFormat="1" ht="18.75" x14ac:dyDescent="0.3">
      <c r="A1" s="25" t="s">
        <v>41</v>
      </c>
      <c r="B1" s="23"/>
      <c r="C1" s="23"/>
      <c r="D1" s="23"/>
      <c r="E1" s="23"/>
      <c r="F1" s="23"/>
      <c r="G1" s="23"/>
      <c r="H1" s="23"/>
      <c r="I1" s="23"/>
      <c r="J1" s="23"/>
      <c r="K1" s="23"/>
      <c r="L1" s="24"/>
    </row>
    <row r="2" spans="1:12" s="2" customFormat="1" ht="18.75" x14ac:dyDescent="0.3">
      <c r="A2" s="26"/>
      <c r="B2" s="27"/>
      <c r="C2" s="27"/>
      <c r="D2" s="27"/>
      <c r="E2" s="27"/>
      <c r="F2" s="27"/>
      <c r="G2" s="27"/>
      <c r="H2" s="27"/>
      <c r="I2" s="27"/>
      <c r="J2" s="27"/>
      <c r="K2" s="27"/>
      <c r="L2" s="28"/>
    </row>
    <row r="3" spans="1:12" x14ac:dyDescent="0.25">
      <c r="A3" s="14" t="s">
        <v>60</v>
      </c>
      <c r="B3" s="10"/>
      <c r="C3" s="10"/>
      <c r="D3" s="10"/>
      <c r="E3" s="10"/>
      <c r="F3" s="10"/>
      <c r="G3" s="10"/>
      <c r="H3" s="10"/>
      <c r="I3" s="10"/>
      <c r="J3" s="10"/>
      <c r="K3" s="10"/>
      <c r="L3" s="15"/>
    </row>
    <row r="4" spans="1:12" x14ac:dyDescent="0.25">
      <c r="A4" s="14"/>
      <c r="B4" s="10"/>
      <c r="C4" s="10"/>
      <c r="D4" s="10"/>
      <c r="E4" s="10"/>
      <c r="F4" s="10"/>
      <c r="G4" s="10"/>
      <c r="H4" s="10"/>
      <c r="I4" s="10"/>
      <c r="J4" s="10"/>
      <c r="K4" s="10"/>
      <c r="L4" s="15"/>
    </row>
    <row r="5" spans="1:12" x14ac:dyDescent="0.25">
      <c r="A5" s="14" t="s">
        <v>61</v>
      </c>
      <c r="B5" s="10"/>
      <c r="C5" s="10"/>
      <c r="D5" s="10"/>
      <c r="E5" s="10"/>
      <c r="F5" s="10"/>
      <c r="G5" s="10"/>
      <c r="H5" s="10"/>
      <c r="I5" s="10"/>
      <c r="J5" s="10"/>
      <c r="K5" s="10"/>
      <c r="L5" s="15"/>
    </row>
    <row r="6" spans="1:12" x14ac:dyDescent="0.25">
      <c r="A6" s="14"/>
      <c r="B6" s="10"/>
      <c r="C6" s="10"/>
      <c r="D6" s="10"/>
      <c r="E6" s="10"/>
      <c r="F6" s="10"/>
      <c r="G6" s="10"/>
      <c r="H6" s="10"/>
      <c r="I6" s="10"/>
      <c r="J6" s="10"/>
      <c r="K6" s="10"/>
      <c r="L6" s="15"/>
    </row>
    <row r="7" spans="1:12" x14ac:dyDescent="0.25">
      <c r="A7" s="14" t="s">
        <v>3</v>
      </c>
      <c r="B7" s="10"/>
      <c r="C7" s="10"/>
      <c r="D7" s="10"/>
      <c r="E7" s="10"/>
      <c r="F7" s="10"/>
      <c r="G7" s="10"/>
      <c r="H7" s="10"/>
      <c r="I7" s="10"/>
      <c r="J7" s="10"/>
      <c r="K7" s="10"/>
      <c r="L7" s="15"/>
    </row>
    <row r="8" spans="1:12" x14ac:dyDescent="0.25">
      <c r="A8" s="14" t="s">
        <v>62</v>
      </c>
      <c r="B8" s="10"/>
      <c r="C8" s="10"/>
      <c r="D8" s="10"/>
      <c r="E8" s="10"/>
      <c r="F8" s="10"/>
      <c r="G8" s="10"/>
      <c r="H8" s="10"/>
      <c r="I8" s="10"/>
      <c r="J8" s="10"/>
      <c r="K8" s="10"/>
      <c r="L8" s="15"/>
    </row>
    <row r="9" spans="1:12" x14ac:dyDescent="0.25">
      <c r="A9" s="14" t="s">
        <v>5</v>
      </c>
      <c r="B9" s="10"/>
      <c r="C9" s="10"/>
      <c r="D9" s="10"/>
      <c r="E9" s="10"/>
      <c r="F9" s="10"/>
      <c r="G9" s="10"/>
      <c r="H9" s="10"/>
      <c r="I9" s="10"/>
      <c r="J9" s="10"/>
      <c r="K9" s="10"/>
      <c r="L9" s="15"/>
    </row>
    <row r="10" spans="1:12" x14ac:dyDescent="0.25">
      <c r="A10" s="14" t="s">
        <v>42</v>
      </c>
      <c r="B10" s="10"/>
      <c r="C10" s="10"/>
      <c r="D10" s="10"/>
      <c r="E10" s="10"/>
      <c r="F10" s="10"/>
      <c r="G10" s="10"/>
      <c r="H10" s="10"/>
      <c r="I10" s="10"/>
      <c r="J10" s="10"/>
      <c r="K10" s="10"/>
      <c r="L10" s="15"/>
    </row>
    <row r="11" spans="1:12" x14ac:dyDescent="0.25">
      <c r="B11" s="10"/>
      <c r="C11" s="10"/>
      <c r="D11" s="10"/>
      <c r="E11" s="10"/>
      <c r="F11" s="10"/>
      <c r="G11" s="10"/>
      <c r="H11" s="10"/>
      <c r="I11" s="10"/>
      <c r="J11" s="10"/>
      <c r="K11" s="10"/>
      <c r="L11" s="15"/>
    </row>
    <row r="12" spans="1:12" x14ac:dyDescent="0.25">
      <c r="A12" s="14" t="s">
        <v>4</v>
      </c>
      <c r="B12" s="10"/>
      <c r="C12" s="10"/>
      <c r="D12" s="10"/>
      <c r="E12" s="10"/>
      <c r="F12" s="10"/>
      <c r="G12" s="10"/>
      <c r="H12" s="10"/>
      <c r="I12" s="10"/>
      <c r="J12" s="10"/>
      <c r="K12" s="10"/>
      <c r="L12" s="15"/>
    </row>
    <row r="13" spans="1:12" x14ac:dyDescent="0.25">
      <c r="A13" s="16"/>
      <c r="B13" s="17"/>
      <c r="C13" s="17"/>
      <c r="D13" s="17"/>
      <c r="E13" s="17"/>
      <c r="F13" s="17"/>
      <c r="G13" s="17"/>
      <c r="H13" s="17"/>
      <c r="I13" s="17"/>
      <c r="J13" s="17"/>
      <c r="K13" s="17"/>
      <c r="L13" s="18"/>
    </row>
    <row r="15" spans="1:12" s="1" customFormat="1" ht="45" x14ac:dyDescent="0.25">
      <c r="A15" s="22" t="s">
        <v>1</v>
      </c>
      <c r="B15" s="22" t="s">
        <v>63</v>
      </c>
      <c r="C15" s="22" t="s">
        <v>64</v>
      </c>
      <c r="E15" s="22" t="s">
        <v>65</v>
      </c>
      <c r="G15" s="22" t="s">
        <v>2</v>
      </c>
    </row>
    <row r="16" spans="1:12" x14ac:dyDescent="0.25">
      <c r="A16">
        <v>60</v>
      </c>
      <c r="B16">
        <f>_xlfn.NORM.DIST(A16,100,15,FALSE)</f>
        <v>7.597324015864961E-4</v>
      </c>
      <c r="C16">
        <f>_xlfn.NORM.DIST(A16,100,15,TRUE)</f>
        <v>3.8303805675897356E-3</v>
      </c>
      <c r="E16" s="4">
        <f>C26</f>
        <v>2.2750131948179191E-2</v>
      </c>
      <c r="G16" s="4">
        <f>740000*E16</f>
        <v>16835.097641652603</v>
      </c>
    </row>
    <row r="17" spans="1:7" x14ac:dyDescent="0.25">
      <c r="A17">
        <v>61</v>
      </c>
      <c r="B17">
        <f t="shared" ref="B17:B80" si="0">_xlfn.NORM.DIST(A17,100,15,FALSE)</f>
        <v>9.0553128224570749E-4</v>
      </c>
      <c r="C17">
        <f t="shared" ref="C17:C80" si="1">_xlfn.NORM.DIST(A17,100,15,TRUE)</f>
        <v>4.6611880237187476E-3</v>
      </c>
    </row>
    <row r="18" spans="1:7" x14ac:dyDescent="0.25">
      <c r="A18">
        <v>62</v>
      </c>
      <c r="B18">
        <f t="shared" si="0"/>
        <v>1.0745238742432661E-3</v>
      </c>
      <c r="C18">
        <f t="shared" si="1"/>
        <v>5.6491727555606384E-3</v>
      </c>
      <c r="G18" s="29" t="s">
        <v>39</v>
      </c>
    </row>
    <row r="19" spans="1:7" x14ac:dyDescent="0.25">
      <c r="A19">
        <v>63</v>
      </c>
      <c r="B19">
        <f t="shared" si="0"/>
        <v>1.2693999677100174E-3</v>
      </c>
      <c r="C19">
        <f t="shared" si="1"/>
        <v>6.8188622701760961E-3</v>
      </c>
      <c r="G19" s="4">
        <f>ROUNDUP(G16,0)</f>
        <v>16836</v>
      </c>
    </row>
    <row r="20" spans="1:7" x14ac:dyDescent="0.25">
      <c r="A20">
        <v>64</v>
      </c>
      <c r="B20">
        <f t="shared" si="0"/>
        <v>1.49296868632286E-3</v>
      </c>
      <c r="C20">
        <f t="shared" si="1"/>
        <v>8.1975359245961311E-3</v>
      </c>
    </row>
    <row r="21" spans="1:7" x14ac:dyDescent="0.25">
      <c r="A21">
        <v>65</v>
      </c>
      <c r="B21">
        <f t="shared" si="0"/>
        <v>1.7481259395806324E-3</v>
      </c>
      <c r="C21">
        <f t="shared" si="1"/>
        <v>9.8153286286453353E-3</v>
      </c>
    </row>
    <row r="22" spans="1:7" x14ac:dyDescent="0.25">
      <c r="A22">
        <v>66</v>
      </c>
      <c r="B22">
        <f t="shared" si="0"/>
        <v>2.0378139818590327E-3</v>
      </c>
      <c r="C22">
        <f t="shared" si="1"/>
        <v>1.1705298080558344E-2</v>
      </c>
    </row>
    <row r="23" spans="1:7" x14ac:dyDescent="0.25">
      <c r="A23">
        <v>67</v>
      </c>
      <c r="B23">
        <f t="shared" si="0"/>
        <v>2.3649728564154281E-3</v>
      </c>
      <c r="C23">
        <f t="shared" si="1"/>
        <v>1.3903447513498597E-2</v>
      </c>
    </row>
    <row r="24" spans="1:7" x14ac:dyDescent="0.25">
      <c r="A24">
        <v>68</v>
      </c>
      <c r="B24">
        <f t="shared" si="0"/>
        <v>2.732483736348146E-3</v>
      </c>
      <c r="C24">
        <f t="shared" si="1"/>
        <v>1.6448695822745323E-2</v>
      </c>
    </row>
    <row r="25" spans="1:7" x14ac:dyDescent="0.25">
      <c r="A25">
        <v>69</v>
      </c>
      <c r="B25">
        <f t="shared" si="0"/>
        <v>3.1431044477247712E-3</v>
      </c>
      <c r="C25">
        <f t="shared" si="1"/>
        <v>1.9382787088818593E-2</v>
      </c>
    </row>
    <row r="26" spans="1:7" x14ac:dyDescent="0.25">
      <c r="A26" s="30">
        <v>70</v>
      </c>
      <c r="B26" s="31">
        <f t="shared" si="0"/>
        <v>3.5993977675458709E-3</v>
      </c>
      <c r="C26" s="32">
        <f t="shared" si="1"/>
        <v>2.2750131948179191E-2</v>
      </c>
    </row>
    <row r="27" spans="1:7" x14ac:dyDescent="0.25">
      <c r="A27">
        <v>71</v>
      </c>
      <c r="B27">
        <f t="shared" si="0"/>
        <v>4.1036534232898186E-3</v>
      </c>
      <c r="C27">
        <f t="shared" si="1"/>
        <v>2.6597574021009637E-2</v>
      </c>
    </row>
    <row r="28" spans="1:7" x14ac:dyDescent="0.25">
      <c r="A28">
        <v>72</v>
      </c>
      <c r="B28">
        <f t="shared" si="0"/>
        <v>4.6578050713943445E-3</v>
      </c>
      <c r="C28">
        <f t="shared" si="1"/>
        <v>3.0974075706740569E-2</v>
      </c>
    </row>
    <row r="29" spans="1:7" x14ac:dyDescent="0.25">
      <c r="A29">
        <v>73</v>
      </c>
      <c r="B29">
        <f t="shared" si="0"/>
        <v>5.2633438867262768E-3</v>
      </c>
      <c r="C29">
        <f t="shared" si="1"/>
        <v>3.5930319112925789E-2</v>
      </c>
    </row>
    <row r="30" spans="1:7" x14ac:dyDescent="0.25">
      <c r="A30">
        <v>74</v>
      </c>
      <c r="B30">
        <f t="shared" si="0"/>
        <v>5.92123073937279E-3</v>
      </c>
      <c r="C30">
        <f t="shared" si="1"/>
        <v>4.1518219688779105E-2</v>
      </c>
    </row>
    <row r="31" spans="1:7" x14ac:dyDescent="0.25">
      <c r="A31">
        <v>75</v>
      </c>
      <c r="B31">
        <f t="shared" si="0"/>
        <v>6.6318092528499118E-3</v>
      </c>
      <c r="C31">
        <f t="shared" si="1"/>
        <v>4.7790352272814703E-2</v>
      </c>
    </row>
    <row r="32" spans="1:7" x14ac:dyDescent="0.25">
      <c r="A32">
        <v>76</v>
      </c>
      <c r="B32">
        <f t="shared" si="0"/>
        <v>7.3947223119637025E-3</v>
      </c>
      <c r="C32">
        <f t="shared" si="1"/>
        <v>5.4799291699557967E-2</v>
      </c>
    </row>
    <row r="33" spans="1:3" x14ac:dyDescent="0.25">
      <c r="A33">
        <v>77</v>
      </c>
      <c r="B33">
        <f t="shared" si="0"/>
        <v>8.208834801723304E-3</v>
      </c>
      <c r="C33">
        <f t="shared" si="1"/>
        <v>6.2596872790906796E-2</v>
      </c>
    </row>
    <row r="34" spans="1:3" x14ac:dyDescent="0.25">
      <c r="A34">
        <v>78</v>
      </c>
      <c r="B34">
        <f t="shared" si="0"/>
        <v>9.072165494151874E-3</v>
      </c>
      <c r="C34">
        <f t="shared" si="1"/>
        <v>7.1233377413986096E-2</v>
      </c>
    </row>
    <row r="35" spans="1:3" x14ac:dyDescent="0.25">
      <c r="A35">
        <v>79</v>
      </c>
      <c r="B35">
        <f t="shared" si="0"/>
        <v>9.9818310423829913E-3</v>
      </c>
      <c r="C35">
        <f t="shared" si="1"/>
        <v>8.0756659233771053E-2</v>
      </c>
    </row>
    <row r="36" spans="1:3" x14ac:dyDescent="0.25">
      <c r="A36">
        <v>80</v>
      </c>
      <c r="B36">
        <f t="shared" si="0"/>
        <v>1.0934004978399576E-2</v>
      </c>
      <c r="C36">
        <f t="shared" si="1"/>
        <v>9.1211219725867876E-2</v>
      </c>
    </row>
    <row r="37" spans="1:3" x14ac:dyDescent="0.25">
      <c r="A37">
        <v>81</v>
      </c>
      <c r="B37">
        <f t="shared" si="0"/>
        <v>1.192389443296937E-2</v>
      </c>
      <c r="C37">
        <f t="shared" si="1"/>
        <v>0.10263725183213576</v>
      </c>
    </row>
    <row r="38" spans="1:3" x14ac:dyDescent="0.25">
      <c r="A38">
        <v>82</v>
      </c>
      <c r="B38">
        <f t="shared" si="0"/>
        <v>1.2945736998880863E-2</v>
      </c>
      <c r="C38">
        <f t="shared" si="1"/>
        <v>0.11506967022170828</v>
      </c>
    </row>
    <row r="39" spans="1:3" x14ac:dyDescent="0.25">
      <c r="A39">
        <v>83</v>
      </c>
      <c r="B39">
        <f t="shared" si="0"/>
        <v>1.3992819741648285E-2</v>
      </c>
      <c r="C39">
        <f t="shared" si="1"/>
        <v>0.12853714934241495</v>
      </c>
    </row>
    <row r="40" spans="1:3" x14ac:dyDescent="0.25">
      <c r="A40">
        <v>84</v>
      </c>
      <c r="B40">
        <f t="shared" si="0"/>
        <v>1.505752183114163E-2</v>
      </c>
      <c r="C40">
        <f t="shared" si="1"/>
        <v>0.14306119219550908</v>
      </c>
    </row>
    <row r="41" spans="1:3" x14ac:dyDescent="0.25">
      <c r="A41">
        <v>85</v>
      </c>
      <c r="B41">
        <f t="shared" si="0"/>
        <v>1.613138163460956E-2</v>
      </c>
      <c r="C41">
        <f t="shared" si="1"/>
        <v>0.15865525393145699</v>
      </c>
    </row>
    <row r="42" spans="1:3" x14ac:dyDescent="0.25">
      <c r="A42">
        <v>86</v>
      </c>
      <c r="B42">
        <f t="shared" si="0"/>
        <v>1.7205188393549176E-2</v>
      </c>
      <c r="C42">
        <f t="shared" si="1"/>
        <v>0.17532394485222941</v>
      </c>
    </row>
    <row r="43" spans="1:3" x14ac:dyDescent="0.25">
      <c r="A43">
        <v>87</v>
      </c>
      <c r="B43">
        <f t="shared" si="0"/>
        <v>1.8269097826468562E-2</v>
      </c>
      <c r="C43">
        <f t="shared" si="1"/>
        <v>0.1930623371419069</v>
      </c>
    </row>
    <row r="44" spans="1:3" x14ac:dyDescent="0.25">
      <c r="A44">
        <v>88</v>
      </c>
      <c r="B44">
        <f t="shared" si="0"/>
        <v>1.9312770184098847E-2</v>
      </c>
      <c r="C44">
        <f t="shared" si="1"/>
        <v>0.21185539858339661</v>
      </c>
    </row>
    <row r="45" spans="1:3" x14ac:dyDescent="0.25">
      <c r="A45">
        <v>89</v>
      </c>
      <c r="B45">
        <f t="shared" si="0"/>
        <v>2.032552846403448E-2</v>
      </c>
      <c r="C45">
        <f t="shared" si="1"/>
        <v>0.23167757463479818</v>
      </c>
    </row>
    <row r="46" spans="1:3" x14ac:dyDescent="0.25">
      <c r="A46">
        <v>90</v>
      </c>
      <c r="B46">
        <f t="shared" si="0"/>
        <v>2.129653370149015E-2</v>
      </c>
      <c r="C46">
        <f t="shared" si="1"/>
        <v>0.25249253754692291</v>
      </c>
    </row>
    <row r="47" spans="1:3" x14ac:dyDescent="0.25">
      <c r="A47">
        <v>91</v>
      </c>
      <c r="B47">
        <f t="shared" si="0"/>
        <v>2.2214973526119976E-2</v>
      </c>
      <c r="C47">
        <f t="shared" si="1"/>
        <v>0.27425311775007355</v>
      </c>
    </row>
    <row r="48" spans="1:3" x14ac:dyDescent="0.25">
      <c r="A48">
        <v>92</v>
      </c>
      <c r="B48">
        <f t="shared" si="0"/>
        <v>2.3070259545128195E-2</v>
      </c>
      <c r="C48">
        <f t="shared" si="1"/>
        <v>0.29690142860385121</v>
      </c>
    </row>
    <row r="49" spans="1:10" x14ac:dyDescent="0.25">
      <c r="A49">
        <v>93</v>
      </c>
      <c r="B49">
        <f t="shared" si="0"/>
        <v>2.3852228611197932E-2</v>
      </c>
      <c r="C49">
        <f t="shared" si="1"/>
        <v>0.32036919090127036</v>
      </c>
    </row>
    <row r="50" spans="1:10" x14ac:dyDescent="0.25">
      <c r="A50">
        <v>94</v>
      </c>
      <c r="B50">
        <f t="shared" si="0"/>
        <v>2.4551342686888224E-2</v>
      </c>
      <c r="C50">
        <f t="shared" si="1"/>
        <v>0.34457825838967576</v>
      </c>
    </row>
    <row r="51" spans="1:10" x14ac:dyDescent="0.25">
      <c r="A51">
        <v>95</v>
      </c>
      <c r="B51">
        <f t="shared" si="0"/>
        <v>2.5158881846199542E-2</v>
      </c>
      <c r="C51">
        <f t="shared" si="1"/>
        <v>0.36944134018176361</v>
      </c>
    </row>
    <row r="52" spans="1:10" x14ac:dyDescent="0.25">
      <c r="A52">
        <v>96</v>
      </c>
      <c r="B52">
        <f t="shared" si="0"/>
        <v>2.5667124973067602E-2</v>
      </c>
      <c r="C52">
        <f t="shared" si="1"/>
        <v>0.39486291046402511</v>
      </c>
    </row>
    <row r="53" spans="1:10" x14ac:dyDescent="0.25">
      <c r="A53">
        <v>97</v>
      </c>
      <c r="B53">
        <f t="shared" si="0"/>
        <v>2.6069512931697059E-2</v>
      </c>
      <c r="C53">
        <f t="shared" si="1"/>
        <v>0.42074029056089696</v>
      </c>
    </row>
    <row r="54" spans="1:10" x14ac:dyDescent="0.25">
      <c r="A54">
        <v>98</v>
      </c>
      <c r="B54">
        <f t="shared" si="0"/>
        <v>2.6360789392387847E-2</v>
      </c>
      <c r="C54">
        <f t="shared" si="1"/>
        <v>0.44696488337638601</v>
      </c>
      <c r="J54" t="s">
        <v>66</v>
      </c>
    </row>
    <row r="55" spans="1:10" x14ac:dyDescent="0.25">
      <c r="A55">
        <v>99</v>
      </c>
      <c r="B55">
        <f t="shared" si="0"/>
        <v>2.6537115087596815E-2</v>
      </c>
      <c r="C55">
        <f t="shared" si="1"/>
        <v>0.47342353569963491</v>
      </c>
      <c r="J55" t="s">
        <v>70</v>
      </c>
    </row>
    <row r="56" spans="1:10" x14ac:dyDescent="0.25">
      <c r="A56">
        <v>100</v>
      </c>
      <c r="B56">
        <f t="shared" si="0"/>
        <v>2.6596152026762181E-2</v>
      </c>
      <c r="C56">
        <f t="shared" si="1"/>
        <v>0.5</v>
      </c>
      <c r="J56" t="s">
        <v>68</v>
      </c>
    </row>
    <row r="57" spans="1:10" x14ac:dyDescent="0.25">
      <c r="A57">
        <v>101</v>
      </c>
      <c r="B57">
        <f t="shared" si="0"/>
        <v>2.6537115087596815E-2</v>
      </c>
      <c r="C57">
        <f t="shared" si="1"/>
        <v>0.52657646430036509</v>
      </c>
    </row>
    <row r="58" spans="1:10" x14ac:dyDescent="0.25">
      <c r="A58">
        <v>102</v>
      </c>
      <c r="B58">
        <f t="shared" si="0"/>
        <v>2.6360789392387847E-2</v>
      </c>
      <c r="C58">
        <f t="shared" si="1"/>
        <v>0.55303511662361404</v>
      </c>
    </row>
    <row r="59" spans="1:10" x14ac:dyDescent="0.25">
      <c r="A59">
        <v>103</v>
      </c>
      <c r="B59">
        <f t="shared" si="0"/>
        <v>2.6069512931697059E-2</v>
      </c>
      <c r="C59">
        <f t="shared" si="1"/>
        <v>0.57925970943910299</v>
      </c>
    </row>
    <row r="60" spans="1:10" x14ac:dyDescent="0.25">
      <c r="A60">
        <v>104</v>
      </c>
      <c r="B60">
        <f t="shared" si="0"/>
        <v>2.5667124973067602E-2</v>
      </c>
      <c r="C60">
        <f t="shared" si="1"/>
        <v>0.60513708953597489</v>
      </c>
    </row>
    <row r="61" spans="1:10" x14ac:dyDescent="0.25">
      <c r="A61">
        <v>105</v>
      </c>
      <c r="B61">
        <f t="shared" si="0"/>
        <v>2.5158881846199542E-2</v>
      </c>
      <c r="C61">
        <f t="shared" si="1"/>
        <v>0.63055865981823644</v>
      </c>
    </row>
    <row r="62" spans="1:10" x14ac:dyDescent="0.25">
      <c r="A62">
        <v>106</v>
      </c>
      <c r="B62">
        <f t="shared" si="0"/>
        <v>2.4551342686888224E-2</v>
      </c>
      <c r="C62">
        <f t="shared" si="1"/>
        <v>0.65542174161032429</v>
      </c>
    </row>
    <row r="63" spans="1:10" x14ac:dyDescent="0.25">
      <c r="A63">
        <v>107</v>
      </c>
      <c r="B63">
        <f t="shared" si="0"/>
        <v>2.3852228611197932E-2</v>
      </c>
      <c r="C63">
        <f t="shared" si="1"/>
        <v>0.67963080909872964</v>
      </c>
    </row>
    <row r="64" spans="1:10" x14ac:dyDescent="0.25">
      <c r="A64">
        <v>108</v>
      </c>
      <c r="B64">
        <f t="shared" si="0"/>
        <v>2.3070259545128195E-2</v>
      </c>
      <c r="C64">
        <f t="shared" si="1"/>
        <v>0.70309857139614884</v>
      </c>
    </row>
    <row r="65" spans="1:3" x14ac:dyDescent="0.25">
      <c r="A65">
        <v>109</v>
      </c>
      <c r="B65">
        <f t="shared" si="0"/>
        <v>2.2214973526119976E-2</v>
      </c>
      <c r="C65">
        <f t="shared" si="1"/>
        <v>0.72574688224992645</v>
      </c>
    </row>
    <row r="66" spans="1:3" x14ac:dyDescent="0.25">
      <c r="A66">
        <v>110</v>
      </c>
      <c r="B66">
        <f t="shared" si="0"/>
        <v>2.129653370149015E-2</v>
      </c>
      <c r="C66">
        <f t="shared" si="1"/>
        <v>0.74750746245307709</v>
      </c>
    </row>
    <row r="67" spans="1:3" x14ac:dyDescent="0.25">
      <c r="A67">
        <v>111</v>
      </c>
      <c r="B67">
        <f t="shared" si="0"/>
        <v>2.032552846403448E-2</v>
      </c>
      <c r="C67">
        <f t="shared" si="1"/>
        <v>0.76832242536520179</v>
      </c>
    </row>
    <row r="68" spans="1:3" x14ac:dyDescent="0.25">
      <c r="A68">
        <v>112</v>
      </c>
      <c r="B68">
        <f t="shared" si="0"/>
        <v>1.9312770184098847E-2</v>
      </c>
      <c r="C68">
        <f t="shared" si="1"/>
        <v>0.78814460141660336</v>
      </c>
    </row>
    <row r="69" spans="1:3" x14ac:dyDescent="0.25">
      <c r="A69">
        <v>113</v>
      </c>
      <c r="B69">
        <f t="shared" si="0"/>
        <v>1.8269097826468562E-2</v>
      </c>
      <c r="C69">
        <f t="shared" si="1"/>
        <v>0.8069376628580931</v>
      </c>
    </row>
    <row r="70" spans="1:3" x14ac:dyDescent="0.25">
      <c r="A70">
        <v>114</v>
      </c>
      <c r="B70">
        <f t="shared" si="0"/>
        <v>1.7205188393549176E-2</v>
      </c>
      <c r="C70">
        <f t="shared" si="1"/>
        <v>0.82467605514777054</v>
      </c>
    </row>
    <row r="71" spans="1:3" x14ac:dyDescent="0.25">
      <c r="A71">
        <v>115</v>
      </c>
      <c r="B71">
        <f t="shared" si="0"/>
        <v>1.613138163460956E-2</v>
      </c>
      <c r="C71">
        <f t="shared" si="1"/>
        <v>0.84134474606854304</v>
      </c>
    </row>
    <row r="72" spans="1:3" x14ac:dyDescent="0.25">
      <c r="A72">
        <v>116</v>
      </c>
      <c r="B72">
        <f t="shared" si="0"/>
        <v>1.505752183114163E-2</v>
      </c>
      <c r="C72">
        <f t="shared" si="1"/>
        <v>0.85693880780449094</v>
      </c>
    </row>
    <row r="73" spans="1:3" x14ac:dyDescent="0.25">
      <c r="A73">
        <v>117</v>
      </c>
      <c r="B73">
        <f t="shared" si="0"/>
        <v>1.3992819741648285E-2</v>
      </c>
      <c r="C73">
        <f t="shared" si="1"/>
        <v>0.871462850657585</v>
      </c>
    </row>
    <row r="74" spans="1:3" x14ac:dyDescent="0.25">
      <c r="A74">
        <v>118</v>
      </c>
      <c r="B74">
        <f t="shared" si="0"/>
        <v>1.2945736998880863E-2</v>
      </c>
      <c r="C74">
        <f t="shared" si="1"/>
        <v>0.88493032977829178</v>
      </c>
    </row>
    <row r="75" spans="1:3" x14ac:dyDescent="0.25">
      <c r="A75">
        <v>119</v>
      </c>
      <c r="B75">
        <f t="shared" si="0"/>
        <v>1.192389443296937E-2</v>
      </c>
      <c r="C75">
        <f t="shared" si="1"/>
        <v>0.89736274816786421</v>
      </c>
    </row>
    <row r="76" spans="1:3" x14ac:dyDescent="0.25">
      <c r="A76">
        <v>120</v>
      </c>
      <c r="B76">
        <f t="shared" si="0"/>
        <v>1.0934004978399576E-2</v>
      </c>
      <c r="C76">
        <f t="shared" si="1"/>
        <v>0.90878878027413212</v>
      </c>
    </row>
    <row r="77" spans="1:3" x14ac:dyDescent="0.25">
      <c r="A77">
        <v>121</v>
      </c>
      <c r="B77">
        <f t="shared" si="0"/>
        <v>9.9818310423829913E-3</v>
      </c>
      <c r="C77">
        <f t="shared" si="1"/>
        <v>0.91924334076622893</v>
      </c>
    </row>
    <row r="78" spans="1:3" x14ac:dyDescent="0.25">
      <c r="A78">
        <v>122</v>
      </c>
      <c r="B78">
        <f t="shared" si="0"/>
        <v>9.072165494151874E-3</v>
      </c>
      <c r="C78">
        <f t="shared" si="1"/>
        <v>0.92876662258601395</v>
      </c>
    </row>
    <row r="79" spans="1:3" x14ac:dyDescent="0.25">
      <c r="A79">
        <v>123</v>
      </c>
      <c r="B79">
        <f t="shared" si="0"/>
        <v>8.208834801723304E-3</v>
      </c>
      <c r="C79">
        <f t="shared" si="1"/>
        <v>0.93740312720909325</v>
      </c>
    </row>
    <row r="80" spans="1:3" x14ac:dyDescent="0.25">
      <c r="A80">
        <v>124</v>
      </c>
      <c r="B80">
        <f t="shared" si="0"/>
        <v>7.3947223119637025E-3</v>
      </c>
      <c r="C80">
        <f t="shared" si="1"/>
        <v>0.94520070830044201</v>
      </c>
    </row>
    <row r="81" spans="1:3" x14ac:dyDescent="0.25">
      <c r="A81">
        <v>125</v>
      </c>
      <c r="B81">
        <f t="shared" ref="B81:B96" si="2">_xlfn.NORM.DIST(A81,100,15,FALSE)</f>
        <v>6.6318092528499118E-3</v>
      </c>
      <c r="C81">
        <f t="shared" ref="C81:C96" si="3">_xlfn.NORM.DIST(A81,100,15,TRUE)</f>
        <v>0.9522096477271853</v>
      </c>
    </row>
    <row r="82" spans="1:3" x14ac:dyDescent="0.25">
      <c r="A82">
        <v>126</v>
      </c>
      <c r="B82">
        <f t="shared" si="2"/>
        <v>5.92123073937279E-3</v>
      </c>
      <c r="C82">
        <f t="shared" si="3"/>
        <v>0.95848178031122089</v>
      </c>
    </row>
    <row r="83" spans="1:3" x14ac:dyDescent="0.25">
      <c r="A83">
        <v>127</v>
      </c>
      <c r="B83">
        <f t="shared" si="2"/>
        <v>5.2633438867262768E-3</v>
      </c>
      <c r="C83">
        <f t="shared" si="3"/>
        <v>0.96406968088707423</v>
      </c>
    </row>
    <row r="84" spans="1:3" x14ac:dyDescent="0.25">
      <c r="A84">
        <v>128</v>
      </c>
      <c r="B84">
        <f t="shared" si="2"/>
        <v>4.6578050713943445E-3</v>
      </c>
      <c r="C84">
        <f t="shared" si="3"/>
        <v>0.9690259242932594</v>
      </c>
    </row>
    <row r="85" spans="1:3" x14ac:dyDescent="0.25">
      <c r="A85">
        <v>129</v>
      </c>
      <c r="B85">
        <f t="shared" si="2"/>
        <v>4.1036534232898186E-3</v>
      </c>
      <c r="C85">
        <f t="shared" si="3"/>
        <v>0.9734024259789904</v>
      </c>
    </row>
    <row r="86" spans="1:3" x14ac:dyDescent="0.25">
      <c r="A86">
        <v>130</v>
      </c>
      <c r="B86">
        <f t="shared" si="2"/>
        <v>3.5993977675458709E-3</v>
      </c>
      <c r="C86">
        <f t="shared" si="3"/>
        <v>0.97724986805182079</v>
      </c>
    </row>
    <row r="87" spans="1:3" x14ac:dyDescent="0.25">
      <c r="A87">
        <v>131</v>
      </c>
      <c r="B87">
        <f t="shared" si="2"/>
        <v>3.1431044477247712E-3</v>
      </c>
      <c r="C87">
        <f t="shared" si="3"/>
        <v>0.98061721291118142</v>
      </c>
    </row>
    <row r="88" spans="1:3" x14ac:dyDescent="0.25">
      <c r="A88">
        <v>132</v>
      </c>
      <c r="B88">
        <f t="shared" si="2"/>
        <v>2.732483736348146E-3</v>
      </c>
      <c r="C88">
        <f t="shared" si="3"/>
        <v>0.98355130417725467</v>
      </c>
    </row>
    <row r="89" spans="1:3" x14ac:dyDescent="0.25">
      <c r="A89">
        <v>133</v>
      </c>
      <c r="B89">
        <f t="shared" si="2"/>
        <v>2.3649728564154281E-3</v>
      </c>
      <c r="C89">
        <f t="shared" si="3"/>
        <v>0.98609655248650141</v>
      </c>
    </row>
    <row r="90" spans="1:3" x14ac:dyDescent="0.25">
      <c r="A90">
        <v>134</v>
      </c>
      <c r="B90">
        <f t="shared" si="2"/>
        <v>2.0378139818590327E-3</v>
      </c>
      <c r="C90">
        <f t="shared" si="3"/>
        <v>0.98829470191944169</v>
      </c>
    </row>
    <row r="91" spans="1:3" x14ac:dyDescent="0.25">
      <c r="A91">
        <v>135</v>
      </c>
      <c r="B91">
        <f t="shared" si="2"/>
        <v>1.7481259395806324E-3</v>
      </c>
      <c r="C91">
        <f t="shared" si="3"/>
        <v>0.99018467137135469</v>
      </c>
    </row>
    <row r="92" spans="1:3" x14ac:dyDescent="0.25">
      <c r="A92">
        <v>136</v>
      </c>
      <c r="B92">
        <f t="shared" si="2"/>
        <v>1.49296868632286E-3</v>
      </c>
      <c r="C92">
        <f t="shared" si="3"/>
        <v>0.99180246407540384</v>
      </c>
    </row>
    <row r="93" spans="1:3" x14ac:dyDescent="0.25">
      <c r="A93">
        <v>137</v>
      </c>
      <c r="B93">
        <f t="shared" si="2"/>
        <v>1.2693999677100174E-3</v>
      </c>
      <c r="C93">
        <f t="shared" si="3"/>
        <v>0.99318113772982386</v>
      </c>
    </row>
    <row r="94" spans="1:3" x14ac:dyDescent="0.25">
      <c r="A94">
        <v>138</v>
      </c>
      <c r="B94">
        <f t="shared" si="2"/>
        <v>1.0745238742432661E-3</v>
      </c>
      <c r="C94">
        <f t="shared" si="3"/>
        <v>0.99435082724443935</v>
      </c>
    </row>
    <row r="95" spans="1:3" x14ac:dyDescent="0.25">
      <c r="A95">
        <v>139</v>
      </c>
      <c r="B95">
        <f t="shared" si="2"/>
        <v>9.0553128224570749E-4</v>
      </c>
      <c r="C95">
        <f t="shared" si="3"/>
        <v>0.99533881197628127</v>
      </c>
    </row>
    <row r="96" spans="1:3" x14ac:dyDescent="0.25">
      <c r="A96">
        <v>140</v>
      </c>
      <c r="B96">
        <f t="shared" si="2"/>
        <v>7.597324015864961E-4</v>
      </c>
      <c r="C96">
        <f t="shared" si="3"/>
        <v>0.99616961943241022</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Binomialverteilung_1_Aufgabe</vt:lpstr>
      <vt:lpstr>Binomialverteilung_1_Lösung</vt:lpstr>
      <vt:lpstr>Binomialverteilung 2 Aufgabe</vt:lpstr>
      <vt:lpstr>Binomialverteilung 2 Lösung</vt:lpstr>
      <vt:lpstr>Normalverteilung_Aufgabe</vt:lpstr>
      <vt:lpstr>Normalverteilung_Lösung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yhagmay</dc:creator>
  <cp:lastModifiedBy>Engelmann, Neele</cp:lastModifiedBy>
  <dcterms:created xsi:type="dcterms:W3CDTF">2015-11-29T04:26:54Z</dcterms:created>
  <dcterms:modified xsi:type="dcterms:W3CDTF">2020-11-23T08:38:25Z</dcterms:modified>
</cp:coreProperties>
</file>