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G:\.shortcut-targets-by-id\16Vf1L61Nh0AeB04Nm9D8-RYc2wc2ZGK8\Quanti\QuantiWebsite\q1_dataFiles\"/>
    </mc:Choice>
  </mc:AlternateContent>
  <xr:revisionPtr revIDLastSave="0" documentId="8_{21B63346-B5C0-46F1-A398-1F583BD749A2}" xr6:coauthVersionLast="36" xr6:coauthVersionMax="36" xr10:uidLastSave="{00000000-0000-0000-0000-000000000000}"/>
  <bookViews>
    <workbookView xWindow="0" yWindow="0" windowWidth="28800" windowHeight="10395" xr2:uid="{00000000-000D-0000-FFFF-FFFF00000000}"/>
  </bookViews>
  <sheets>
    <sheet name="Aufgabe" sheetId="3" r:id="rId1"/>
    <sheet name="Lösu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3" i="2" l="1"/>
  <c r="G67" i="2" l="1"/>
  <c r="G66" i="2"/>
  <c r="G62" i="2" l="1"/>
  <c r="G54" i="2"/>
  <c r="H66" i="2" l="1"/>
  <c r="G50" i="2" l="1"/>
  <c r="G51" i="2" l="1"/>
  <c r="G56" i="2" s="1"/>
  <c r="H26" i="2" l="1"/>
  <c r="J44" i="2" s="1"/>
  <c r="K44" i="2"/>
  <c r="G47" i="2"/>
  <c r="G59" i="2" l="1"/>
  <c r="K45" i="2" l="1"/>
  <c r="J45" i="2"/>
  <c r="G60" i="2" s="1"/>
  <c r="G28" i="2"/>
  <c r="I27" i="2" l="1"/>
  <c r="I28" i="2" s="1"/>
  <c r="H27" i="2"/>
  <c r="H28" i="2" s="1"/>
  <c r="G27" i="2"/>
  <c r="I26" i="2"/>
  <c r="G26" i="2"/>
  <c r="G52" i="2" l="1"/>
  <c r="G57" i="2" s="1"/>
  <c r="H67" i="2" l="1"/>
</calcChain>
</file>

<file path=xl/sharedStrings.xml><?xml version="1.0" encoding="utf-8"?>
<sst xmlns="http://schemas.openxmlformats.org/spreadsheetml/2006/main" count="350" uniqueCount="56">
  <si>
    <t>Heu</t>
  </si>
  <si>
    <t>5 Gramm Sternenstaub</t>
  </si>
  <si>
    <t>10 Gramm Sternenstaub</t>
  </si>
  <si>
    <t>Futter</t>
  </si>
  <si>
    <t>Höchstgeschwindigkeit in km/h</t>
  </si>
  <si>
    <t>Rentier-ID</t>
  </si>
  <si>
    <t>Mittelwert</t>
  </si>
  <si>
    <t>Streuung (geschätzt)</t>
  </si>
  <si>
    <t>n</t>
  </si>
  <si>
    <t>95% CI</t>
  </si>
  <si>
    <t>1) Berechnen Sie Mittelwerte, Streuung und Konfidenzintervall für alle drei Gruppen.</t>
  </si>
  <si>
    <t>2) Stellen Sie die Mittelwerte in einem Balkendiagramm dar, mit Konfidenzintervallen als Fehlerbalken.</t>
  </si>
  <si>
    <t>H1:</t>
  </si>
  <si>
    <t>H0:</t>
  </si>
  <si>
    <t>Kontrastkoeffizienten:</t>
  </si>
  <si>
    <t>D2</t>
  </si>
  <si>
    <t>Kontrast D</t>
  </si>
  <si>
    <t>c3 (Gewicht für 10g-Gruppe)</t>
  </si>
  <si>
    <t xml:space="preserve">D1 </t>
  </si>
  <si>
    <t>Kontrast D1: Heu gegen Sternenstaub (5g oder 10g)</t>
  </si>
  <si>
    <t>Kontrast D2: 5g Sternenstaub gegen 10g Sternenstaub</t>
  </si>
  <si>
    <t>delta1 &gt; 0</t>
  </si>
  <si>
    <t>delta1 &lt;= 0</t>
  </si>
  <si>
    <t>delta2 &gt; 0</t>
  </si>
  <si>
    <t>delta2 &lt;= 0</t>
  </si>
  <si>
    <t>Check auf Orthogonalität:</t>
  </si>
  <si>
    <t>t empirisch D1</t>
  </si>
  <si>
    <t>t empirisch D2</t>
  </si>
  <si>
    <t>sIB</t>
  </si>
  <si>
    <t>Summe c^2</t>
  </si>
  <si>
    <t xml:space="preserve">t kritisch für alpha 0,05 </t>
  </si>
  <si>
    <t>p-Wert D1</t>
  </si>
  <si>
    <t>p-Wert D2</t>
  </si>
  <si>
    <t>Entscheidung über die statistischen Hypothesen:</t>
  </si>
  <si>
    <t>Die H1 wird für beide Kontraste angenommen. Die Gabe von Sternenstaub führt zu höherer Geschwindigkeit im Vergleich zur</t>
  </si>
  <si>
    <t>Fütterung von Heu. Sie steigt ebenfalls mit steigender Dosierung von Sternenstaub.</t>
  </si>
  <si>
    <t>Effektgröße d für D1</t>
  </si>
  <si>
    <t>Effektgröße d für D2</t>
  </si>
  <si>
    <t>SE von d für D1</t>
  </si>
  <si>
    <t>SE von d für D2</t>
  </si>
  <si>
    <t>95% KI-Grenzen für d von D1</t>
  </si>
  <si>
    <t>untere Grenze</t>
  </si>
  <si>
    <t>obere Grenze</t>
  </si>
  <si>
    <t>95% KI-Grenzen für d von D2</t>
  </si>
  <si>
    <t>c2 (Gewicht für 5g-Gruppe )</t>
  </si>
  <si>
    <t>c1 (Gewicht für Heu-Gruppe)</t>
  </si>
  <si>
    <t>Der Weihnachtsmann ist unzufrieden mit der Fluggeschwindigkeit seiner Rentiere. Nach Ausschöpfung aller legalen Möglichkeiten zieht er Doping in Betracht.</t>
  </si>
  <si>
    <t>Bevor er im großen Stil investiert, möchte er allerdings die Wirksamkeit eines potentiellen Aufputschmittels, Sternenstaub, experimentell überprüfen.</t>
  </si>
  <si>
    <t xml:space="preserve">Der Weihnachtsmann hat die Vermutung, dass die Gabe von jeglicher Dosis von Sternenstaub die Höchstgeschwindigkeit der Rentiere im Vergleich zu einer Kontrollgruppe (Heu) erhöht. </t>
  </si>
  <si>
    <t>Er teilt seine Rentiere in drei Gruppen à 40 Tiere auf. Eine Gruppe erhält nur Heu (Kontrollgruppe), eine Gruppe erhält 5g Sternenstaub, die dritte Gruppe erhält 10g Sternenstaub.</t>
  </si>
  <si>
    <t>Anschließend wird die erreichte Höchstgeschwindigkeit jedes Rentiers bei einer Testfahrt gemessen.</t>
  </si>
  <si>
    <t>Weiterhin würde er gern wissen, ob sich die Gabe von 10g Sternenstaub im Vergleich zu 5g zusätzlich positiv auf die Höchstgeschwindigkeit auswirkt (da es sich nur dann lohnen würde, die höhere Dosis zu füttern).</t>
  </si>
  <si>
    <t>Leider hat der Weihnachtsmann keine Ausbildung in quantitativen Methoden. Daher wurde diese Seminargruppe angefragt, um die erhobenen Daten für den Weihnachtsmann auszuwerten.</t>
  </si>
  <si>
    <t>4) Berechnen Sie die Kontraste und testen Sie sie auf Signifikanz. Entscheiden Sie über die Hypothesen. Berechnen Sie auch Effektgrößen und deren Konfidenzintervalle.</t>
  </si>
  <si>
    <t>Doping-Skandal am Nordpol!!111!!!</t>
  </si>
  <si>
    <r>
      <t>3) Stellen Sie statistische Hypothesen</t>
    </r>
    <r>
      <rPr>
        <b/>
        <u/>
        <sz val="11"/>
        <color theme="1"/>
        <rFont val="Arial"/>
        <family val="2"/>
      </rPr>
      <t xml:space="preserve"> über Kontraste</t>
    </r>
    <r>
      <rPr>
        <b/>
        <sz val="11"/>
        <color theme="1"/>
        <rFont val="Arial"/>
        <family val="2"/>
      </rPr>
      <t xml:space="preserve"> auf (siehe Formelsammlung). Überlegen Sie, wie die Kontrastkoeffizienten vergeben werden sollten, um die oben genannten Hypothesen zu testen.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</si>
</sst>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22"/>
      <color rgb="FFFF0000"/>
      <name val="Calibri"/>
      <family val="2"/>
      <scheme val="minor"/>
    </font>
    <font>
      <b/>
      <sz val="22"/>
      <color rgb="FFFF0000"/>
      <name val="Arial"/>
      <family val="2"/>
    </font>
    <font>
      <sz val="11"/>
      <color theme="1"/>
      <name val="Arial"/>
      <family val="2"/>
    </font>
    <font>
      <b/>
      <sz val="11"/>
      <color theme="1"/>
      <name val="Arial"/>
      <family val="2"/>
    </font>
    <font>
      <b/>
      <u/>
      <sz val="11"/>
      <color theme="1"/>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4">
    <xf numFmtId="0" fontId="0" fillId="0" borderId="0" xfId="0"/>
    <xf numFmtId="2" fontId="0" fillId="0" borderId="0" xfId="0" applyNumberFormat="1"/>
    <xf numFmtId="164" fontId="0" fillId="0" borderId="0" xfId="0" applyNumberFormat="1"/>
    <xf numFmtId="0" fontId="1" fillId="0" borderId="0" xfId="0" applyFont="1"/>
    <xf numFmtId="2" fontId="0" fillId="0" borderId="0" xfId="0" applyNumberFormat="1" applyAlignment="1">
      <alignment vertical="center"/>
    </xf>
    <xf numFmtId="0" fontId="0" fillId="2" borderId="0" xfId="0" applyFill="1"/>
    <xf numFmtId="0" fontId="0" fillId="0" borderId="0" xfId="0" applyFont="1"/>
    <xf numFmtId="0" fontId="1" fillId="0" borderId="0" xfId="0" applyFont="1" applyFill="1"/>
    <xf numFmtId="0" fontId="0" fillId="0" borderId="0" xfId="0" applyFill="1"/>
    <xf numFmtId="0" fontId="2" fillId="2" borderId="0" xfId="0" applyFont="1" applyFill="1"/>
    <xf numFmtId="0" fontId="3" fillId="2" borderId="0" xfId="0" applyFont="1" applyFill="1"/>
    <xf numFmtId="0" fontId="4" fillId="2" borderId="0" xfId="0" applyFont="1" applyFill="1"/>
    <xf numFmtId="0" fontId="5" fillId="0" borderId="0" xfId="0" applyFont="1" applyFill="1"/>
    <xf numFmtId="0" fontId="5"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Höchstgeschwindigkeit Rentiere in Abhängigkeit vom Futter. Fehlerbalken = 95%</a:t>
            </a:r>
            <a:r>
              <a:rPr lang="en-US" baseline="0"/>
              <a:t> KI.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Lösung!$F$26</c:f>
              <c:strCache>
                <c:ptCount val="1"/>
                <c:pt idx="0">
                  <c:v>Mittelwert</c:v>
                </c:pt>
              </c:strCache>
            </c:strRef>
          </c:tx>
          <c:spPr>
            <a:solidFill>
              <a:schemeClr val="accent1"/>
            </a:solidFill>
            <a:ln>
              <a:noFill/>
            </a:ln>
            <a:effectLst/>
          </c:spPr>
          <c:invertIfNegative val="0"/>
          <c:errBars>
            <c:errBarType val="both"/>
            <c:errValType val="cust"/>
            <c:noEndCap val="0"/>
            <c:plus>
              <c:numRef>
                <c:f>Lösung!$G$28:$I$28</c:f>
                <c:numCache>
                  <c:formatCode>General</c:formatCode>
                  <c:ptCount val="3"/>
                  <c:pt idx="0">
                    <c:v>1485.5162920123055</c:v>
                  </c:pt>
                  <c:pt idx="1">
                    <c:v>1439.5190236779622</c:v>
                  </c:pt>
                  <c:pt idx="2">
                    <c:v>1457.4569733489577</c:v>
                  </c:pt>
                </c:numCache>
              </c:numRef>
            </c:plus>
            <c:minus>
              <c:numRef>
                <c:f>Lösung!$G$28:$I$28</c:f>
                <c:numCache>
                  <c:formatCode>General</c:formatCode>
                  <c:ptCount val="3"/>
                  <c:pt idx="0">
                    <c:v>1485.5162920123055</c:v>
                  </c:pt>
                  <c:pt idx="1">
                    <c:v>1439.5190236779622</c:v>
                  </c:pt>
                  <c:pt idx="2">
                    <c:v>1457.4569733489577</c:v>
                  </c:pt>
                </c:numCache>
              </c:numRef>
            </c:minus>
            <c:spPr>
              <a:noFill/>
              <a:ln w="9525" cap="flat" cmpd="sng" algn="ctr">
                <a:solidFill>
                  <a:schemeClr val="tx1">
                    <a:lumMod val="65000"/>
                    <a:lumOff val="35000"/>
                  </a:schemeClr>
                </a:solidFill>
                <a:round/>
              </a:ln>
              <a:effectLst/>
            </c:spPr>
          </c:errBars>
          <c:cat>
            <c:strRef>
              <c:f>Lösung!$G$25:$I$25</c:f>
              <c:strCache>
                <c:ptCount val="3"/>
                <c:pt idx="0">
                  <c:v>Heu</c:v>
                </c:pt>
                <c:pt idx="1">
                  <c:v>5 Gramm Sternenstaub</c:v>
                </c:pt>
                <c:pt idx="2">
                  <c:v>10 Gramm Sternenstaub</c:v>
                </c:pt>
              </c:strCache>
            </c:strRef>
          </c:cat>
          <c:val>
            <c:numRef>
              <c:f>Lösung!$G$26:$I$26</c:f>
              <c:numCache>
                <c:formatCode>0.0</c:formatCode>
                <c:ptCount val="3"/>
                <c:pt idx="0">
                  <c:v>18763.815181614478</c:v>
                </c:pt>
                <c:pt idx="1">
                  <c:v>24618.14359179524</c:v>
                </c:pt>
                <c:pt idx="2">
                  <c:v>30197.743081325083</c:v>
                </c:pt>
              </c:numCache>
            </c:numRef>
          </c:val>
          <c:extLst>
            <c:ext xmlns:c16="http://schemas.microsoft.com/office/drawing/2014/chart" uri="{C3380CC4-5D6E-409C-BE32-E72D297353CC}">
              <c16:uniqueId val="{00000000-306E-46EE-A556-2DB0CDB5C0A6}"/>
            </c:ext>
          </c:extLst>
        </c:ser>
        <c:dLbls>
          <c:showLegendKey val="0"/>
          <c:showVal val="0"/>
          <c:showCatName val="0"/>
          <c:showSerName val="0"/>
          <c:showPercent val="0"/>
          <c:showBubbleSize val="0"/>
        </c:dLbls>
        <c:gapWidth val="219"/>
        <c:overlap val="-27"/>
        <c:axId val="361297872"/>
        <c:axId val="361296888"/>
      </c:barChart>
      <c:catAx>
        <c:axId val="36129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Futter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1296888"/>
        <c:crosses val="autoZero"/>
        <c:auto val="1"/>
        <c:lblAlgn val="ctr"/>
        <c:lblOffset val="100"/>
        <c:noMultiLvlLbl val="0"/>
      </c:catAx>
      <c:valAx>
        <c:axId val="361296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Höchstgeschwindigkeit in km/h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1297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7.jpg"/><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11</xdr:col>
      <xdr:colOff>19050</xdr:colOff>
      <xdr:row>48</xdr:row>
      <xdr:rowOff>38100</xdr:rowOff>
    </xdr:from>
    <xdr:to>
      <xdr:col>16</xdr:col>
      <xdr:colOff>599526</xdr:colOff>
      <xdr:row>56</xdr:row>
      <xdr:rowOff>66481</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3916025" y="9353550"/>
          <a:ext cx="4390476" cy="1552381"/>
        </a:xfrm>
        <a:prstGeom prst="rect">
          <a:avLst/>
        </a:prstGeom>
      </xdr:spPr>
    </xdr:pic>
    <xdr:clientData/>
  </xdr:twoCellAnchor>
  <xdr:twoCellAnchor editAs="oneCell">
    <xdr:from>
      <xdr:col>10</xdr:col>
      <xdr:colOff>600075</xdr:colOff>
      <xdr:row>57</xdr:row>
      <xdr:rowOff>171451</xdr:rowOff>
    </xdr:from>
    <xdr:to>
      <xdr:col>20</xdr:col>
      <xdr:colOff>332377</xdr:colOff>
      <xdr:row>60</xdr:row>
      <xdr:rowOff>126369</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3735050" y="11201401"/>
          <a:ext cx="7352302" cy="526418"/>
        </a:xfrm>
        <a:prstGeom prst="rect">
          <a:avLst/>
        </a:prstGeom>
      </xdr:spPr>
    </xdr:pic>
    <xdr:clientData/>
  </xdr:twoCellAnchor>
  <xdr:twoCellAnchor editAs="oneCell">
    <xdr:from>
      <xdr:col>11</xdr:col>
      <xdr:colOff>0</xdr:colOff>
      <xdr:row>63</xdr:row>
      <xdr:rowOff>0</xdr:rowOff>
    </xdr:from>
    <xdr:to>
      <xdr:col>14</xdr:col>
      <xdr:colOff>447333</xdr:colOff>
      <xdr:row>68</xdr:row>
      <xdr:rowOff>171310</xdr:rowOff>
    </xdr:to>
    <xdr:pic>
      <xdr:nvPicPr>
        <xdr:cNvPr id="5" name="Grafik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13896975" y="12172950"/>
          <a:ext cx="2733333" cy="1123810"/>
        </a:xfrm>
        <a:prstGeom prst="rect">
          <a:avLst/>
        </a:prstGeom>
      </xdr:spPr>
    </xdr:pic>
    <xdr:clientData/>
  </xdr:twoCellAnchor>
  <xdr:twoCellAnchor editAs="oneCell">
    <xdr:from>
      <xdr:col>11</xdr:col>
      <xdr:colOff>342900</xdr:colOff>
      <xdr:row>40</xdr:row>
      <xdr:rowOff>171450</xdr:rowOff>
    </xdr:from>
    <xdr:to>
      <xdr:col>19</xdr:col>
      <xdr:colOff>246652</xdr:colOff>
      <xdr:row>46</xdr:row>
      <xdr:rowOff>116711</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4239875" y="7962900"/>
          <a:ext cx="5999752" cy="1088261"/>
        </a:xfrm>
        <a:prstGeom prst="rect">
          <a:avLst/>
        </a:prstGeom>
      </xdr:spPr>
    </xdr:pic>
    <xdr:clientData/>
  </xdr:twoCellAnchor>
  <xdr:twoCellAnchor editAs="oneCell">
    <xdr:from>
      <xdr:col>15</xdr:col>
      <xdr:colOff>0</xdr:colOff>
      <xdr:row>62</xdr:row>
      <xdr:rowOff>0</xdr:rowOff>
    </xdr:from>
    <xdr:to>
      <xdr:col>21</xdr:col>
      <xdr:colOff>656571</xdr:colOff>
      <xdr:row>74</xdr:row>
      <xdr:rowOff>171143</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6944975" y="11982450"/>
          <a:ext cx="5228571" cy="2457143"/>
        </a:xfrm>
        <a:prstGeom prst="rect">
          <a:avLst/>
        </a:prstGeom>
      </xdr:spPr>
    </xdr:pic>
    <xdr:clientData/>
  </xdr:twoCellAnchor>
  <xdr:twoCellAnchor>
    <xdr:from>
      <xdr:col>20</xdr:col>
      <xdr:colOff>219075</xdr:colOff>
      <xdr:row>68</xdr:row>
      <xdr:rowOff>19049</xdr:rowOff>
    </xdr:from>
    <xdr:to>
      <xdr:col>20</xdr:col>
      <xdr:colOff>657225</xdr:colOff>
      <xdr:row>70</xdr:row>
      <xdr:rowOff>28574</xdr:rowOff>
    </xdr:to>
    <xdr:sp macro="" textlink="">
      <xdr:nvSpPr>
        <xdr:cNvPr id="8" name="Textfeld 7">
          <a:extLst>
            <a:ext uri="{FF2B5EF4-FFF2-40B4-BE49-F238E27FC236}">
              <a16:creationId xmlns:a16="http://schemas.microsoft.com/office/drawing/2014/main" id="{00000000-0008-0000-0000-000008000000}"/>
            </a:ext>
          </a:extLst>
        </xdr:cNvPr>
        <xdr:cNvSpPr txBox="1"/>
      </xdr:nvSpPr>
      <xdr:spPr>
        <a:xfrm>
          <a:off x="20974050" y="13144499"/>
          <a:ext cx="4381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t>
          </a:r>
        </a:p>
      </xdr:txBody>
    </xdr:sp>
    <xdr:clientData/>
  </xdr:twoCellAnchor>
  <xdr:twoCellAnchor editAs="oneCell">
    <xdr:from>
      <xdr:col>20</xdr:col>
      <xdr:colOff>647700</xdr:colOff>
      <xdr:row>67</xdr:row>
      <xdr:rowOff>19050</xdr:rowOff>
    </xdr:from>
    <xdr:to>
      <xdr:col>23</xdr:col>
      <xdr:colOff>533129</xdr:colOff>
      <xdr:row>71</xdr:row>
      <xdr:rowOff>18955</xdr:rowOff>
    </xdr:to>
    <xdr:pic>
      <xdr:nvPicPr>
        <xdr:cNvPr id="9" name="Grafik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6"/>
        <a:stretch>
          <a:fillRect/>
        </a:stretch>
      </xdr:blipFill>
      <xdr:spPr>
        <a:xfrm>
          <a:off x="21402675" y="12954000"/>
          <a:ext cx="2171429" cy="761905"/>
        </a:xfrm>
        <a:prstGeom prst="rect">
          <a:avLst/>
        </a:prstGeom>
      </xdr:spPr>
    </xdr:pic>
    <xdr:clientData/>
  </xdr:twoCellAnchor>
  <xdr:twoCellAnchor editAs="oneCell">
    <xdr:from>
      <xdr:col>10</xdr:col>
      <xdr:colOff>490536</xdr:colOff>
      <xdr:row>0</xdr:row>
      <xdr:rowOff>247650</xdr:rowOff>
    </xdr:from>
    <xdr:to>
      <xdr:col>14</xdr:col>
      <xdr:colOff>571499</xdr:colOff>
      <xdr:row>11</xdr:row>
      <xdr:rowOff>180975</xdr:rowOff>
    </xdr:to>
    <xdr:pic>
      <xdr:nvPicPr>
        <xdr:cNvPr id="11" name="Grafik 10" descr="Santa Claus Christmas Winter · Free image on Pixabay">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625511" y="247650"/>
          <a:ext cx="3128963" cy="2085975"/>
        </a:xfrm>
        <a:prstGeom prst="rect">
          <a:avLst/>
        </a:prstGeom>
        <a:ln w="28575">
          <a:solidFill>
            <a:srgbClr val="FFFF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19050</xdr:colOff>
      <xdr:row>48</xdr:row>
      <xdr:rowOff>38100</xdr:rowOff>
    </xdr:from>
    <xdr:to>
      <xdr:col>16</xdr:col>
      <xdr:colOff>599526</xdr:colOff>
      <xdr:row>56</xdr:row>
      <xdr:rowOff>66481</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3211175" y="6515100"/>
          <a:ext cx="4390476" cy="1552381"/>
        </a:xfrm>
        <a:prstGeom prst="rect">
          <a:avLst/>
        </a:prstGeom>
      </xdr:spPr>
    </xdr:pic>
    <xdr:clientData/>
  </xdr:twoCellAnchor>
  <xdr:twoCellAnchor editAs="oneCell">
    <xdr:from>
      <xdr:col>10</xdr:col>
      <xdr:colOff>600075</xdr:colOff>
      <xdr:row>57</xdr:row>
      <xdr:rowOff>171451</xdr:rowOff>
    </xdr:from>
    <xdr:to>
      <xdr:col>20</xdr:col>
      <xdr:colOff>332377</xdr:colOff>
      <xdr:row>60</xdr:row>
      <xdr:rowOff>126369</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3030200" y="8362951"/>
          <a:ext cx="7352302" cy="526418"/>
        </a:xfrm>
        <a:prstGeom prst="rect">
          <a:avLst/>
        </a:prstGeom>
      </xdr:spPr>
    </xdr:pic>
    <xdr:clientData/>
  </xdr:twoCellAnchor>
  <xdr:twoCellAnchor editAs="oneCell">
    <xdr:from>
      <xdr:col>11</xdr:col>
      <xdr:colOff>0</xdr:colOff>
      <xdr:row>63</xdr:row>
      <xdr:rowOff>0</xdr:rowOff>
    </xdr:from>
    <xdr:to>
      <xdr:col>14</xdr:col>
      <xdr:colOff>447333</xdr:colOff>
      <xdr:row>68</xdr:row>
      <xdr:rowOff>171310</xdr:rowOff>
    </xdr:to>
    <xdr:pic>
      <xdr:nvPicPr>
        <xdr:cNvPr id="5" name="Grafik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3192125" y="9334500"/>
          <a:ext cx="2733333" cy="1123810"/>
        </a:xfrm>
        <a:prstGeom prst="rect">
          <a:avLst/>
        </a:prstGeom>
      </xdr:spPr>
    </xdr:pic>
    <xdr:clientData/>
  </xdr:twoCellAnchor>
  <xdr:twoCellAnchor editAs="oneCell">
    <xdr:from>
      <xdr:col>11</xdr:col>
      <xdr:colOff>342900</xdr:colOff>
      <xdr:row>40</xdr:row>
      <xdr:rowOff>171450</xdr:rowOff>
    </xdr:from>
    <xdr:to>
      <xdr:col>19</xdr:col>
      <xdr:colOff>246652</xdr:colOff>
      <xdr:row>46</xdr:row>
      <xdr:rowOff>116711</xdr:rowOff>
    </xdr:to>
    <xdr:pic>
      <xdr:nvPicPr>
        <xdr:cNvPr id="7" name="Grafik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3535025" y="5124450"/>
          <a:ext cx="5999752" cy="1088261"/>
        </a:xfrm>
        <a:prstGeom prst="rect">
          <a:avLst/>
        </a:prstGeom>
      </xdr:spPr>
    </xdr:pic>
    <xdr:clientData/>
  </xdr:twoCellAnchor>
  <xdr:twoCellAnchor editAs="oneCell">
    <xdr:from>
      <xdr:col>15</xdr:col>
      <xdr:colOff>0</xdr:colOff>
      <xdr:row>62</xdr:row>
      <xdr:rowOff>0</xdr:rowOff>
    </xdr:from>
    <xdr:to>
      <xdr:col>21</xdr:col>
      <xdr:colOff>656571</xdr:colOff>
      <xdr:row>74</xdr:row>
      <xdr:rowOff>171143</xdr:rowOff>
    </xdr:to>
    <xdr:pic>
      <xdr:nvPicPr>
        <xdr:cNvPr id="8" name="Grafik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stretch>
          <a:fillRect/>
        </a:stretch>
      </xdr:blipFill>
      <xdr:spPr>
        <a:xfrm>
          <a:off x="16363950" y="9144000"/>
          <a:ext cx="5228571" cy="2457143"/>
        </a:xfrm>
        <a:prstGeom prst="rect">
          <a:avLst/>
        </a:prstGeom>
      </xdr:spPr>
    </xdr:pic>
    <xdr:clientData/>
  </xdr:twoCellAnchor>
  <xdr:twoCellAnchor>
    <xdr:from>
      <xdr:col>20</xdr:col>
      <xdr:colOff>219075</xdr:colOff>
      <xdr:row>68</xdr:row>
      <xdr:rowOff>19049</xdr:rowOff>
    </xdr:from>
    <xdr:to>
      <xdr:col>20</xdr:col>
      <xdr:colOff>657225</xdr:colOff>
      <xdr:row>70</xdr:row>
      <xdr:rowOff>28574</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20393025" y="10306049"/>
          <a:ext cx="4381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t>
          </a:r>
        </a:p>
      </xdr:txBody>
    </xdr:sp>
    <xdr:clientData/>
  </xdr:twoCellAnchor>
  <xdr:twoCellAnchor editAs="oneCell">
    <xdr:from>
      <xdr:col>20</xdr:col>
      <xdr:colOff>647700</xdr:colOff>
      <xdr:row>67</xdr:row>
      <xdr:rowOff>19050</xdr:rowOff>
    </xdr:from>
    <xdr:to>
      <xdr:col>23</xdr:col>
      <xdr:colOff>533129</xdr:colOff>
      <xdr:row>71</xdr:row>
      <xdr:rowOff>18955</xdr:rowOff>
    </xdr:to>
    <xdr:pic>
      <xdr:nvPicPr>
        <xdr:cNvPr id="11" name="Grafik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6"/>
        <a:stretch>
          <a:fillRect/>
        </a:stretch>
      </xdr:blipFill>
      <xdr:spPr>
        <a:xfrm>
          <a:off x="20821650" y="10115550"/>
          <a:ext cx="2171429" cy="761905"/>
        </a:xfrm>
        <a:prstGeom prst="rect">
          <a:avLst/>
        </a:prstGeom>
      </xdr:spPr>
    </xdr:pic>
    <xdr:clientData/>
  </xdr:twoCellAnchor>
  <xdr:twoCellAnchor>
    <xdr:from>
      <xdr:col>11</xdr:col>
      <xdr:colOff>552450</xdr:colOff>
      <xdr:row>21</xdr:row>
      <xdr:rowOff>95250</xdr:rowOff>
    </xdr:from>
    <xdr:to>
      <xdr:col>17</xdr:col>
      <xdr:colOff>552450</xdr:colOff>
      <xdr:row>35</xdr:row>
      <xdr:rowOff>171450</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490536</xdr:colOff>
      <xdr:row>0</xdr:row>
      <xdr:rowOff>247650</xdr:rowOff>
    </xdr:from>
    <xdr:to>
      <xdr:col>14</xdr:col>
      <xdr:colOff>571499</xdr:colOff>
      <xdr:row>11</xdr:row>
      <xdr:rowOff>66675</xdr:rowOff>
    </xdr:to>
    <xdr:pic>
      <xdr:nvPicPr>
        <xdr:cNvPr id="14" name="Grafik 13" descr="Santa Claus Christmas Winter · Free image on Pixabay">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625511" y="247650"/>
          <a:ext cx="3128963" cy="2085975"/>
        </a:xfrm>
        <a:prstGeom prst="rect">
          <a:avLst/>
        </a:prstGeom>
        <a:ln w="28575">
          <a:solidFill>
            <a:srgbClr val="FFFF00"/>
          </a:solidFill>
        </a:ln>
      </xdr:spPr>
    </xdr:pic>
    <xdr:clientData/>
  </xdr:twoCellAnchor>
  <xdr:twoCellAnchor editAs="oneCell">
    <xdr:from>
      <xdr:col>15</xdr:col>
      <xdr:colOff>433166</xdr:colOff>
      <xdr:row>87</xdr:row>
      <xdr:rowOff>111419</xdr:rowOff>
    </xdr:from>
    <xdr:to>
      <xdr:col>15</xdr:col>
      <xdr:colOff>433526</xdr:colOff>
      <xdr:row>87</xdr:row>
      <xdr:rowOff>111779</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 name="Freihand 1">
              <a:extLst>
                <a:ext uri="{FF2B5EF4-FFF2-40B4-BE49-F238E27FC236}">
                  <a16:creationId xmlns:a16="http://schemas.microsoft.com/office/drawing/2014/main" id="{85C9F767-F2E4-4F30-A473-57BE8DF41389}"/>
                </a:ext>
              </a:extLst>
            </xdr14:cNvPr>
            <xdr14:cNvContentPartPr/>
          </xdr14:nvContentPartPr>
          <xdr14:nvPr macro=""/>
          <xdr14:xfrm>
            <a:off x="17375760" y="16851607"/>
            <a:ext cx="360" cy="360"/>
          </xdr14:xfrm>
        </xdr:contentPart>
      </mc:Choice>
      <mc:Fallback xmlns="">
        <xdr:pic>
          <xdr:nvPicPr>
            <xdr:cNvPr id="2" name="Freihand 1">
              <a:extLst>
                <a:ext uri="{FF2B5EF4-FFF2-40B4-BE49-F238E27FC236}">
                  <a16:creationId xmlns:a16="http://schemas.microsoft.com/office/drawing/2014/main" id="{85C9F767-F2E4-4F30-A473-57BE8DF41389}"/>
                </a:ext>
              </a:extLst>
            </xdr:cNvPr>
            <xdr:cNvPicPr/>
          </xdr:nvPicPr>
          <xdr:blipFill>
            <a:blip xmlns:r="http://schemas.openxmlformats.org/officeDocument/2006/relationships" r:embed="rId10"/>
            <a:stretch>
              <a:fillRect/>
            </a:stretch>
          </xdr:blipFill>
          <xdr:spPr>
            <a:xfrm>
              <a:off x="17366760" y="16842967"/>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12-17T12:11:29.134"/>
    </inkml:context>
    <inkml:brush xml:id="br0">
      <inkml:brushProperty name="width" value="0.05" units="cm"/>
      <inkml:brushProperty name="height" value="0.05" units="cm"/>
    </inkml:brush>
  </inkml:definitions>
  <inkml:trace contextRef="#ctx0" brushRef="#br0">0 1 28251</inkml:trace>
</inkm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5"/>
  <sheetViews>
    <sheetView tabSelected="1" workbookViewId="0">
      <selection activeCell="A21" sqref="A21"/>
    </sheetView>
  </sheetViews>
  <sheetFormatPr baseColWidth="10" defaultRowHeight="15" x14ac:dyDescent="0.25"/>
  <cols>
    <col min="2" max="2" width="13.140625" customWidth="1"/>
    <col min="3" max="3" width="29" customWidth="1"/>
    <col min="6" max="6" width="26.28515625" customWidth="1"/>
    <col min="7" max="7" width="28" customWidth="1"/>
    <col min="8" max="8" width="26.5703125" customWidth="1"/>
    <col min="9" max="9" width="28.28515625" customWidth="1"/>
  </cols>
  <sheetData>
    <row r="1" spans="1:10" ht="28.5" x14ac:dyDescent="0.45">
      <c r="A1" s="10" t="s">
        <v>54</v>
      </c>
      <c r="B1" s="9"/>
      <c r="C1" s="9"/>
      <c r="D1" s="5"/>
      <c r="E1" s="5"/>
      <c r="F1" s="5"/>
      <c r="G1" s="5"/>
      <c r="H1" s="5"/>
      <c r="I1" s="5"/>
      <c r="J1" s="5"/>
    </row>
    <row r="2" spans="1:10" x14ac:dyDescent="0.25">
      <c r="A2" s="11"/>
      <c r="B2" s="5"/>
      <c r="C2" s="5"/>
      <c r="D2" s="5"/>
      <c r="E2" s="5"/>
      <c r="F2" s="5"/>
      <c r="G2" s="5"/>
      <c r="H2" s="5"/>
      <c r="I2" s="5"/>
      <c r="J2" s="5"/>
    </row>
    <row r="3" spans="1:10" x14ac:dyDescent="0.25">
      <c r="A3" s="11"/>
      <c r="B3" s="5"/>
      <c r="C3" s="5"/>
      <c r="D3" s="5"/>
      <c r="E3" s="5"/>
      <c r="F3" s="5"/>
      <c r="G3" s="5"/>
      <c r="H3" s="5"/>
      <c r="I3" s="5"/>
      <c r="J3" s="5"/>
    </row>
    <row r="4" spans="1:10" x14ac:dyDescent="0.25">
      <c r="A4" s="11" t="s">
        <v>46</v>
      </c>
      <c r="B4" s="5"/>
      <c r="C4" s="5"/>
      <c r="D4" s="5"/>
      <c r="E4" s="5"/>
      <c r="F4" s="5"/>
      <c r="G4" s="5"/>
      <c r="H4" s="5"/>
      <c r="I4" s="5"/>
      <c r="J4" s="5"/>
    </row>
    <row r="5" spans="1:10" x14ac:dyDescent="0.25">
      <c r="A5" s="11" t="s">
        <v>47</v>
      </c>
      <c r="B5" s="5"/>
      <c r="C5" s="5"/>
      <c r="D5" s="5"/>
      <c r="E5" s="5"/>
      <c r="F5" s="5"/>
      <c r="G5" s="5"/>
      <c r="H5" s="5"/>
      <c r="I5" s="5"/>
      <c r="J5" s="5"/>
    </row>
    <row r="6" spans="1:10" x14ac:dyDescent="0.25">
      <c r="A6" s="11" t="s">
        <v>49</v>
      </c>
      <c r="B6" s="5"/>
      <c r="C6" s="5"/>
      <c r="D6" s="5"/>
      <c r="E6" s="5"/>
      <c r="F6" s="5"/>
      <c r="G6" s="5"/>
      <c r="H6" s="5"/>
      <c r="I6" s="5"/>
      <c r="J6" s="5"/>
    </row>
    <row r="7" spans="1:10" x14ac:dyDescent="0.25">
      <c r="A7" s="11" t="s">
        <v>50</v>
      </c>
      <c r="B7" s="5"/>
      <c r="C7" s="5"/>
      <c r="D7" s="5"/>
      <c r="E7" s="5"/>
      <c r="F7" s="5"/>
      <c r="G7" s="5"/>
      <c r="H7" s="5"/>
      <c r="I7" s="5"/>
      <c r="J7" s="5"/>
    </row>
    <row r="8" spans="1:10" x14ac:dyDescent="0.25">
      <c r="A8" s="11" t="s">
        <v>48</v>
      </c>
      <c r="B8" s="5"/>
      <c r="C8" s="5"/>
      <c r="D8" s="5"/>
      <c r="E8" s="5"/>
      <c r="F8" s="5"/>
      <c r="G8" s="5"/>
      <c r="H8" s="5"/>
      <c r="I8" s="5"/>
      <c r="J8" s="5"/>
    </row>
    <row r="9" spans="1:10" x14ac:dyDescent="0.25">
      <c r="A9" s="11" t="s">
        <v>51</v>
      </c>
      <c r="B9" s="5"/>
      <c r="C9" s="5"/>
      <c r="D9" s="5"/>
      <c r="E9" s="5"/>
      <c r="F9" s="5"/>
      <c r="G9" s="5"/>
      <c r="H9" s="5"/>
      <c r="I9" s="5"/>
      <c r="J9" s="5"/>
    </row>
    <row r="10" spans="1:10" x14ac:dyDescent="0.25">
      <c r="A10" s="11" t="s">
        <v>52</v>
      </c>
      <c r="B10" s="5"/>
      <c r="C10" s="5"/>
      <c r="D10" s="5"/>
      <c r="E10" s="5"/>
      <c r="F10" s="5"/>
      <c r="G10" s="5"/>
      <c r="H10" s="5"/>
      <c r="I10" s="5"/>
      <c r="J10" s="5"/>
    </row>
    <row r="11" spans="1:10" x14ac:dyDescent="0.25">
      <c r="A11" s="11"/>
      <c r="B11" s="5"/>
      <c r="C11" s="5"/>
      <c r="D11" s="5"/>
      <c r="E11" s="5"/>
      <c r="F11" s="5"/>
      <c r="G11" s="5"/>
      <c r="H11" s="5"/>
      <c r="I11" s="5"/>
      <c r="J11" s="5"/>
    </row>
    <row r="12" spans="1:10" x14ac:dyDescent="0.25">
      <c r="A12" s="12" t="s">
        <v>10</v>
      </c>
      <c r="B12" s="8"/>
      <c r="C12" s="8"/>
      <c r="D12" s="8"/>
      <c r="E12" s="8"/>
      <c r="F12" s="8"/>
      <c r="G12" s="8"/>
      <c r="H12" s="8"/>
      <c r="I12" s="8"/>
      <c r="J12" s="8"/>
    </row>
    <row r="13" spans="1:10" x14ac:dyDescent="0.25">
      <c r="A13" s="13"/>
    </row>
    <row r="14" spans="1:10" x14ac:dyDescent="0.25">
      <c r="A14" s="13" t="s">
        <v>11</v>
      </c>
    </row>
    <row r="15" spans="1:10" x14ac:dyDescent="0.25">
      <c r="A15" s="13"/>
    </row>
    <row r="16" spans="1:10" x14ac:dyDescent="0.25">
      <c r="A16" s="13" t="s">
        <v>55</v>
      </c>
    </row>
    <row r="17" spans="1:9" x14ac:dyDescent="0.25">
      <c r="A17" s="13"/>
    </row>
    <row r="18" spans="1:9" x14ac:dyDescent="0.25">
      <c r="A18" s="13" t="s">
        <v>53</v>
      </c>
    </row>
    <row r="19" spans="1:9" x14ac:dyDescent="0.25">
      <c r="A19" s="13"/>
    </row>
    <row r="20" spans="1:9" x14ac:dyDescent="0.25">
      <c r="A20" s="13"/>
    </row>
    <row r="21" spans="1:9" x14ac:dyDescent="0.25">
      <c r="A21" s="13"/>
    </row>
    <row r="22" spans="1:9" x14ac:dyDescent="0.25">
      <c r="A22" s="13"/>
    </row>
    <row r="25" spans="1:9" x14ac:dyDescent="0.25">
      <c r="A25" s="3" t="s">
        <v>5</v>
      </c>
      <c r="B25" s="3" t="s">
        <v>3</v>
      </c>
      <c r="C25" s="3" t="s">
        <v>4</v>
      </c>
      <c r="G25" s="3" t="s">
        <v>0</v>
      </c>
      <c r="H25" s="3" t="s">
        <v>1</v>
      </c>
      <c r="I25" s="3" t="s">
        <v>2</v>
      </c>
    </row>
    <row r="26" spans="1:9" x14ac:dyDescent="0.25">
      <c r="A26">
        <v>1</v>
      </c>
      <c r="B26" t="s">
        <v>0</v>
      </c>
      <c r="C26" s="2">
        <v>16703.577011635916</v>
      </c>
      <c r="F26" s="3" t="s">
        <v>6</v>
      </c>
      <c r="G26" s="2"/>
      <c r="H26" s="2"/>
      <c r="I26" s="2"/>
    </row>
    <row r="27" spans="1:9" x14ac:dyDescent="0.25">
      <c r="A27">
        <v>2</v>
      </c>
      <c r="B27" t="s">
        <v>0</v>
      </c>
      <c r="C27" s="2">
        <v>17542.348246189409</v>
      </c>
      <c r="F27" s="3" t="s">
        <v>7</v>
      </c>
      <c r="G27" s="1"/>
      <c r="H27" s="1"/>
      <c r="I27" s="1"/>
    </row>
    <row r="28" spans="1:9" x14ac:dyDescent="0.25">
      <c r="A28">
        <v>3</v>
      </c>
      <c r="B28" t="s">
        <v>0</v>
      </c>
      <c r="C28" s="2">
        <v>12635.422601470083</v>
      </c>
      <c r="F28" s="3" t="s">
        <v>9</v>
      </c>
      <c r="G28" s="1"/>
      <c r="H28" s="1"/>
      <c r="I28" s="1"/>
    </row>
    <row r="29" spans="1:9" x14ac:dyDescent="0.25">
      <c r="A29">
        <v>4</v>
      </c>
      <c r="B29" t="s">
        <v>0</v>
      </c>
      <c r="C29" s="2">
        <v>23248.016755312074</v>
      </c>
      <c r="F29" s="3" t="s">
        <v>8</v>
      </c>
    </row>
    <row r="30" spans="1:9" x14ac:dyDescent="0.25">
      <c r="A30">
        <v>5</v>
      </c>
      <c r="B30" t="s">
        <v>0</v>
      </c>
      <c r="C30" s="2">
        <v>19297.972167602733</v>
      </c>
    </row>
    <row r="31" spans="1:9" x14ac:dyDescent="0.25">
      <c r="A31">
        <v>6</v>
      </c>
      <c r="B31" t="s">
        <v>0</v>
      </c>
      <c r="C31" s="2">
        <v>24025.279182126469</v>
      </c>
    </row>
    <row r="32" spans="1:9" x14ac:dyDescent="0.25">
      <c r="A32">
        <v>7</v>
      </c>
      <c r="B32" t="s">
        <v>0</v>
      </c>
      <c r="C32" s="2">
        <v>21100.291922969165</v>
      </c>
      <c r="F32" s="3" t="s">
        <v>19</v>
      </c>
    </row>
    <row r="33" spans="1:16" x14ac:dyDescent="0.25">
      <c r="A33">
        <v>8</v>
      </c>
      <c r="B33" t="s">
        <v>0</v>
      </c>
      <c r="C33" s="2">
        <v>12359.245840187717</v>
      </c>
      <c r="F33" s="3" t="s">
        <v>12</v>
      </c>
    </row>
    <row r="34" spans="1:16" x14ac:dyDescent="0.25">
      <c r="A34">
        <v>9</v>
      </c>
      <c r="B34" t="s">
        <v>0</v>
      </c>
      <c r="C34" s="2">
        <v>12428.641370587187</v>
      </c>
      <c r="F34" s="3" t="s">
        <v>13</v>
      </c>
    </row>
    <row r="35" spans="1:16" x14ac:dyDescent="0.25">
      <c r="A35">
        <v>10</v>
      </c>
      <c r="B35" t="s">
        <v>0</v>
      </c>
      <c r="C35" s="2">
        <v>20178.582610377904</v>
      </c>
      <c r="F35" s="3"/>
    </row>
    <row r="36" spans="1:16" x14ac:dyDescent="0.25">
      <c r="A36">
        <v>11</v>
      </c>
      <c r="B36" t="s">
        <v>0</v>
      </c>
      <c r="C36" s="2">
        <v>18436.293282672039</v>
      </c>
      <c r="F36" s="3" t="s">
        <v>20</v>
      </c>
    </row>
    <row r="37" spans="1:16" x14ac:dyDescent="0.25">
      <c r="A37">
        <v>12</v>
      </c>
      <c r="B37" t="s">
        <v>0</v>
      </c>
      <c r="C37" s="2">
        <v>14511.476663098161</v>
      </c>
      <c r="F37" s="3" t="s">
        <v>12</v>
      </c>
    </row>
    <row r="38" spans="1:16" x14ac:dyDescent="0.25">
      <c r="A38">
        <v>13</v>
      </c>
      <c r="B38" t="s">
        <v>0</v>
      </c>
      <c r="C38" s="2">
        <v>19700.882873412676</v>
      </c>
      <c r="F38" s="3" t="s">
        <v>13</v>
      </c>
    </row>
    <row r="39" spans="1:16" x14ac:dyDescent="0.25">
      <c r="A39">
        <v>14</v>
      </c>
      <c r="B39" t="s">
        <v>0</v>
      </c>
      <c r="C39" s="2">
        <v>17729.677944082279</v>
      </c>
    </row>
    <row r="40" spans="1:16" x14ac:dyDescent="0.25">
      <c r="A40">
        <v>15</v>
      </c>
      <c r="B40" t="s">
        <v>0</v>
      </c>
      <c r="C40" s="2">
        <v>22017.847747174619</v>
      </c>
    </row>
    <row r="41" spans="1:16" x14ac:dyDescent="0.25">
      <c r="A41">
        <v>16</v>
      </c>
      <c r="B41" t="s">
        <v>0</v>
      </c>
      <c r="C41" s="2">
        <v>24281.656340745471</v>
      </c>
    </row>
    <row r="42" spans="1:16" x14ac:dyDescent="0.25">
      <c r="A42">
        <v>17</v>
      </c>
      <c r="B42" t="s">
        <v>0</v>
      </c>
      <c r="C42" s="2">
        <v>16000.775557902443</v>
      </c>
    </row>
    <row r="43" spans="1:16" x14ac:dyDescent="0.25">
      <c r="A43">
        <v>18</v>
      </c>
      <c r="B43" t="s">
        <v>0</v>
      </c>
      <c r="C43" s="2">
        <v>25983.680265625571</v>
      </c>
      <c r="F43" s="3" t="s">
        <v>14</v>
      </c>
      <c r="G43" s="3" t="s">
        <v>45</v>
      </c>
      <c r="H43" s="3" t="s">
        <v>44</v>
      </c>
      <c r="I43" s="3" t="s">
        <v>17</v>
      </c>
      <c r="J43" s="3" t="s">
        <v>16</v>
      </c>
      <c r="K43" s="3" t="s">
        <v>29</v>
      </c>
    </row>
    <row r="44" spans="1:16" x14ac:dyDescent="0.25">
      <c r="A44">
        <v>19</v>
      </c>
      <c r="B44" t="s">
        <v>0</v>
      </c>
      <c r="C44" s="2">
        <v>21718.465055870023</v>
      </c>
      <c r="F44" s="3" t="s">
        <v>18</v>
      </c>
      <c r="J44" s="1"/>
    </row>
    <row r="45" spans="1:16" x14ac:dyDescent="0.25">
      <c r="A45">
        <v>20</v>
      </c>
      <c r="B45" t="s">
        <v>0</v>
      </c>
      <c r="C45" s="2">
        <v>24532.005879704262</v>
      </c>
      <c r="F45" s="3" t="s">
        <v>15</v>
      </c>
      <c r="J45" s="1"/>
    </row>
    <row r="46" spans="1:16" x14ac:dyDescent="0.25">
      <c r="A46">
        <v>21</v>
      </c>
      <c r="B46" t="s">
        <v>0</v>
      </c>
      <c r="C46" s="2">
        <v>15837.919173530185</v>
      </c>
      <c r="L46" s="7"/>
      <c r="M46" s="8"/>
      <c r="N46" s="8"/>
      <c r="O46" s="8"/>
      <c r="P46" s="8"/>
    </row>
    <row r="47" spans="1:16" x14ac:dyDescent="0.25">
      <c r="A47">
        <v>22</v>
      </c>
      <c r="B47" t="s">
        <v>0</v>
      </c>
      <c r="C47" s="2">
        <v>19033.419977997884</v>
      </c>
      <c r="F47" s="3" t="s">
        <v>25</v>
      </c>
      <c r="L47" s="8"/>
      <c r="M47" s="8"/>
      <c r="N47" s="8"/>
      <c r="O47" s="8"/>
      <c r="P47" s="8"/>
    </row>
    <row r="48" spans="1:16" x14ac:dyDescent="0.25">
      <c r="A48">
        <v>23</v>
      </c>
      <c r="B48" t="s">
        <v>0</v>
      </c>
      <c r="C48" s="2">
        <v>24235.938358363685</v>
      </c>
    </row>
    <row r="49" spans="1:8" x14ac:dyDescent="0.25">
      <c r="A49">
        <v>24</v>
      </c>
      <c r="B49" t="s">
        <v>0</v>
      </c>
      <c r="C49" s="2">
        <v>15765.006098876253</v>
      </c>
    </row>
    <row r="50" spans="1:8" x14ac:dyDescent="0.25">
      <c r="A50">
        <v>25</v>
      </c>
      <c r="B50" t="s">
        <v>0</v>
      </c>
      <c r="C50" s="2">
        <v>25081.227673457728</v>
      </c>
      <c r="F50" s="3" t="s">
        <v>28</v>
      </c>
      <c r="G50" s="4"/>
      <c r="H50" s="1"/>
    </row>
    <row r="51" spans="1:8" x14ac:dyDescent="0.25">
      <c r="A51">
        <v>26</v>
      </c>
      <c r="B51" t="s">
        <v>0</v>
      </c>
      <c r="C51" s="2">
        <v>19693.523168687421</v>
      </c>
      <c r="F51" s="3" t="s">
        <v>26</v>
      </c>
      <c r="G51" s="1"/>
    </row>
    <row r="52" spans="1:8" x14ac:dyDescent="0.25">
      <c r="A52">
        <v>27</v>
      </c>
      <c r="B52" t="s">
        <v>0</v>
      </c>
      <c r="C52" s="2">
        <v>10713.403603334422</v>
      </c>
      <c r="F52" s="3" t="s">
        <v>27</v>
      </c>
      <c r="G52" s="1"/>
    </row>
    <row r="53" spans="1:8" x14ac:dyDescent="0.25">
      <c r="A53">
        <v>28</v>
      </c>
      <c r="B53" t="s">
        <v>0</v>
      </c>
      <c r="C53" s="2">
        <v>12390.555698583192</v>
      </c>
    </row>
    <row r="54" spans="1:8" x14ac:dyDescent="0.25">
      <c r="A54">
        <v>29</v>
      </c>
      <c r="B54" t="s">
        <v>0</v>
      </c>
      <c r="C54" s="2">
        <v>21640.489461127261</v>
      </c>
      <c r="F54" s="3" t="s">
        <v>30</v>
      </c>
      <c r="G54" s="1"/>
      <c r="H54" s="1"/>
    </row>
    <row r="55" spans="1:8" x14ac:dyDescent="0.25">
      <c r="A55">
        <v>30</v>
      </c>
      <c r="B55" t="s">
        <v>0</v>
      </c>
      <c r="C55" s="2">
        <v>24837.51629496082</v>
      </c>
    </row>
    <row r="56" spans="1:8" x14ac:dyDescent="0.25">
      <c r="A56">
        <v>31</v>
      </c>
      <c r="B56" t="s">
        <v>0</v>
      </c>
      <c r="C56" s="2">
        <v>11457.016526754431</v>
      </c>
      <c r="F56" s="3" t="s">
        <v>31</v>
      </c>
    </row>
    <row r="57" spans="1:8" x14ac:dyDescent="0.25">
      <c r="A57">
        <v>32</v>
      </c>
      <c r="B57" t="s">
        <v>0</v>
      </c>
      <c r="C57" s="2">
        <v>8429.143293575471</v>
      </c>
      <c r="F57" s="3" t="s">
        <v>32</v>
      </c>
    </row>
    <row r="58" spans="1:8" x14ac:dyDescent="0.25">
      <c r="A58">
        <v>33</v>
      </c>
      <c r="B58" t="s">
        <v>0</v>
      </c>
      <c r="C58" s="2">
        <v>21686.848458041648</v>
      </c>
    </row>
    <row r="59" spans="1:8" x14ac:dyDescent="0.25">
      <c r="A59">
        <v>34</v>
      </c>
      <c r="B59" t="s">
        <v>0</v>
      </c>
      <c r="C59" s="2">
        <v>16837.011654378213</v>
      </c>
      <c r="F59" s="3" t="s">
        <v>36</v>
      </c>
      <c r="G59" s="1"/>
    </row>
    <row r="60" spans="1:8" x14ac:dyDescent="0.25">
      <c r="A60">
        <v>35</v>
      </c>
      <c r="B60" t="s">
        <v>0</v>
      </c>
      <c r="C60" s="2">
        <v>17101.905152659692</v>
      </c>
      <c r="F60" s="3" t="s">
        <v>37</v>
      </c>
      <c r="G60" s="1"/>
    </row>
    <row r="61" spans="1:8" x14ac:dyDescent="0.25">
      <c r="A61">
        <v>36</v>
      </c>
      <c r="B61" t="s">
        <v>0</v>
      </c>
      <c r="C61" s="2">
        <v>20346.566911819595</v>
      </c>
    </row>
    <row r="62" spans="1:8" x14ac:dyDescent="0.25">
      <c r="A62">
        <v>37</v>
      </c>
      <c r="B62" t="s">
        <v>0</v>
      </c>
      <c r="C62" s="2">
        <v>23913.103537662224</v>
      </c>
      <c r="F62" s="3" t="s">
        <v>38</v>
      </c>
      <c r="G62" s="1"/>
    </row>
    <row r="63" spans="1:8" x14ac:dyDescent="0.25">
      <c r="A63">
        <v>38</v>
      </c>
      <c r="B63" t="s">
        <v>0</v>
      </c>
      <c r="C63" s="2">
        <v>14583.241197572912</v>
      </c>
      <c r="F63" s="3" t="s">
        <v>39</v>
      </c>
      <c r="G63" s="1"/>
    </row>
    <row r="64" spans="1:8" x14ac:dyDescent="0.25">
      <c r="A64">
        <v>39</v>
      </c>
      <c r="B64" t="s">
        <v>0</v>
      </c>
      <c r="C64" s="2">
        <v>17710.058956410066</v>
      </c>
    </row>
    <row r="65" spans="1:8" x14ac:dyDescent="0.25">
      <c r="A65">
        <v>40</v>
      </c>
      <c r="B65" t="s">
        <v>0</v>
      </c>
      <c r="C65" s="2">
        <v>24826.57274803978</v>
      </c>
      <c r="G65" s="3" t="s">
        <v>41</v>
      </c>
      <c r="H65" s="3" t="s">
        <v>42</v>
      </c>
    </row>
    <row r="66" spans="1:8" x14ac:dyDescent="0.25">
      <c r="A66">
        <v>41</v>
      </c>
      <c r="B66" t="s">
        <v>1</v>
      </c>
      <c r="C66" s="2">
        <v>26319.171326956803</v>
      </c>
      <c r="F66" s="3" t="s">
        <v>40</v>
      </c>
      <c r="G66" s="1"/>
      <c r="H66" s="1"/>
    </row>
    <row r="67" spans="1:8" x14ac:dyDescent="0.25">
      <c r="A67">
        <v>42</v>
      </c>
      <c r="B67" t="s">
        <v>1</v>
      </c>
      <c r="C67" s="2">
        <v>23141.553817686294</v>
      </c>
      <c r="F67" s="3" t="s">
        <v>43</v>
      </c>
      <c r="G67" s="1"/>
      <c r="H67" s="1"/>
    </row>
    <row r="68" spans="1:8" x14ac:dyDescent="0.25">
      <c r="A68">
        <v>43</v>
      </c>
      <c r="B68" t="s">
        <v>1</v>
      </c>
      <c r="C68" s="2">
        <v>19246.843429114899</v>
      </c>
    </row>
    <row r="69" spans="1:8" x14ac:dyDescent="0.25">
      <c r="A69">
        <v>44</v>
      </c>
      <c r="B69" t="s">
        <v>1</v>
      </c>
      <c r="C69" s="2">
        <v>25591.287259413293</v>
      </c>
    </row>
    <row r="70" spans="1:8" x14ac:dyDescent="0.25">
      <c r="A70">
        <v>45</v>
      </c>
      <c r="B70" t="s">
        <v>1</v>
      </c>
      <c r="C70" s="2">
        <v>24170.701335334965</v>
      </c>
      <c r="F70" s="3" t="s">
        <v>33</v>
      </c>
    </row>
    <row r="71" spans="1:8" x14ac:dyDescent="0.25">
      <c r="A71">
        <v>46</v>
      </c>
      <c r="B71" t="s">
        <v>1</v>
      </c>
      <c r="C71" s="2">
        <v>21355.194686682073</v>
      </c>
      <c r="F71" s="6"/>
    </row>
    <row r="72" spans="1:8" x14ac:dyDescent="0.25">
      <c r="A72">
        <v>47</v>
      </c>
      <c r="B72" t="s">
        <v>1</v>
      </c>
      <c r="C72" s="2">
        <v>24100.848562476021</v>
      </c>
      <c r="F72" s="6"/>
    </row>
    <row r="73" spans="1:8" x14ac:dyDescent="0.25">
      <c r="A73">
        <v>48</v>
      </c>
      <c r="B73" t="s">
        <v>1</v>
      </c>
      <c r="C73" s="2">
        <v>23524.864927901959</v>
      </c>
    </row>
    <row r="74" spans="1:8" x14ac:dyDescent="0.25">
      <c r="A74">
        <v>49</v>
      </c>
      <c r="B74" t="s">
        <v>1</v>
      </c>
      <c r="C74" s="2">
        <v>28594.887318761732</v>
      </c>
    </row>
    <row r="75" spans="1:8" x14ac:dyDescent="0.25">
      <c r="A75">
        <v>50</v>
      </c>
      <c r="B75" t="s">
        <v>1</v>
      </c>
      <c r="C75" s="2">
        <v>30075.211242945112</v>
      </c>
    </row>
    <row r="76" spans="1:8" x14ac:dyDescent="0.25">
      <c r="A76">
        <v>51</v>
      </c>
      <c r="B76" t="s">
        <v>1</v>
      </c>
      <c r="C76" s="2">
        <v>19142.897409646626</v>
      </c>
    </row>
    <row r="77" spans="1:8" x14ac:dyDescent="0.25">
      <c r="A77">
        <v>52</v>
      </c>
      <c r="B77" t="s">
        <v>1</v>
      </c>
      <c r="C77" s="2">
        <v>28952.550021616389</v>
      </c>
    </row>
    <row r="78" spans="1:8" x14ac:dyDescent="0.25">
      <c r="A78">
        <v>53</v>
      </c>
      <c r="B78" t="s">
        <v>1</v>
      </c>
      <c r="C78" s="2">
        <v>29543.401240792842</v>
      </c>
    </row>
    <row r="79" spans="1:8" x14ac:dyDescent="0.25">
      <c r="A79">
        <v>54</v>
      </c>
      <c r="B79" t="s">
        <v>1</v>
      </c>
      <c r="C79" s="2">
        <v>28242.683779209994</v>
      </c>
    </row>
    <row r="80" spans="1:8" x14ac:dyDescent="0.25">
      <c r="A80">
        <v>55</v>
      </c>
      <c r="B80" t="s">
        <v>1</v>
      </c>
      <c r="C80" s="2">
        <v>29528.618401583983</v>
      </c>
    </row>
    <row r="81" spans="1:3" x14ac:dyDescent="0.25">
      <c r="A81">
        <v>56</v>
      </c>
      <c r="B81" t="s">
        <v>1</v>
      </c>
      <c r="C81" s="2">
        <v>19889.456932875335</v>
      </c>
    </row>
    <row r="82" spans="1:3" x14ac:dyDescent="0.25">
      <c r="A82">
        <v>57</v>
      </c>
      <c r="B82" t="s">
        <v>1</v>
      </c>
      <c r="C82" s="2">
        <v>24673.485876156661</v>
      </c>
    </row>
    <row r="83" spans="1:3" x14ac:dyDescent="0.25">
      <c r="A83">
        <v>58</v>
      </c>
      <c r="B83" t="s">
        <v>1</v>
      </c>
      <c r="C83" s="2">
        <v>17929.705459232282</v>
      </c>
    </row>
    <row r="84" spans="1:3" x14ac:dyDescent="0.25">
      <c r="A84">
        <v>59</v>
      </c>
      <c r="B84" t="s">
        <v>1</v>
      </c>
      <c r="C84" s="2">
        <v>25598.90399072953</v>
      </c>
    </row>
    <row r="85" spans="1:3" x14ac:dyDescent="0.25">
      <c r="A85">
        <v>60</v>
      </c>
      <c r="B85" t="s">
        <v>1</v>
      </c>
      <c r="C85" s="2">
        <v>26367.483132100329</v>
      </c>
    </row>
    <row r="86" spans="1:3" x14ac:dyDescent="0.25">
      <c r="A86">
        <v>61</v>
      </c>
      <c r="B86" t="s">
        <v>1</v>
      </c>
      <c r="C86" s="2">
        <v>16617.005251723127</v>
      </c>
    </row>
    <row r="87" spans="1:3" x14ac:dyDescent="0.25">
      <c r="A87">
        <v>62</v>
      </c>
      <c r="B87" t="s">
        <v>1</v>
      </c>
      <c r="C87" s="2">
        <v>26703.249557455951</v>
      </c>
    </row>
    <row r="88" spans="1:3" x14ac:dyDescent="0.25">
      <c r="A88">
        <v>63</v>
      </c>
      <c r="B88" t="s">
        <v>1</v>
      </c>
      <c r="C88" s="2">
        <v>19636.225328991026</v>
      </c>
    </row>
    <row r="89" spans="1:3" x14ac:dyDescent="0.25">
      <c r="A89">
        <v>64</v>
      </c>
      <c r="B89" t="s">
        <v>1</v>
      </c>
      <c r="C89" s="2">
        <v>21939.952331476066</v>
      </c>
    </row>
    <row r="90" spans="1:3" x14ac:dyDescent="0.25">
      <c r="A90">
        <v>65</v>
      </c>
      <c r="B90" t="s">
        <v>1</v>
      </c>
      <c r="C90" s="2">
        <v>28192.933380571627</v>
      </c>
    </row>
    <row r="91" spans="1:3" x14ac:dyDescent="0.25">
      <c r="A91">
        <v>66</v>
      </c>
      <c r="B91" t="s">
        <v>1</v>
      </c>
      <c r="C91" s="2">
        <v>18737.371078374257</v>
      </c>
    </row>
    <row r="92" spans="1:3" x14ac:dyDescent="0.25">
      <c r="A92">
        <v>67</v>
      </c>
      <c r="B92" t="s">
        <v>1</v>
      </c>
      <c r="C92" s="2">
        <v>20735.253641146188</v>
      </c>
    </row>
    <row r="93" spans="1:3" x14ac:dyDescent="0.25">
      <c r="A93">
        <v>68</v>
      </c>
      <c r="B93" t="s">
        <v>1</v>
      </c>
      <c r="C93" s="2">
        <v>31750.765474797299</v>
      </c>
    </row>
    <row r="94" spans="1:3" x14ac:dyDescent="0.25">
      <c r="A94">
        <v>69</v>
      </c>
      <c r="B94" t="s">
        <v>1</v>
      </c>
      <c r="C94" s="2">
        <v>21493.532166133009</v>
      </c>
    </row>
    <row r="95" spans="1:3" x14ac:dyDescent="0.25">
      <c r="A95">
        <v>70</v>
      </c>
      <c r="B95" t="s">
        <v>1</v>
      </c>
      <c r="C95" s="2">
        <v>21934.525941945332</v>
      </c>
    </row>
    <row r="96" spans="1:3" x14ac:dyDescent="0.25">
      <c r="A96">
        <v>71</v>
      </c>
      <c r="B96" t="s">
        <v>1</v>
      </c>
      <c r="C96" s="2">
        <v>29674.434288093125</v>
      </c>
    </row>
    <row r="97" spans="1:3" x14ac:dyDescent="0.25">
      <c r="A97">
        <v>72</v>
      </c>
      <c r="B97" t="s">
        <v>1</v>
      </c>
      <c r="C97" s="2">
        <v>30112.616622943591</v>
      </c>
    </row>
    <row r="98" spans="1:3" x14ac:dyDescent="0.25">
      <c r="A98">
        <v>73</v>
      </c>
      <c r="B98" t="s">
        <v>1</v>
      </c>
      <c r="C98" s="2">
        <v>33934.43009652631</v>
      </c>
    </row>
    <row r="99" spans="1:3" x14ac:dyDescent="0.25">
      <c r="A99">
        <v>74</v>
      </c>
      <c r="B99" t="s">
        <v>1</v>
      </c>
      <c r="C99" s="2">
        <v>26265.311473286307</v>
      </c>
    </row>
    <row r="100" spans="1:3" x14ac:dyDescent="0.25">
      <c r="A100">
        <v>75</v>
      </c>
      <c r="B100" t="s">
        <v>1</v>
      </c>
      <c r="C100" s="2">
        <v>20406.42223698851</v>
      </c>
    </row>
    <row r="101" spans="1:3" x14ac:dyDescent="0.25">
      <c r="A101">
        <v>76</v>
      </c>
      <c r="B101" t="s">
        <v>1</v>
      </c>
      <c r="C101" s="2">
        <v>30341.045195404724</v>
      </c>
    </row>
    <row r="102" spans="1:3" x14ac:dyDescent="0.25">
      <c r="A102">
        <v>77</v>
      </c>
      <c r="B102" t="s">
        <v>1</v>
      </c>
      <c r="C102" s="2">
        <v>19739.981432175035</v>
      </c>
    </row>
    <row r="103" spans="1:3" x14ac:dyDescent="0.25">
      <c r="A103">
        <v>78</v>
      </c>
      <c r="B103" t="s">
        <v>1</v>
      </c>
      <c r="C103" s="2">
        <v>24365.031862053325</v>
      </c>
    </row>
    <row r="104" spans="1:3" x14ac:dyDescent="0.25">
      <c r="A104">
        <v>79</v>
      </c>
      <c r="B104" t="s">
        <v>1</v>
      </c>
      <c r="C104" s="2">
        <v>28599.25701356247</v>
      </c>
    </row>
    <row r="105" spans="1:3" x14ac:dyDescent="0.25">
      <c r="A105">
        <v>80</v>
      </c>
      <c r="B105" t="s">
        <v>1</v>
      </c>
      <c r="C105" s="2">
        <v>17556.649146945056</v>
      </c>
    </row>
    <row r="106" spans="1:3" x14ac:dyDescent="0.25">
      <c r="A106">
        <v>81</v>
      </c>
      <c r="B106" t="s">
        <v>2</v>
      </c>
      <c r="C106" s="2">
        <v>32134.916955935012</v>
      </c>
    </row>
    <row r="107" spans="1:3" x14ac:dyDescent="0.25">
      <c r="A107">
        <v>82</v>
      </c>
      <c r="B107" t="s">
        <v>2</v>
      </c>
      <c r="C107" s="2">
        <v>31433.213536674117</v>
      </c>
    </row>
    <row r="108" spans="1:3" x14ac:dyDescent="0.25">
      <c r="A108">
        <v>83</v>
      </c>
      <c r="B108" t="s">
        <v>2</v>
      </c>
      <c r="C108" s="2">
        <v>28264.096900805394</v>
      </c>
    </row>
    <row r="109" spans="1:3" x14ac:dyDescent="0.25">
      <c r="A109">
        <v>84</v>
      </c>
      <c r="B109" t="s">
        <v>2</v>
      </c>
      <c r="C109" s="2">
        <v>26623.567488728429</v>
      </c>
    </row>
    <row r="110" spans="1:3" x14ac:dyDescent="0.25">
      <c r="A110">
        <v>85</v>
      </c>
      <c r="B110" t="s">
        <v>2</v>
      </c>
      <c r="C110" s="2">
        <v>26864.827865108335</v>
      </c>
    </row>
    <row r="111" spans="1:3" x14ac:dyDescent="0.25">
      <c r="A111">
        <v>86</v>
      </c>
      <c r="B111" t="s">
        <v>2</v>
      </c>
      <c r="C111" s="2">
        <v>35924.476972643439</v>
      </c>
    </row>
    <row r="112" spans="1:3" x14ac:dyDescent="0.25">
      <c r="A112">
        <v>87</v>
      </c>
      <c r="B112" t="s">
        <v>2</v>
      </c>
      <c r="C112" s="2">
        <v>28247.872391879828</v>
      </c>
    </row>
    <row r="113" spans="1:3" x14ac:dyDescent="0.25">
      <c r="A113">
        <v>88</v>
      </c>
      <c r="B113" t="s">
        <v>2</v>
      </c>
      <c r="C113" s="2">
        <v>34226.004775866473</v>
      </c>
    </row>
    <row r="114" spans="1:3" x14ac:dyDescent="0.25">
      <c r="A114">
        <v>89</v>
      </c>
      <c r="B114" t="s">
        <v>2</v>
      </c>
      <c r="C114" s="2">
        <v>23938.231676905507</v>
      </c>
    </row>
    <row r="115" spans="1:3" x14ac:dyDescent="0.25">
      <c r="A115">
        <v>90</v>
      </c>
      <c r="B115" t="s">
        <v>2</v>
      </c>
      <c r="C115" s="2">
        <v>35157.602603220199</v>
      </c>
    </row>
    <row r="116" spans="1:3" x14ac:dyDescent="0.25">
      <c r="A116">
        <v>91</v>
      </c>
      <c r="B116" t="s">
        <v>2</v>
      </c>
      <c r="C116" s="2">
        <v>30793.499431062555</v>
      </c>
    </row>
    <row r="117" spans="1:3" x14ac:dyDescent="0.25">
      <c r="A117">
        <v>92</v>
      </c>
      <c r="B117" t="s">
        <v>2</v>
      </c>
      <c r="C117" s="2">
        <v>28186.62467621404</v>
      </c>
    </row>
    <row r="118" spans="1:3" x14ac:dyDescent="0.25">
      <c r="A118">
        <v>93</v>
      </c>
      <c r="B118" t="s">
        <v>2</v>
      </c>
      <c r="C118" s="2">
        <v>22327.572805225729</v>
      </c>
    </row>
    <row r="119" spans="1:3" x14ac:dyDescent="0.25">
      <c r="A119">
        <v>94</v>
      </c>
      <c r="B119" t="s">
        <v>2</v>
      </c>
      <c r="C119" s="2">
        <v>30994.210235323135</v>
      </c>
    </row>
    <row r="120" spans="1:3" x14ac:dyDescent="0.25">
      <c r="A120">
        <v>95</v>
      </c>
      <c r="B120" t="s">
        <v>2</v>
      </c>
      <c r="C120" s="2">
        <v>32203.430754276258</v>
      </c>
    </row>
    <row r="121" spans="1:3" x14ac:dyDescent="0.25">
      <c r="A121">
        <v>96</v>
      </c>
      <c r="B121" t="s">
        <v>2</v>
      </c>
      <c r="C121" s="2">
        <v>32025.982184365512</v>
      </c>
    </row>
    <row r="122" spans="1:3" x14ac:dyDescent="0.25">
      <c r="A122">
        <v>97</v>
      </c>
      <c r="B122" t="s">
        <v>2</v>
      </c>
      <c r="C122" s="2">
        <v>24361.592357132049</v>
      </c>
    </row>
    <row r="123" spans="1:3" x14ac:dyDescent="0.25">
      <c r="A123">
        <v>98</v>
      </c>
      <c r="B123" t="s">
        <v>2</v>
      </c>
      <c r="C123" s="2">
        <v>37574.117205480412</v>
      </c>
    </row>
    <row r="124" spans="1:3" x14ac:dyDescent="0.25">
      <c r="A124">
        <v>99</v>
      </c>
      <c r="B124" t="s">
        <v>2</v>
      </c>
      <c r="C124" s="2">
        <v>22214.097303598584</v>
      </c>
    </row>
    <row r="125" spans="1:3" x14ac:dyDescent="0.25">
      <c r="A125">
        <v>100</v>
      </c>
      <c r="B125" t="s">
        <v>2</v>
      </c>
      <c r="C125" s="2">
        <v>34354.819335286797</v>
      </c>
    </row>
    <row r="126" spans="1:3" x14ac:dyDescent="0.25">
      <c r="A126">
        <v>101</v>
      </c>
      <c r="B126" t="s">
        <v>2</v>
      </c>
      <c r="C126" s="2">
        <v>26677.0873456179</v>
      </c>
    </row>
    <row r="127" spans="1:3" x14ac:dyDescent="0.25">
      <c r="A127">
        <v>102</v>
      </c>
      <c r="B127" t="s">
        <v>2</v>
      </c>
      <c r="C127" s="2">
        <v>28504.714914009441</v>
      </c>
    </row>
    <row r="128" spans="1:3" x14ac:dyDescent="0.25">
      <c r="A128">
        <v>103</v>
      </c>
      <c r="B128" t="s">
        <v>2</v>
      </c>
      <c r="C128" s="2">
        <v>34601.539811097326</v>
      </c>
    </row>
    <row r="129" spans="1:3" x14ac:dyDescent="0.25">
      <c r="A129">
        <v>104</v>
      </c>
      <c r="B129" t="s">
        <v>2</v>
      </c>
      <c r="C129" s="2">
        <v>29211.629129389068</v>
      </c>
    </row>
    <row r="130" spans="1:3" x14ac:dyDescent="0.25">
      <c r="A130">
        <v>105</v>
      </c>
      <c r="B130" t="s">
        <v>2</v>
      </c>
      <c r="C130" s="2">
        <v>24072.802802523242</v>
      </c>
    </row>
    <row r="131" spans="1:3" x14ac:dyDescent="0.25">
      <c r="A131">
        <v>106</v>
      </c>
      <c r="B131" t="s">
        <v>2</v>
      </c>
      <c r="C131" s="2">
        <v>31907.872200209295</v>
      </c>
    </row>
    <row r="132" spans="1:3" x14ac:dyDescent="0.25">
      <c r="A132">
        <v>107</v>
      </c>
      <c r="B132" t="s">
        <v>2</v>
      </c>
      <c r="C132" s="2">
        <v>31332.693976035021</v>
      </c>
    </row>
    <row r="133" spans="1:3" x14ac:dyDescent="0.25">
      <c r="A133">
        <v>108</v>
      </c>
      <c r="B133" t="s">
        <v>2</v>
      </c>
      <c r="C133" s="2">
        <v>31786.154242557244</v>
      </c>
    </row>
    <row r="134" spans="1:3" x14ac:dyDescent="0.25">
      <c r="A134">
        <v>109</v>
      </c>
      <c r="B134" t="s">
        <v>2</v>
      </c>
      <c r="C134" s="2">
        <v>30268.67706853733</v>
      </c>
    </row>
    <row r="135" spans="1:3" x14ac:dyDescent="0.25">
      <c r="A135">
        <v>110</v>
      </c>
      <c r="B135" t="s">
        <v>2</v>
      </c>
      <c r="C135" s="2">
        <v>35664.460954798291</v>
      </c>
    </row>
    <row r="136" spans="1:3" x14ac:dyDescent="0.25">
      <c r="A136">
        <v>111</v>
      </c>
      <c r="B136" t="s">
        <v>2</v>
      </c>
      <c r="C136" s="2">
        <v>30217.104149816281</v>
      </c>
    </row>
    <row r="137" spans="1:3" x14ac:dyDescent="0.25">
      <c r="A137">
        <v>112</v>
      </c>
      <c r="B137" t="s">
        <v>2</v>
      </c>
      <c r="C137" s="2">
        <v>24402.174659972581</v>
      </c>
    </row>
    <row r="138" spans="1:3" x14ac:dyDescent="0.25">
      <c r="A138">
        <v>113</v>
      </c>
      <c r="B138" t="s">
        <v>2</v>
      </c>
      <c r="C138" s="2">
        <v>32782.884965133198</v>
      </c>
    </row>
    <row r="139" spans="1:3" x14ac:dyDescent="0.25">
      <c r="A139">
        <v>114</v>
      </c>
      <c r="B139" t="s">
        <v>2</v>
      </c>
      <c r="C139" s="2">
        <v>37447.848684608536</v>
      </c>
    </row>
    <row r="140" spans="1:3" x14ac:dyDescent="0.25">
      <c r="A140">
        <v>115</v>
      </c>
      <c r="B140" t="s">
        <v>2</v>
      </c>
      <c r="C140" s="2">
        <v>30704.337077105469</v>
      </c>
    </row>
    <row r="141" spans="1:3" x14ac:dyDescent="0.25">
      <c r="A141">
        <v>116</v>
      </c>
      <c r="B141" t="s">
        <v>2</v>
      </c>
      <c r="C141" s="2">
        <v>20453.403938367072</v>
      </c>
    </row>
    <row r="142" spans="1:3" x14ac:dyDescent="0.25">
      <c r="A142">
        <v>117</v>
      </c>
      <c r="B142" t="s">
        <v>2</v>
      </c>
      <c r="C142" s="2">
        <v>26632.397880603065</v>
      </c>
    </row>
    <row r="143" spans="1:3" x14ac:dyDescent="0.25">
      <c r="A143">
        <v>118</v>
      </c>
      <c r="B143" t="s">
        <v>2</v>
      </c>
      <c r="C143" s="2">
        <v>29936.437689411832</v>
      </c>
    </row>
    <row r="144" spans="1:3" x14ac:dyDescent="0.25">
      <c r="A144">
        <v>119</v>
      </c>
      <c r="B144" t="s">
        <v>2</v>
      </c>
      <c r="C144" s="2">
        <v>33506.669092358366</v>
      </c>
    </row>
    <row r="145" spans="1:3" x14ac:dyDescent="0.25">
      <c r="A145">
        <v>120</v>
      </c>
      <c r="B145" t="s">
        <v>2</v>
      </c>
      <c r="C145" s="2">
        <v>39948.075215120967</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5"/>
  <sheetViews>
    <sheetView zoomScale="80" zoomScaleNormal="80" workbookViewId="0">
      <selection activeCell="G64" sqref="G64"/>
    </sheetView>
  </sheetViews>
  <sheetFormatPr baseColWidth="10" defaultRowHeight="15" x14ac:dyDescent="0.25"/>
  <cols>
    <col min="2" max="2" width="13.140625" customWidth="1"/>
    <col min="3" max="3" width="29" customWidth="1"/>
    <col min="6" max="6" width="26.28515625" customWidth="1"/>
    <col min="7" max="7" width="28" customWidth="1"/>
    <col min="8" max="8" width="26.5703125" customWidth="1"/>
    <col min="9" max="9" width="28.28515625" customWidth="1"/>
  </cols>
  <sheetData>
    <row r="1" spans="1:10" ht="28.5" x14ac:dyDescent="0.45">
      <c r="A1" s="10" t="s">
        <v>54</v>
      </c>
      <c r="B1" s="9"/>
      <c r="C1" s="9"/>
      <c r="D1" s="5"/>
      <c r="E1" s="5"/>
      <c r="F1" s="5"/>
      <c r="G1" s="5"/>
      <c r="H1" s="5"/>
      <c r="I1" s="5"/>
      <c r="J1" s="5"/>
    </row>
    <row r="2" spans="1:10" x14ac:dyDescent="0.25">
      <c r="A2" s="11"/>
      <c r="B2" s="5"/>
      <c r="C2" s="5"/>
      <c r="D2" s="5"/>
      <c r="E2" s="5"/>
      <c r="F2" s="5"/>
      <c r="G2" s="5"/>
      <c r="H2" s="5"/>
      <c r="I2" s="5"/>
      <c r="J2" s="5"/>
    </row>
    <row r="3" spans="1:10" x14ac:dyDescent="0.25">
      <c r="A3" s="11"/>
      <c r="B3" s="5"/>
      <c r="C3" s="5"/>
      <c r="D3" s="5"/>
      <c r="E3" s="5"/>
      <c r="F3" s="5"/>
      <c r="G3" s="5"/>
      <c r="H3" s="5"/>
      <c r="I3" s="5"/>
      <c r="J3" s="5"/>
    </row>
    <row r="4" spans="1:10" x14ac:dyDescent="0.25">
      <c r="A4" s="11" t="s">
        <v>46</v>
      </c>
      <c r="B4" s="5"/>
      <c r="C4" s="5"/>
      <c r="D4" s="5"/>
      <c r="E4" s="5"/>
      <c r="F4" s="5"/>
      <c r="G4" s="5"/>
      <c r="H4" s="5"/>
      <c r="I4" s="5"/>
      <c r="J4" s="5"/>
    </row>
    <row r="5" spans="1:10" x14ac:dyDescent="0.25">
      <c r="A5" s="11" t="s">
        <v>47</v>
      </c>
      <c r="B5" s="5"/>
      <c r="C5" s="5"/>
      <c r="D5" s="5"/>
      <c r="E5" s="5"/>
      <c r="F5" s="5"/>
      <c r="G5" s="5"/>
      <c r="H5" s="5"/>
      <c r="I5" s="5"/>
      <c r="J5" s="5"/>
    </row>
    <row r="6" spans="1:10" x14ac:dyDescent="0.25">
      <c r="A6" s="11" t="s">
        <v>49</v>
      </c>
      <c r="B6" s="5"/>
      <c r="C6" s="5"/>
      <c r="D6" s="5"/>
      <c r="E6" s="5"/>
      <c r="F6" s="5"/>
      <c r="G6" s="5"/>
      <c r="H6" s="5"/>
      <c r="I6" s="5"/>
      <c r="J6" s="5"/>
    </row>
    <row r="7" spans="1:10" x14ac:dyDescent="0.25">
      <c r="A7" s="11" t="s">
        <v>50</v>
      </c>
      <c r="B7" s="5"/>
      <c r="C7" s="5"/>
      <c r="D7" s="5"/>
      <c r="E7" s="5"/>
      <c r="F7" s="5"/>
      <c r="G7" s="5"/>
      <c r="H7" s="5"/>
      <c r="I7" s="5"/>
      <c r="J7" s="5"/>
    </row>
    <row r="8" spans="1:10" x14ac:dyDescent="0.25">
      <c r="A8" s="11" t="s">
        <v>48</v>
      </c>
      <c r="B8" s="5"/>
      <c r="C8" s="5"/>
      <c r="D8" s="5"/>
      <c r="E8" s="5"/>
      <c r="F8" s="5"/>
      <c r="G8" s="5"/>
      <c r="H8" s="5"/>
      <c r="I8" s="5"/>
      <c r="J8" s="5"/>
    </row>
    <row r="9" spans="1:10" x14ac:dyDescent="0.25">
      <c r="A9" s="11" t="s">
        <v>51</v>
      </c>
      <c r="B9" s="5"/>
      <c r="C9" s="5"/>
      <c r="D9" s="5"/>
      <c r="E9" s="5"/>
      <c r="F9" s="5"/>
      <c r="G9" s="5"/>
      <c r="H9" s="5"/>
      <c r="I9" s="5"/>
      <c r="J9" s="5"/>
    </row>
    <row r="10" spans="1:10" x14ac:dyDescent="0.25">
      <c r="A10" s="11" t="s">
        <v>52</v>
      </c>
      <c r="B10" s="5"/>
      <c r="C10" s="5"/>
      <c r="D10" s="5"/>
      <c r="E10" s="5"/>
      <c r="F10" s="5"/>
      <c r="G10" s="5"/>
      <c r="H10" s="5"/>
      <c r="I10" s="5"/>
      <c r="J10" s="5"/>
    </row>
    <row r="11" spans="1:10" x14ac:dyDescent="0.25">
      <c r="A11" s="11"/>
      <c r="B11" s="5"/>
      <c r="C11" s="5"/>
      <c r="D11" s="5"/>
      <c r="E11" s="5"/>
      <c r="F11" s="5"/>
      <c r="G11" s="5"/>
      <c r="H11" s="5"/>
      <c r="I11" s="5"/>
      <c r="J11" s="5"/>
    </row>
    <row r="12" spans="1:10" x14ac:dyDescent="0.25">
      <c r="A12" s="12" t="s">
        <v>10</v>
      </c>
      <c r="B12" s="8"/>
      <c r="C12" s="8"/>
      <c r="D12" s="8"/>
      <c r="E12" s="8"/>
      <c r="F12" s="8"/>
      <c r="G12" s="8"/>
      <c r="H12" s="8"/>
      <c r="I12" s="8"/>
      <c r="J12" s="8"/>
    </row>
    <row r="13" spans="1:10" x14ac:dyDescent="0.25">
      <c r="A13" s="13"/>
    </row>
    <row r="14" spans="1:10" x14ac:dyDescent="0.25">
      <c r="A14" s="13" t="s">
        <v>11</v>
      </c>
    </row>
    <row r="15" spans="1:10" x14ac:dyDescent="0.25">
      <c r="A15" s="13"/>
    </row>
    <row r="16" spans="1:10" x14ac:dyDescent="0.25">
      <c r="A16" s="13" t="s">
        <v>55</v>
      </c>
    </row>
    <row r="17" spans="1:10" x14ac:dyDescent="0.25">
      <c r="A17" s="13"/>
    </row>
    <row r="18" spans="1:10" x14ac:dyDescent="0.25">
      <c r="A18" s="13" t="s">
        <v>53</v>
      </c>
    </row>
    <row r="19" spans="1:10" x14ac:dyDescent="0.25">
      <c r="A19" s="13"/>
    </row>
    <row r="20" spans="1:10" x14ac:dyDescent="0.25">
      <c r="A20" s="13"/>
    </row>
    <row r="21" spans="1:10" x14ac:dyDescent="0.25">
      <c r="A21" s="13"/>
      <c r="I21" s="2"/>
      <c r="J21" s="2"/>
    </row>
    <row r="22" spans="1:10" x14ac:dyDescent="0.25">
      <c r="A22" s="13"/>
    </row>
    <row r="25" spans="1:10" x14ac:dyDescent="0.25">
      <c r="A25" s="3" t="s">
        <v>5</v>
      </c>
      <c r="B25" s="3" t="s">
        <v>3</v>
      </c>
      <c r="C25" s="3" t="s">
        <v>4</v>
      </c>
      <c r="G25" s="3" t="s">
        <v>0</v>
      </c>
      <c r="H25" s="3" t="s">
        <v>1</v>
      </c>
      <c r="I25" s="3" t="s">
        <v>2</v>
      </c>
    </row>
    <row r="26" spans="1:10" x14ac:dyDescent="0.25">
      <c r="A26">
        <v>1</v>
      </c>
      <c r="B26" t="s">
        <v>0</v>
      </c>
      <c r="C26" s="2">
        <v>16703.577011635916</v>
      </c>
      <c r="F26" s="3" t="s">
        <v>6</v>
      </c>
      <c r="G26" s="2">
        <f>AVERAGE(C26:C65)</f>
        <v>18763.815181614478</v>
      </c>
      <c r="H26" s="2">
        <f>AVERAGE(C66:C105)</f>
        <v>24618.14359179524</v>
      </c>
      <c r="I26" s="2">
        <f>AVERAGE(C106:C145)</f>
        <v>30197.743081325083</v>
      </c>
    </row>
    <row r="27" spans="1:10" x14ac:dyDescent="0.25">
      <c r="A27">
        <v>2</v>
      </c>
      <c r="B27" t="s">
        <v>0</v>
      </c>
      <c r="C27" s="2">
        <v>17542.348246189409</v>
      </c>
      <c r="F27" s="3" t="s">
        <v>7</v>
      </c>
      <c r="G27" s="1">
        <f>_xlfn.STDEV.S(C26:C65)</f>
        <v>4644.9162721918074</v>
      </c>
      <c r="H27" s="1">
        <f>_xlfn.STDEV.S(C66:C105)</f>
        <v>4501.0918918659972</v>
      </c>
      <c r="I27" s="1">
        <f>_xlfn.STDEV.S(C106:C145)</f>
        <v>4557.1803203568743</v>
      </c>
    </row>
    <row r="28" spans="1:10" x14ac:dyDescent="0.25">
      <c r="A28">
        <v>3</v>
      </c>
      <c r="B28" t="s">
        <v>0</v>
      </c>
      <c r="C28" s="2">
        <v>12635.422601470083</v>
      </c>
      <c r="F28" s="3" t="s">
        <v>9</v>
      </c>
      <c r="G28" s="1">
        <f>_xlfn.CONFIDENCE.T(0.05,G27,G29)</f>
        <v>1485.5162920123055</v>
      </c>
      <c r="H28" s="1">
        <f t="shared" ref="H28:I28" si="0">_xlfn.CONFIDENCE.T(0.05,H27,H29)</f>
        <v>1439.5190236779622</v>
      </c>
      <c r="I28" s="1">
        <f t="shared" si="0"/>
        <v>1457.4569733489577</v>
      </c>
    </row>
    <row r="29" spans="1:10" x14ac:dyDescent="0.25">
      <c r="A29">
        <v>4</v>
      </c>
      <c r="B29" t="s">
        <v>0</v>
      </c>
      <c r="C29" s="2">
        <v>23248.016755312074</v>
      </c>
      <c r="F29" s="3" t="s">
        <v>8</v>
      </c>
      <c r="G29">
        <v>40</v>
      </c>
      <c r="H29">
        <v>40</v>
      </c>
      <c r="I29">
        <v>40</v>
      </c>
    </row>
    <row r="30" spans="1:10" x14ac:dyDescent="0.25">
      <c r="A30">
        <v>5</v>
      </c>
      <c r="B30" t="s">
        <v>0</v>
      </c>
      <c r="C30" s="2">
        <v>19297.972167602733</v>
      </c>
    </row>
    <row r="31" spans="1:10" x14ac:dyDescent="0.25">
      <c r="A31">
        <v>6</v>
      </c>
      <c r="B31" t="s">
        <v>0</v>
      </c>
      <c r="C31" s="2">
        <v>24025.279182126469</v>
      </c>
    </row>
    <row r="32" spans="1:10" x14ac:dyDescent="0.25">
      <c r="A32">
        <v>7</v>
      </c>
      <c r="B32" t="s">
        <v>0</v>
      </c>
      <c r="C32" s="2">
        <v>21100.291922969165</v>
      </c>
      <c r="F32" s="3" t="s">
        <v>19</v>
      </c>
    </row>
    <row r="33" spans="1:16" x14ac:dyDescent="0.25">
      <c r="A33">
        <v>8</v>
      </c>
      <c r="B33" t="s">
        <v>0</v>
      </c>
      <c r="C33" s="2">
        <v>12359.245840187717</v>
      </c>
      <c r="F33" s="3" t="s">
        <v>12</v>
      </c>
      <c r="G33" t="s">
        <v>21</v>
      </c>
    </row>
    <row r="34" spans="1:16" x14ac:dyDescent="0.25">
      <c r="A34">
        <v>9</v>
      </c>
      <c r="B34" t="s">
        <v>0</v>
      </c>
      <c r="C34" s="2">
        <v>12428.641370587187</v>
      </c>
      <c r="F34" s="3" t="s">
        <v>13</v>
      </c>
      <c r="G34" t="s">
        <v>22</v>
      </c>
    </row>
    <row r="35" spans="1:16" x14ac:dyDescent="0.25">
      <c r="A35">
        <v>10</v>
      </c>
      <c r="B35" t="s">
        <v>0</v>
      </c>
      <c r="C35" s="2">
        <v>20178.582610377904</v>
      </c>
      <c r="F35" s="3"/>
    </row>
    <row r="36" spans="1:16" x14ac:dyDescent="0.25">
      <c r="A36">
        <v>11</v>
      </c>
      <c r="B36" t="s">
        <v>0</v>
      </c>
      <c r="C36" s="2">
        <v>18436.293282672039</v>
      </c>
      <c r="F36" s="3" t="s">
        <v>20</v>
      </c>
    </row>
    <row r="37" spans="1:16" x14ac:dyDescent="0.25">
      <c r="A37">
        <v>12</v>
      </c>
      <c r="B37" t="s">
        <v>0</v>
      </c>
      <c r="C37" s="2">
        <v>14511.476663098161</v>
      </c>
      <c r="F37" s="3" t="s">
        <v>12</v>
      </c>
      <c r="G37" t="s">
        <v>23</v>
      </c>
    </row>
    <row r="38" spans="1:16" x14ac:dyDescent="0.25">
      <c r="A38">
        <v>13</v>
      </c>
      <c r="B38" t="s">
        <v>0</v>
      </c>
      <c r="C38" s="2">
        <v>19700.882873412676</v>
      </c>
      <c r="F38" s="3" t="s">
        <v>13</v>
      </c>
      <c r="G38" t="s">
        <v>24</v>
      </c>
    </row>
    <row r="39" spans="1:16" x14ac:dyDescent="0.25">
      <c r="A39">
        <v>14</v>
      </c>
      <c r="B39" t="s">
        <v>0</v>
      </c>
      <c r="C39" s="2">
        <v>17729.677944082279</v>
      </c>
    </row>
    <row r="40" spans="1:16" x14ac:dyDescent="0.25">
      <c r="A40">
        <v>15</v>
      </c>
      <c r="B40" t="s">
        <v>0</v>
      </c>
      <c r="C40" s="2">
        <v>22017.847747174619</v>
      </c>
    </row>
    <row r="41" spans="1:16" x14ac:dyDescent="0.25">
      <c r="A41">
        <v>16</v>
      </c>
      <c r="B41" t="s">
        <v>0</v>
      </c>
      <c r="C41" s="2">
        <v>24281.656340745471</v>
      </c>
    </row>
    <row r="42" spans="1:16" x14ac:dyDescent="0.25">
      <c r="A42">
        <v>17</v>
      </c>
      <c r="B42" t="s">
        <v>0</v>
      </c>
      <c r="C42" s="2">
        <v>16000.775557902443</v>
      </c>
    </row>
    <row r="43" spans="1:16" x14ac:dyDescent="0.25">
      <c r="A43">
        <v>18</v>
      </c>
      <c r="B43" t="s">
        <v>0</v>
      </c>
      <c r="C43" s="2">
        <v>25983.680265625571</v>
      </c>
      <c r="F43" s="3" t="s">
        <v>14</v>
      </c>
      <c r="G43" s="3" t="s">
        <v>45</v>
      </c>
      <c r="H43" s="3" t="s">
        <v>44</v>
      </c>
      <c r="I43" s="3" t="s">
        <v>17</v>
      </c>
      <c r="J43" s="3" t="s">
        <v>16</v>
      </c>
      <c r="K43" s="3" t="s">
        <v>29</v>
      </c>
    </row>
    <row r="44" spans="1:16" x14ac:dyDescent="0.25">
      <c r="A44">
        <v>19</v>
      </c>
      <c r="B44" t="s">
        <v>0</v>
      </c>
      <c r="C44" s="2">
        <v>21718.465055870023</v>
      </c>
      <c r="F44" s="3" t="s">
        <v>18</v>
      </c>
      <c r="G44">
        <v>-1</v>
      </c>
      <c r="H44">
        <v>0.5</v>
      </c>
      <c r="I44">
        <v>0.5</v>
      </c>
      <c r="J44" s="1">
        <f>G44*G26+H44*H26+I44*I26</f>
        <v>8644.1281549456835</v>
      </c>
      <c r="K44">
        <f>G44^2+H44^2+I44^2</f>
        <v>1.5</v>
      </c>
    </row>
    <row r="45" spans="1:16" x14ac:dyDescent="0.25">
      <c r="A45">
        <v>20</v>
      </c>
      <c r="B45" t="s">
        <v>0</v>
      </c>
      <c r="C45" s="2">
        <v>24532.005879704262</v>
      </c>
      <c r="F45" s="3" t="s">
        <v>15</v>
      </c>
      <c r="G45">
        <v>0</v>
      </c>
      <c r="H45">
        <v>-1</v>
      </c>
      <c r="I45">
        <v>1</v>
      </c>
      <c r="J45" s="1">
        <f>G45*G26+H45*H26+I45*I26</f>
        <v>5579.5994895298427</v>
      </c>
      <c r="K45">
        <f>G45^2+H45^2+I45^2</f>
        <v>2</v>
      </c>
    </row>
    <row r="46" spans="1:16" x14ac:dyDescent="0.25">
      <c r="A46">
        <v>21</v>
      </c>
      <c r="B46" t="s">
        <v>0</v>
      </c>
      <c r="C46" s="2">
        <v>15837.919173530185</v>
      </c>
      <c r="L46" s="7"/>
      <c r="M46" s="8"/>
      <c r="N46" s="8"/>
      <c r="O46" s="8"/>
      <c r="P46" s="8"/>
    </row>
    <row r="47" spans="1:16" x14ac:dyDescent="0.25">
      <c r="A47">
        <v>22</v>
      </c>
      <c r="B47" t="s">
        <v>0</v>
      </c>
      <c r="C47" s="2">
        <v>19033.419977997884</v>
      </c>
      <c r="F47" s="3" t="s">
        <v>25</v>
      </c>
      <c r="G47">
        <f>SUMPRODUCT(G44:I44,G45:I45)</f>
        <v>0</v>
      </c>
      <c r="L47" s="8"/>
      <c r="M47" s="8"/>
      <c r="N47" s="8"/>
      <c r="O47" s="8"/>
      <c r="P47" s="8"/>
    </row>
    <row r="48" spans="1:16" x14ac:dyDescent="0.25">
      <c r="A48">
        <v>23</v>
      </c>
      <c r="B48" t="s">
        <v>0</v>
      </c>
      <c r="C48" s="2">
        <v>24235.938358363685</v>
      </c>
    </row>
    <row r="49" spans="1:8" x14ac:dyDescent="0.25">
      <c r="A49">
        <v>24</v>
      </c>
      <c r="B49" t="s">
        <v>0</v>
      </c>
      <c r="C49" s="2">
        <v>15765.006098876253</v>
      </c>
    </row>
    <row r="50" spans="1:8" x14ac:dyDescent="0.25">
      <c r="A50">
        <v>25</v>
      </c>
      <c r="B50" t="s">
        <v>0</v>
      </c>
      <c r="C50" s="2">
        <v>25081.227673457728</v>
      </c>
      <c r="F50" s="3" t="s">
        <v>28</v>
      </c>
      <c r="G50" s="4">
        <f>SQRT((G27^2+H27^2+I27^2)/3)</f>
        <v>4568.1129534685706</v>
      </c>
      <c r="H50" s="1"/>
    </row>
    <row r="51" spans="1:8" x14ac:dyDescent="0.25">
      <c r="A51">
        <v>26</v>
      </c>
      <c r="B51" t="s">
        <v>0</v>
      </c>
      <c r="C51" s="2">
        <v>19693.523168687421</v>
      </c>
      <c r="F51" s="3" t="s">
        <v>26</v>
      </c>
      <c r="G51" s="1">
        <f>J44/(G50*SQRT(K44/40))</f>
        <v>9.7716685868919484</v>
      </c>
    </row>
    <row r="52" spans="1:8" x14ac:dyDescent="0.25">
      <c r="A52">
        <v>27</v>
      </c>
      <c r="B52" t="s">
        <v>0</v>
      </c>
      <c r="C52" s="2">
        <v>10713.403603334422</v>
      </c>
      <c r="F52" s="3" t="s">
        <v>27</v>
      </c>
      <c r="G52" s="1">
        <f>J45/(G50*SQRT(K45/40))</f>
        <v>5.4623709496231019</v>
      </c>
    </row>
    <row r="53" spans="1:8" x14ac:dyDescent="0.25">
      <c r="A53">
        <v>28</v>
      </c>
      <c r="B53" t="s">
        <v>0</v>
      </c>
      <c r="C53" s="2">
        <v>12390.555698583192</v>
      </c>
    </row>
    <row r="54" spans="1:8" x14ac:dyDescent="0.25">
      <c r="A54">
        <v>29</v>
      </c>
      <c r="B54" t="s">
        <v>0</v>
      </c>
      <c r="C54" s="2">
        <v>21640.489461127261</v>
      </c>
      <c r="F54" s="3" t="s">
        <v>30</v>
      </c>
      <c r="G54" s="1">
        <f>_xlfn.T.INV(0.95,117)</f>
        <v>1.6579816587133522</v>
      </c>
      <c r="H54" s="1"/>
    </row>
    <row r="55" spans="1:8" x14ac:dyDescent="0.25">
      <c r="A55">
        <v>30</v>
      </c>
      <c r="B55" t="s">
        <v>0</v>
      </c>
      <c r="C55" s="2">
        <v>24837.51629496082</v>
      </c>
    </row>
    <row r="56" spans="1:8" x14ac:dyDescent="0.25">
      <c r="A56">
        <v>31</v>
      </c>
      <c r="B56" t="s">
        <v>0</v>
      </c>
      <c r="C56" s="2">
        <v>11457.016526754431</v>
      </c>
      <c r="F56" s="3" t="s">
        <v>31</v>
      </c>
      <c r="G56">
        <f>_xlfn.T.DIST.RT(G51,117)</f>
        <v>3.76122225132111E-17</v>
      </c>
    </row>
    <row r="57" spans="1:8" x14ac:dyDescent="0.25">
      <c r="A57">
        <v>32</v>
      </c>
      <c r="B57" t="s">
        <v>0</v>
      </c>
      <c r="C57" s="2">
        <v>8429.143293575471</v>
      </c>
      <c r="F57" s="3" t="s">
        <v>32</v>
      </c>
      <c r="G57">
        <f>_xlfn.T.DIST.RT(G52,117)</f>
        <v>1.3413191562202609E-7</v>
      </c>
    </row>
    <row r="58" spans="1:8" x14ac:dyDescent="0.25">
      <c r="A58">
        <v>33</v>
      </c>
      <c r="B58" t="s">
        <v>0</v>
      </c>
      <c r="C58" s="2">
        <v>21686.848458041648</v>
      </c>
    </row>
    <row r="59" spans="1:8" x14ac:dyDescent="0.25">
      <c r="A59">
        <v>34</v>
      </c>
      <c r="B59" t="s">
        <v>0</v>
      </c>
      <c r="C59" s="2">
        <v>16837.011654378213</v>
      </c>
      <c r="F59" s="3" t="s">
        <v>36</v>
      </c>
      <c r="G59" s="1">
        <f>J44/G50</f>
        <v>1.8922754850845342</v>
      </c>
    </row>
    <row r="60" spans="1:8" x14ac:dyDescent="0.25">
      <c r="A60">
        <v>35</v>
      </c>
      <c r="B60" t="s">
        <v>0</v>
      </c>
      <c r="C60" s="2">
        <v>17101.905152659692</v>
      </c>
      <c r="F60" s="3" t="s">
        <v>37</v>
      </c>
      <c r="G60" s="1">
        <f>J45/G50</f>
        <v>1.2214232761677335</v>
      </c>
    </row>
    <row r="61" spans="1:8" x14ac:dyDescent="0.25">
      <c r="A61">
        <v>36</v>
      </c>
      <c r="B61" t="s">
        <v>0</v>
      </c>
      <c r="C61" s="2">
        <v>20346.566911819595</v>
      </c>
    </row>
    <row r="62" spans="1:8" x14ac:dyDescent="0.25">
      <c r="A62">
        <v>37</v>
      </c>
      <c r="B62" t="s">
        <v>0</v>
      </c>
      <c r="C62" s="2">
        <v>23913.103537662224</v>
      </c>
      <c r="F62" s="3" t="s">
        <v>38</v>
      </c>
      <c r="G62" s="1">
        <f>SQRT(((40+80)/(40*80))+(G59^2/240))</f>
        <v>0.22895329319401142</v>
      </c>
    </row>
    <row r="63" spans="1:8" x14ac:dyDescent="0.25">
      <c r="A63">
        <v>38</v>
      </c>
      <c r="B63" t="s">
        <v>0</v>
      </c>
      <c r="C63" s="2">
        <v>14583.241197572912</v>
      </c>
      <c r="F63" s="3" t="s">
        <v>39</v>
      </c>
      <c r="G63" s="1">
        <f>SQRT(((40+40)/(40*40))+(G60^2/160))</f>
        <v>0.24356563308947549</v>
      </c>
    </row>
    <row r="64" spans="1:8" x14ac:dyDescent="0.25">
      <c r="A64">
        <v>39</v>
      </c>
      <c r="B64" t="s">
        <v>0</v>
      </c>
      <c r="C64" s="2">
        <v>17710.058956410066</v>
      </c>
    </row>
    <row r="65" spans="1:8" x14ac:dyDescent="0.25">
      <c r="A65">
        <v>40</v>
      </c>
      <c r="B65" t="s">
        <v>0</v>
      </c>
      <c r="C65" s="2">
        <v>24826.57274803978</v>
      </c>
      <c r="G65" s="3" t="s">
        <v>41</v>
      </c>
      <c r="H65" s="3" t="s">
        <v>42</v>
      </c>
    </row>
    <row r="66" spans="1:8" x14ac:dyDescent="0.25">
      <c r="A66">
        <v>41</v>
      </c>
      <c r="B66" t="s">
        <v>1</v>
      </c>
      <c r="C66" s="2">
        <v>26319.171326956803</v>
      </c>
      <c r="F66" s="3" t="s">
        <v>40</v>
      </c>
      <c r="G66" s="1">
        <f>G59-1.96*G62</f>
        <v>1.443527030424272</v>
      </c>
      <c r="H66" s="1">
        <f>G59+1.96*G62</f>
        <v>2.3410239397447965</v>
      </c>
    </row>
    <row r="67" spans="1:8" x14ac:dyDescent="0.25">
      <c r="A67">
        <v>42</v>
      </c>
      <c r="B67" t="s">
        <v>1</v>
      </c>
      <c r="C67" s="2">
        <v>23141.553817686294</v>
      </c>
      <c r="F67" s="3" t="s">
        <v>43</v>
      </c>
      <c r="G67" s="1">
        <f>G60-1.96*G63</f>
        <v>0.74403463531236147</v>
      </c>
      <c r="H67" s="1">
        <f>G60+1.96*G63</f>
        <v>1.6988119170231055</v>
      </c>
    </row>
    <row r="68" spans="1:8" x14ac:dyDescent="0.25">
      <c r="A68">
        <v>43</v>
      </c>
      <c r="B68" t="s">
        <v>1</v>
      </c>
      <c r="C68" s="2">
        <v>19246.843429114899</v>
      </c>
    </row>
    <row r="69" spans="1:8" x14ac:dyDescent="0.25">
      <c r="A69">
        <v>44</v>
      </c>
      <c r="B69" t="s">
        <v>1</v>
      </c>
      <c r="C69" s="2">
        <v>25591.287259413293</v>
      </c>
    </row>
    <row r="70" spans="1:8" x14ac:dyDescent="0.25">
      <c r="A70">
        <v>45</v>
      </c>
      <c r="B70" t="s">
        <v>1</v>
      </c>
      <c r="C70" s="2">
        <v>24170.701335334965</v>
      </c>
      <c r="F70" s="3" t="s">
        <v>33</v>
      </c>
    </row>
    <row r="71" spans="1:8" x14ac:dyDescent="0.25">
      <c r="A71">
        <v>46</v>
      </c>
      <c r="B71" t="s">
        <v>1</v>
      </c>
      <c r="C71" s="2">
        <v>21355.194686682073</v>
      </c>
      <c r="F71" s="6" t="s">
        <v>34</v>
      </c>
    </row>
    <row r="72" spans="1:8" x14ac:dyDescent="0.25">
      <c r="A72">
        <v>47</v>
      </c>
      <c r="B72" t="s">
        <v>1</v>
      </c>
      <c r="C72" s="2">
        <v>24100.848562476021</v>
      </c>
      <c r="F72" s="6" t="s">
        <v>35</v>
      </c>
    </row>
    <row r="73" spans="1:8" x14ac:dyDescent="0.25">
      <c r="A73">
        <v>48</v>
      </c>
      <c r="B73" t="s">
        <v>1</v>
      </c>
      <c r="C73" s="2">
        <v>23524.864927901959</v>
      </c>
    </row>
    <row r="74" spans="1:8" x14ac:dyDescent="0.25">
      <c r="A74">
        <v>49</v>
      </c>
      <c r="B74" t="s">
        <v>1</v>
      </c>
      <c r="C74" s="2">
        <v>28594.887318761732</v>
      </c>
    </row>
    <row r="75" spans="1:8" x14ac:dyDescent="0.25">
      <c r="A75">
        <v>50</v>
      </c>
      <c r="B75" t="s">
        <v>1</v>
      </c>
      <c r="C75" s="2">
        <v>30075.211242945112</v>
      </c>
    </row>
    <row r="76" spans="1:8" x14ac:dyDescent="0.25">
      <c r="A76">
        <v>51</v>
      </c>
      <c r="B76" t="s">
        <v>1</v>
      </c>
      <c r="C76" s="2">
        <v>19142.897409646626</v>
      </c>
    </row>
    <row r="77" spans="1:8" x14ac:dyDescent="0.25">
      <c r="A77">
        <v>52</v>
      </c>
      <c r="B77" t="s">
        <v>1</v>
      </c>
      <c r="C77" s="2">
        <v>28952.550021616389</v>
      </c>
    </row>
    <row r="78" spans="1:8" x14ac:dyDescent="0.25">
      <c r="A78">
        <v>53</v>
      </c>
      <c r="B78" t="s">
        <v>1</v>
      </c>
      <c r="C78" s="2">
        <v>29543.401240792842</v>
      </c>
    </row>
    <row r="79" spans="1:8" x14ac:dyDescent="0.25">
      <c r="A79">
        <v>54</v>
      </c>
      <c r="B79" t="s">
        <v>1</v>
      </c>
      <c r="C79" s="2">
        <v>28242.683779209994</v>
      </c>
    </row>
    <row r="80" spans="1:8" x14ac:dyDescent="0.25">
      <c r="A80">
        <v>55</v>
      </c>
      <c r="B80" t="s">
        <v>1</v>
      </c>
      <c r="C80" s="2">
        <v>29528.618401583983</v>
      </c>
    </row>
    <row r="81" spans="1:3" x14ac:dyDescent="0.25">
      <c r="A81">
        <v>56</v>
      </c>
      <c r="B81" t="s">
        <v>1</v>
      </c>
      <c r="C81" s="2">
        <v>19889.456932875335</v>
      </c>
    </row>
    <row r="82" spans="1:3" x14ac:dyDescent="0.25">
      <c r="A82">
        <v>57</v>
      </c>
      <c r="B82" t="s">
        <v>1</v>
      </c>
      <c r="C82" s="2">
        <v>24673.485876156661</v>
      </c>
    </row>
    <row r="83" spans="1:3" x14ac:dyDescent="0.25">
      <c r="A83">
        <v>58</v>
      </c>
      <c r="B83" t="s">
        <v>1</v>
      </c>
      <c r="C83" s="2">
        <v>17929.705459232282</v>
      </c>
    </row>
    <row r="84" spans="1:3" x14ac:dyDescent="0.25">
      <c r="A84">
        <v>59</v>
      </c>
      <c r="B84" t="s">
        <v>1</v>
      </c>
      <c r="C84" s="2">
        <v>25598.90399072953</v>
      </c>
    </row>
    <row r="85" spans="1:3" x14ac:dyDescent="0.25">
      <c r="A85">
        <v>60</v>
      </c>
      <c r="B85" t="s">
        <v>1</v>
      </c>
      <c r="C85" s="2">
        <v>26367.483132100329</v>
      </c>
    </row>
    <row r="86" spans="1:3" x14ac:dyDescent="0.25">
      <c r="A86">
        <v>61</v>
      </c>
      <c r="B86" t="s">
        <v>1</v>
      </c>
      <c r="C86" s="2">
        <v>16617.005251723127</v>
      </c>
    </row>
    <row r="87" spans="1:3" x14ac:dyDescent="0.25">
      <c r="A87">
        <v>62</v>
      </c>
      <c r="B87" t="s">
        <v>1</v>
      </c>
      <c r="C87" s="2">
        <v>26703.249557455951</v>
      </c>
    </row>
    <row r="88" spans="1:3" x14ac:dyDescent="0.25">
      <c r="A88">
        <v>63</v>
      </c>
      <c r="B88" t="s">
        <v>1</v>
      </c>
      <c r="C88" s="2">
        <v>19636.225328991026</v>
      </c>
    </row>
    <row r="89" spans="1:3" x14ac:dyDescent="0.25">
      <c r="A89">
        <v>64</v>
      </c>
      <c r="B89" t="s">
        <v>1</v>
      </c>
      <c r="C89" s="2">
        <v>21939.952331476066</v>
      </c>
    </row>
    <row r="90" spans="1:3" x14ac:dyDescent="0.25">
      <c r="A90">
        <v>65</v>
      </c>
      <c r="B90" t="s">
        <v>1</v>
      </c>
      <c r="C90" s="2">
        <v>28192.933380571627</v>
      </c>
    </row>
    <row r="91" spans="1:3" x14ac:dyDescent="0.25">
      <c r="A91">
        <v>66</v>
      </c>
      <c r="B91" t="s">
        <v>1</v>
      </c>
      <c r="C91" s="2">
        <v>18737.371078374257</v>
      </c>
    </row>
    <row r="92" spans="1:3" x14ac:dyDescent="0.25">
      <c r="A92">
        <v>67</v>
      </c>
      <c r="B92" t="s">
        <v>1</v>
      </c>
      <c r="C92" s="2">
        <v>20735.253641146188</v>
      </c>
    </row>
    <row r="93" spans="1:3" x14ac:dyDescent="0.25">
      <c r="A93">
        <v>68</v>
      </c>
      <c r="B93" t="s">
        <v>1</v>
      </c>
      <c r="C93" s="2">
        <v>31750.765474797299</v>
      </c>
    </row>
    <row r="94" spans="1:3" x14ac:dyDescent="0.25">
      <c r="A94">
        <v>69</v>
      </c>
      <c r="B94" t="s">
        <v>1</v>
      </c>
      <c r="C94" s="2">
        <v>21493.532166133009</v>
      </c>
    </row>
    <row r="95" spans="1:3" x14ac:dyDescent="0.25">
      <c r="A95">
        <v>70</v>
      </c>
      <c r="B95" t="s">
        <v>1</v>
      </c>
      <c r="C95" s="2">
        <v>21934.525941945332</v>
      </c>
    </row>
    <row r="96" spans="1:3" x14ac:dyDescent="0.25">
      <c r="A96">
        <v>71</v>
      </c>
      <c r="B96" t="s">
        <v>1</v>
      </c>
      <c r="C96" s="2">
        <v>29674.434288093125</v>
      </c>
    </row>
    <row r="97" spans="1:3" x14ac:dyDescent="0.25">
      <c r="A97">
        <v>72</v>
      </c>
      <c r="B97" t="s">
        <v>1</v>
      </c>
      <c r="C97" s="2">
        <v>30112.616622943591</v>
      </c>
    </row>
    <row r="98" spans="1:3" x14ac:dyDescent="0.25">
      <c r="A98">
        <v>73</v>
      </c>
      <c r="B98" t="s">
        <v>1</v>
      </c>
      <c r="C98" s="2">
        <v>33934.43009652631</v>
      </c>
    </row>
    <row r="99" spans="1:3" x14ac:dyDescent="0.25">
      <c r="A99">
        <v>74</v>
      </c>
      <c r="B99" t="s">
        <v>1</v>
      </c>
      <c r="C99" s="2">
        <v>26265.311473286307</v>
      </c>
    </row>
    <row r="100" spans="1:3" x14ac:dyDescent="0.25">
      <c r="A100">
        <v>75</v>
      </c>
      <c r="B100" t="s">
        <v>1</v>
      </c>
      <c r="C100" s="2">
        <v>20406.42223698851</v>
      </c>
    </row>
    <row r="101" spans="1:3" x14ac:dyDescent="0.25">
      <c r="A101">
        <v>76</v>
      </c>
      <c r="B101" t="s">
        <v>1</v>
      </c>
      <c r="C101" s="2">
        <v>30341.045195404724</v>
      </c>
    </row>
    <row r="102" spans="1:3" x14ac:dyDescent="0.25">
      <c r="A102">
        <v>77</v>
      </c>
      <c r="B102" t="s">
        <v>1</v>
      </c>
      <c r="C102" s="2">
        <v>19739.981432175035</v>
      </c>
    </row>
    <row r="103" spans="1:3" x14ac:dyDescent="0.25">
      <c r="A103">
        <v>78</v>
      </c>
      <c r="B103" t="s">
        <v>1</v>
      </c>
      <c r="C103" s="2">
        <v>24365.031862053325</v>
      </c>
    </row>
    <row r="104" spans="1:3" x14ac:dyDescent="0.25">
      <c r="A104">
        <v>79</v>
      </c>
      <c r="B104" t="s">
        <v>1</v>
      </c>
      <c r="C104" s="2">
        <v>28599.25701356247</v>
      </c>
    </row>
    <row r="105" spans="1:3" x14ac:dyDescent="0.25">
      <c r="A105">
        <v>80</v>
      </c>
      <c r="B105" t="s">
        <v>1</v>
      </c>
      <c r="C105" s="2">
        <v>17556.649146945056</v>
      </c>
    </row>
    <row r="106" spans="1:3" x14ac:dyDescent="0.25">
      <c r="A106">
        <v>81</v>
      </c>
      <c r="B106" t="s">
        <v>2</v>
      </c>
      <c r="C106" s="2">
        <v>32134.916955935012</v>
      </c>
    </row>
    <row r="107" spans="1:3" x14ac:dyDescent="0.25">
      <c r="A107">
        <v>82</v>
      </c>
      <c r="B107" t="s">
        <v>2</v>
      </c>
      <c r="C107" s="2">
        <v>31433.213536674117</v>
      </c>
    </row>
    <row r="108" spans="1:3" x14ac:dyDescent="0.25">
      <c r="A108">
        <v>83</v>
      </c>
      <c r="B108" t="s">
        <v>2</v>
      </c>
      <c r="C108" s="2">
        <v>28264.096900805394</v>
      </c>
    </row>
    <row r="109" spans="1:3" x14ac:dyDescent="0.25">
      <c r="A109">
        <v>84</v>
      </c>
      <c r="B109" t="s">
        <v>2</v>
      </c>
      <c r="C109" s="2">
        <v>26623.567488728429</v>
      </c>
    </row>
    <row r="110" spans="1:3" x14ac:dyDescent="0.25">
      <c r="A110">
        <v>85</v>
      </c>
      <c r="B110" t="s">
        <v>2</v>
      </c>
      <c r="C110" s="2">
        <v>26864.827865108335</v>
      </c>
    </row>
    <row r="111" spans="1:3" x14ac:dyDescent="0.25">
      <c r="A111">
        <v>86</v>
      </c>
      <c r="B111" t="s">
        <v>2</v>
      </c>
      <c r="C111" s="2">
        <v>35924.476972643439</v>
      </c>
    </row>
    <row r="112" spans="1:3" x14ac:dyDescent="0.25">
      <c r="A112">
        <v>87</v>
      </c>
      <c r="B112" t="s">
        <v>2</v>
      </c>
      <c r="C112" s="2">
        <v>28247.872391879828</v>
      </c>
    </row>
    <row r="113" spans="1:3" x14ac:dyDescent="0.25">
      <c r="A113">
        <v>88</v>
      </c>
      <c r="B113" t="s">
        <v>2</v>
      </c>
      <c r="C113" s="2">
        <v>34226.004775866473</v>
      </c>
    </row>
    <row r="114" spans="1:3" x14ac:dyDescent="0.25">
      <c r="A114">
        <v>89</v>
      </c>
      <c r="B114" t="s">
        <v>2</v>
      </c>
      <c r="C114" s="2">
        <v>23938.231676905507</v>
      </c>
    </row>
    <row r="115" spans="1:3" x14ac:dyDescent="0.25">
      <c r="A115">
        <v>90</v>
      </c>
      <c r="B115" t="s">
        <v>2</v>
      </c>
      <c r="C115" s="2">
        <v>35157.602603220199</v>
      </c>
    </row>
    <row r="116" spans="1:3" x14ac:dyDescent="0.25">
      <c r="A116">
        <v>91</v>
      </c>
      <c r="B116" t="s">
        <v>2</v>
      </c>
      <c r="C116" s="2">
        <v>30793.499431062555</v>
      </c>
    </row>
    <row r="117" spans="1:3" x14ac:dyDescent="0.25">
      <c r="A117">
        <v>92</v>
      </c>
      <c r="B117" t="s">
        <v>2</v>
      </c>
      <c r="C117" s="2">
        <v>28186.62467621404</v>
      </c>
    </row>
    <row r="118" spans="1:3" x14ac:dyDescent="0.25">
      <c r="A118">
        <v>93</v>
      </c>
      <c r="B118" t="s">
        <v>2</v>
      </c>
      <c r="C118" s="2">
        <v>22327.572805225729</v>
      </c>
    </row>
    <row r="119" spans="1:3" x14ac:dyDescent="0.25">
      <c r="A119">
        <v>94</v>
      </c>
      <c r="B119" t="s">
        <v>2</v>
      </c>
      <c r="C119" s="2">
        <v>30994.210235323135</v>
      </c>
    </row>
    <row r="120" spans="1:3" x14ac:dyDescent="0.25">
      <c r="A120">
        <v>95</v>
      </c>
      <c r="B120" t="s">
        <v>2</v>
      </c>
      <c r="C120" s="2">
        <v>32203.430754276258</v>
      </c>
    </row>
    <row r="121" spans="1:3" x14ac:dyDescent="0.25">
      <c r="A121">
        <v>96</v>
      </c>
      <c r="B121" t="s">
        <v>2</v>
      </c>
      <c r="C121" s="2">
        <v>32025.982184365512</v>
      </c>
    </row>
    <row r="122" spans="1:3" x14ac:dyDescent="0.25">
      <c r="A122">
        <v>97</v>
      </c>
      <c r="B122" t="s">
        <v>2</v>
      </c>
      <c r="C122" s="2">
        <v>24361.592357132049</v>
      </c>
    </row>
    <row r="123" spans="1:3" x14ac:dyDescent="0.25">
      <c r="A123">
        <v>98</v>
      </c>
      <c r="B123" t="s">
        <v>2</v>
      </c>
      <c r="C123" s="2">
        <v>37574.117205480412</v>
      </c>
    </row>
    <row r="124" spans="1:3" x14ac:dyDescent="0.25">
      <c r="A124">
        <v>99</v>
      </c>
      <c r="B124" t="s">
        <v>2</v>
      </c>
      <c r="C124" s="2">
        <v>22214.097303598584</v>
      </c>
    </row>
    <row r="125" spans="1:3" x14ac:dyDescent="0.25">
      <c r="A125">
        <v>100</v>
      </c>
      <c r="B125" t="s">
        <v>2</v>
      </c>
      <c r="C125" s="2">
        <v>34354.819335286797</v>
      </c>
    </row>
    <row r="126" spans="1:3" x14ac:dyDescent="0.25">
      <c r="A126">
        <v>101</v>
      </c>
      <c r="B126" t="s">
        <v>2</v>
      </c>
      <c r="C126" s="2">
        <v>26677.0873456179</v>
      </c>
    </row>
    <row r="127" spans="1:3" x14ac:dyDescent="0.25">
      <c r="A127">
        <v>102</v>
      </c>
      <c r="B127" t="s">
        <v>2</v>
      </c>
      <c r="C127" s="2">
        <v>28504.714914009441</v>
      </c>
    </row>
    <row r="128" spans="1:3" x14ac:dyDescent="0.25">
      <c r="A128">
        <v>103</v>
      </c>
      <c r="B128" t="s">
        <v>2</v>
      </c>
      <c r="C128" s="2">
        <v>34601.539811097326</v>
      </c>
    </row>
    <row r="129" spans="1:3" x14ac:dyDescent="0.25">
      <c r="A129">
        <v>104</v>
      </c>
      <c r="B129" t="s">
        <v>2</v>
      </c>
      <c r="C129" s="2">
        <v>29211.629129389068</v>
      </c>
    </row>
    <row r="130" spans="1:3" x14ac:dyDescent="0.25">
      <c r="A130">
        <v>105</v>
      </c>
      <c r="B130" t="s">
        <v>2</v>
      </c>
      <c r="C130" s="2">
        <v>24072.802802523242</v>
      </c>
    </row>
    <row r="131" spans="1:3" x14ac:dyDescent="0.25">
      <c r="A131">
        <v>106</v>
      </c>
      <c r="B131" t="s">
        <v>2</v>
      </c>
      <c r="C131" s="2">
        <v>31907.872200209295</v>
      </c>
    </row>
    <row r="132" spans="1:3" x14ac:dyDescent="0.25">
      <c r="A132">
        <v>107</v>
      </c>
      <c r="B132" t="s">
        <v>2</v>
      </c>
      <c r="C132" s="2">
        <v>31332.693976035021</v>
      </c>
    </row>
    <row r="133" spans="1:3" x14ac:dyDescent="0.25">
      <c r="A133">
        <v>108</v>
      </c>
      <c r="B133" t="s">
        <v>2</v>
      </c>
      <c r="C133" s="2">
        <v>31786.154242557244</v>
      </c>
    </row>
    <row r="134" spans="1:3" x14ac:dyDescent="0.25">
      <c r="A134">
        <v>109</v>
      </c>
      <c r="B134" t="s">
        <v>2</v>
      </c>
      <c r="C134" s="2">
        <v>30268.67706853733</v>
      </c>
    </row>
    <row r="135" spans="1:3" x14ac:dyDescent="0.25">
      <c r="A135">
        <v>110</v>
      </c>
      <c r="B135" t="s">
        <v>2</v>
      </c>
      <c r="C135" s="2">
        <v>35664.460954798291</v>
      </c>
    </row>
    <row r="136" spans="1:3" x14ac:dyDescent="0.25">
      <c r="A136">
        <v>111</v>
      </c>
      <c r="B136" t="s">
        <v>2</v>
      </c>
      <c r="C136" s="2">
        <v>30217.104149816281</v>
      </c>
    </row>
    <row r="137" spans="1:3" x14ac:dyDescent="0.25">
      <c r="A137">
        <v>112</v>
      </c>
      <c r="B137" t="s">
        <v>2</v>
      </c>
      <c r="C137" s="2">
        <v>24402.174659972581</v>
      </c>
    </row>
    <row r="138" spans="1:3" x14ac:dyDescent="0.25">
      <c r="A138">
        <v>113</v>
      </c>
      <c r="B138" t="s">
        <v>2</v>
      </c>
      <c r="C138" s="2">
        <v>32782.884965133198</v>
      </c>
    </row>
    <row r="139" spans="1:3" x14ac:dyDescent="0.25">
      <c r="A139">
        <v>114</v>
      </c>
      <c r="B139" t="s">
        <v>2</v>
      </c>
      <c r="C139" s="2">
        <v>37447.848684608536</v>
      </c>
    </row>
    <row r="140" spans="1:3" x14ac:dyDescent="0.25">
      <c r="A140">
        <v>115</v>
      </c>
      <c r="B140" t="s">
        <v>2</v>
      </c>
      <c r="C140" s="2">
        <v>30704.337077105469</v>
      </c>
    </row>
    <row r="141" spans="1:3" x14ac:dyDescent="0.25">
      <c r="A141">
        <v>116</v>
      </c>
      <c r="B141" t="s">
        <v>2</v>
      </c>
      <c r="C141" s="2">
        <v>20453.403938367072</v>
      </c>
    </row>
    <row r="142" spans="1:3" x14ac:dyDescent="0.25">
      <c r="A142">
        <v>117</v>
      </c>
      <c r="B142" t="s">
        <v>2</v>
      </c>
      <c r="C142" s="2">
        <v>26632.397880603065</v>
      </c>
    </row>
    <row r="143" spans="1:3" x14ac:dyDescent="0.25">
      <c r="A143">
        <v>118</v>
      </c>
      <c r="B143" t="s">
        <v>2</v>
      </c>
      <c r="C143" s="2">
        <v>29936.437689411832</v>
      </c>
    </row>
    <row r="144" spans="1:3" x14ac:dyDescent="0.25">
      <c r="A144">
        <v>119</v>
      </c>
      <c r="B144" t="s">
        <v>2</v>
      </c>
      <c r="C144" s="2">
        <v>33506.669092358366</v>
      </c>
    </row>
    <row r="145" spans="1:3" x14ac:dyDescent="0.25">
      <c r="A145">
        <v>120</v>
      </c>
      <c r="B145" t="s">
        <v>2</v>
      </c>
      <c r="C145" s="2">
        <v>39948.075215120967</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Aufgabe</vt:lpstr>
      <vt:lpstr>Lösung</vt:lpstr>
    </vt:vector>
  </TitlesOfParts>
  <Company>GEMI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Engelmann, Neele</dc:creator>
  <cp:lastModifiedBy>Engelmann, Neele</cp:lastModifiedBy>
  <dcterms:created xsi:type="dcterms:W3CDTF">2019-12-13T11:13:33Z</dcterms:created>
  <dcterms:modified xsi:type="dcterms:W3CDTF">2022-01-11T13:48:24Z</dcterms:modified>
</cp:coreProperties>
</file>