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Dropbox\Uni\Psych\Lehre\QuantiWebsite\q1_dataFiles\"/>
    </mc:Choice>
  </mc:AlternateContent>
  <xr:revisionPtr revIDLastSave="0" documentId="13_ncr:1_{A2FC5ECE-639F-449B-A595-075F5658EE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rolley_Daten_und_Aufgaben" sheetId="3" r:id="rId1"/>
    <sheet name="Trolley_Musterlösung" sheetId="7" r:id="rId2"/>
    <sheet name="Median und Quartile Veranschaul" sheetId="2" r:id="rId3"/>
  </sheets>
  <definedNames>
    <definedName name="_xlchart.v1.0" hidden="1">Trolley_Musterlösung!$C$14:$C$59</definedName>
    <definedName name="_xlchart.v1.1" hidden="1">Trolley_Musterlösung!$C$60:$C$104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7" l="1"/>
  <c r="K8" i="2"/>
  <c r="J27" i="7"/>
  <c r="I27" i="7"/>
  <c r="J26" i="7"/>
  <c r="I26" i="7"/>
  <c r="J25" i="7"/>
  <c r="I25" i="7"/>
  <c r="J24" i="7"/>
  <c r="J23" i="7"/>
  <c r="I23" i="7"/>
  <c r="J18" i="7"/>
  <c r="I18" i="7"/>
  <c r="J15" i="7"/>
  <c r="I15" i="7"/>
  <c r="J21" i="7"/>
  <c r="J14" i="7" s="1"/>
  <c r="I21" i="7"/>
  <c r="I14" i="7" s="1"/>
  <c r="D28" i="7" s="1"/>
  <c r="E28" i="7" s="1"/>
  <c r="D64" i="7" l="1"/>
  <c r="E64" i="7" s="1"/>
  <c r="D68" i="7"/>
  <c r="E68" i="7" s="1"/>
  <c r="D72" i="7"/>
  <c r="E72" i="7" s="1"/>
  <c r="D76" i="7"/>
  <c r="E76" i="7" s="1"/>
  <c r="D80" i="7"/>
  <c r="E80" i="7" s="1"/>
  <c r="D84" i="7"/>
  <c r="E84" i="7" s="1"/>
  <c r="D88" i="7"/>
  <c r="E88" i="7" s="1"/>
  <c r="D92" i="7"/>
  <c r="E92" i="7" s="1"/>
  <c r="D96" i="7"/>
  <c r="E96" i="7" s="1"/>
  <c r="D100" i="7"/>
  <c r="E100" i="7" s="1"/>
  <c r="D104" i="7"/>
  <c r="E104" i="7" s="1"/>
  <c r="D61" i="7"/>
  <c r="E61" i="7" s="1"/>
  <c r="D65" i="7"/>
  <c r="E65" i="7" s="1"/>
  <c r="D69" i="7"/>
  <c r="E69" i="7" s="1"/>
  <c r="D73" i="7"/>
  <c r="E73" i="7" s="1"/>
  <c r="D77" i="7"/>
  <c r="E77" i="7" s="1"/>
  <c r="D81" i="7"/>
  <c r="E81" i="7" s="1"/>
  <c r="D85" i="7"/>
  <c r="E85" i="7" s="1"/>
  <c r="D89" i="7"/>
  <c r="E89" i="7" s="1"/>
  <c r="D93" i="7"/>
  <c r="E93" i="7" s="1"/>
  <c r="D97" i="7"/>
  <c r="E97" i="7" s="1"/>
  <c r="D101" i="7"/>
  <c r="E101" i="7" s="1"/>
  <c r="D60" i="7"/>
  <c r="E60" i="7" s="1"/>
  <c r="D62" i="7"/>
  <c r="E62" i="7" s="1"/>
  <c r="D66" i="7"/>
  <c r="E66" i="7" s="1"/>
  <c r="D70" i="7"/>
  <c r="E70" i="7" s="1"/>
  <c r="D74" i="7"/>
  <c r="E74" i="7" s="1"/>
  <c r="D78" i="7"/>
  <c r="E78" i="7" s="1"/>
  <c r="D82" i="7"/>
  <c r="E82" i="7" s="1"/>
  <c r="D86" i="7"/>
  <c r="E86" i="7" s="1"/>
  <c r="D90" i="7"/>
  <c r="E90" i="7" s="1"/>
  <c r="D94" i="7"/>
  <c r="E94" i="7" s="1"/>
  <c r="D98" i="7"/>
  <c r="E98" i="7" s="1"/>
  <c r="D102" i="7"/>
  <c r="E102" i="7" s="1"/>
  <c r="D67" i="7"/>
  <c r="E67" i="7" s="1"/>
  <c r="D83" i="7"/>
  <c r="E83" i="7" s="1"/>
  <c r="D99" i="7"/>
  <c r="E99" i="7" s="1"/>
  <c r="D71" i="7"/>
  <c r="E71" i="7" s="1"/>
  <c r="D87" i="7"/>
  <c r="E87" i="7" s="1"/>
  <c r="D103" i="7"/>
  <c r="E103" i="7" s="1"/>
  <c r="D75" i="7"/>
  <c r="E75" i="7" s="1"/>
  <c r="D91" i="7"/>
  <c r="E91" i="7" s="1"/>
  <c r="D63" i="7"/>
  <c r="E63" i="7" s="1"/>
  <c r="D79" i="7"/>
  <c r="E79" i="7" s="1"/>
  <c r="D95" i="7"/>
  <c r="E95" i="7" s="1"/>
  <c r="D14" i="7"/>
  <c r="E14" i="7" s="1"/>
  <c r="D55" i="7"/>
  <c r="E55" i="7" s="1"/>
  <c r="D49" i="7"/>
  <c r="E49" i="7" s="1"/>
  <c r="D43" i="7"/>
  <c r="E43" i="7" s="1"/>
  <c r="D35" i="7"/>
  <c r="E35" i="7" s="1"/>
  <c r="D20" i="7"/>
  <c r="E20" i="7" s="1"/>
  <c r="D59" i="7"/>
  <c r="E59" i="7" s="1"/>
  <c r="D53" i="7"/>
  <c r="E53" i="7" s="1"/>
  <c r="D48" i="7"/>
  <c r="E48" i="7" s="1"/>
  <c r="D40" i="7"/>
  <c r="E40" i="7" s="1"/>
  <c r="D32" i="7"/>
  <c r="E32" i="7" s="1"/>
  <c r="D16" i="7"/>
  <c r="E16" i="7" s="1"/>
  <c r="D57" i="7"/>
  <c r="E57" i="7" s="1"/>
  <c r="D52" i="7"/>
  <c r="E52" i="7" s="1"/>
  <c r="D47" i="7"/>
  <c r="E47" i="7" s="1"/>
  <c r="D39" i="7"/>
  <c r="E39" i="7" s="1"/>
  <c r="D17" i="7"/>
  <c r="E17" i="7" s="1"/>
  <c r="D21" i="7"/>
  <c r="E21" i="7" s="1"/>
  <c r="D25" i="7"/>
  <c r="E25" i="7" s="1"/>
  <c r="D29" i="7"/>
  <c r="E29" i="7" s="1"/>
  <c r="D33" i="7"/>
  <c r="E33" i="7" s="1"/>
  <c r="D37" i="7"/>
  <c r="E37" i="7" s="1"/>
  <c r="D41" i="7"/>
  <c r="E41" i="7" s="1"/>
  <c r="D45" i="7"/>
  <c r="E45" i="7" s="1"/>
  <c r="D18" i="7"/>
  <c r="E18" i="7" s="1"/>
  <c r="D22" i="7"/>
  <c r="E22" i="7" s="1"/>
  <c r="D26" i="7"/>
  <c r="E26" i="7" s="1"/>
  <c r="D30" i="7"/>
  <c r="E30" i="7" s="1"/>
  <c r="D34" i="7"/>
  <c r="E34" i="7" s="1"/>
  <c r="D38" i="7"/>
  <c r="E38" i="7" s="1"/>
  <c r="D42" i="7"/>
  <c r="E42" i="7" s="1"/>
  <c r="D46" i="7"/>
  <c r="E46" i="7" s="1"/>
  <c r="D50" i="7"/>
  <c r="E50" i="7" s="1"/>
  <c r="D54" i="7"/>
  <c r="E54" i="7" s="1"/>
  <c r="D58" i="7"/>
  <c r="E58" i="7" s="1"/>
  <c r="D15" i="7"/>
  <c r="E15" i="7" s="1"/>
  <c r="D19" i="7"/>
  <c r="E19" i="7" s="1"/>
  <c r="D23" i="7"/>
  <c r="E23" i="7" s="1"/>
  <c r="D27" i="7"/>
  <c r="E27" i="7" s="1"/>
  <c r="D31" i="7"/>
  <c r="E31" i="7" s="1"/>
  <c r="D56" i="7"/>
  <c r="E56" i="7" s="1"/>
  <c r="D51" i="7"/>
  <c r="E51" i="7" s="1"/>
  <c r="D44" i="7"/>
  <c r="E44" i="7" s="1"/>
  <c r="D36" i="7"/>
  <c r="E36" i="7" s="1"/>
  <c r="D24" i="7"/>
  <c r="E24" i="7" s="1"/>
  <c r="K11" i="2"/>
  <c r="K7" i="2"/>
  <c r="J17" i="7" l="1"/>
  <c r="I17" i="7"/>
  <c r="K10" i="2"/>
  <c r="K9" i="2"/>
  <c r="K16" i="2" l="1"/>
  <c r="K15" i="2"/>
</calcChain>
</file>

<file path=xl/sharedStrings.xml><?xml version="1.0" encoding="utf-8"?>
<sst xmlns="http://schemas.openxmlformats.org/spreadsheetml/2006/main" count="255" uniqueCount="46">
  <si>
    <t>Mittelwert</t>
  </si>
  <si>
    <t>Median</t>
  </si>
  <si>
    <t>Standardabweichung</t>
  </si>
  <si>
    <t>Minimum</t>
  </si>
  <si>
    <t>25% Quartil</t>
  </si>
  <si>
    <t>75% Quartil</t>
  </si>
  <si>
    <t>Maximum</t>
  </si>
  <si>
    <t>n</t>
  </si>
  <si>
    <t>Ratings für "push"-Szenario in erster vs. zweiter Position</t>
  </si>
  <si>
    <t>Mittelwert (direkt)</t>
  </si>
  <si>
    <t>Standardabweichung (direkt)</t>
  </si>
  <si>
    <t>Abweichung quadriert</t>
  </si>
  <si>
    <t>Quartile</t>
  </si>
  <si>
    <t>Veranschaulichung Median und Quartile</t>
  </si>
  <si>
    <t>Werte</t>
  </si>
  <si>
    <t>1) Werte werden in aufsteigender Reihenfolge sortiert.</t>
  </si>
  <si>
    <t>(hier: Ratings für push in der "push_switch"-Bedingung)</t>
  </si>
  <si>
    <t>2) Der Wert, der die Daten in zwei Teile teilt, wird ermittelt.</t>
  </si>
  <si>
    <t>Min</t>
  </si>
  <si>
    <t>Max</t>
  </si>
  <si>
    <t>Mittelwert aus 23. und 24. Wert wird gebildet: (2+2)/2 = 2</t>
  </si>
  <si>
    <t>Hier (gerade Wertezahl): zwischen dem 23. und 24. Wert, da n = 46</t>
  </si>
  <si>
    <t>(Bei ungerade Wertezahl nicht nötig)</t>
  </si>
  <si>
    <t>3) Selbes Vorgehen, um 25% und 75% Quartil zu ermitteln</t>
  </si>
  <si>
    <t>Auswertung des Trolley-Experiments</t>
  </si>
  <si>
    <t>1) Berechnen Sie die rechts angegebenen statistischen Kennwerte</t>
  </si>
  <si>
    <t>3) Was zeigen die Ergebnisse?</t>
  </si>
  <si>
    <t>number/ sID</t>
  </si>
  <si>
    <t>oben</t>
  </si>
  <si>
    <t>unten</t>
  </si>
  <si>
    <t>Abweichung für Fehlerbalken im Diagramm</t>
  </si>
  <si>
    <t>Nummer</t>
  </si>
  <si>
    <t xml:space="preserve">answer </t>
  </si>
  <si>
    <t>Abweichung Mittelwert</t>
  </si>
  <si>
    <t xml:space="preserve">dilemma </t>
  </si>
  <si>
    <t>push</t>
  </si>
  <si>
    <t xml:space="preserve">switch </t>
  </si>
  <si>
    <t>switch</t>
  </si>
  <si>
    <t>2) Erstellen Sie ein Säulendiagramm, das die moralische Bewertung der Szenarien veranschaulichen.</t>
  </si>
  <si>
    <t xml:space="preserve">4) Erstellen Sie für beide Versuchsgruppen ein Histogramm. Benutzen Sie dazu die Analyse-Funktion (s. Video). </t>
  </si>
  <si>
    <t xml:space="preserve">5) Erstellen Box-Plots für beide Gruppen. </t>
  </si>
  <si>
    <t>Klasse</t>
  </si>
  <si>
    <t>und größer</t>
  </si>
  <si>
    <t>Häufigkeit</t>
  </si>
  <si>
    <t>Push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</si>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</sst>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2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2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2" borderId="0" xfId="0" applyFill="1" applyBorder="1" applyProtection="1">
      <protection locked="0"/>
    </xf>
    <xf numFmtId="0" fontId="1" fillId="0" borderId="0" xfId="0" applyFont="1"/>
    <xf numFmtId="0" fontId="0" fillId="2" borderId="2" xfId="0" applyFill="1" applyBorder="1" applyProtection="1">
      <protection locked="0"/>
    </xf>
    <xf numFmtId="9" fontId="1" fillId="0" borderId="0" xfId="0" applyNumberFormat="1" applyFont="1"/>
    <xf numFmtId="0" fontId="0" fillId="3" borderId="0" xfId="0" applyFill="1" applyProtection="1">
      <protection locked="0"/>
    </xf>
    <xf numFmtId="0" fontId="2" fillId="3" borderId="0" xfId="0" applyFont="1" applyFill="1" applyProtection="1">
      <protection locked="0"/>
    </xf>
    <xf numFmtId="0" fontId="0" fillId="3" borderId="0" xfId="0" applyFont="1" applyFill="1" applyProtection="1">
      <protection locked="0"/>
    </xf>
    <xf numFmtId="2" fontId="0" fillId="0" borderId="3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0" fontId="1" fillId="0" borderId="0" xfId="0" applyFont="1" applyBorder="1" applyProtection="1"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Fill="1" applyBorder="1" applyAlignment="1"/>
    <xf numFmtId="0" fontId="0" fillId="3" borderId="1" xfId="0" applyFill="1" applyBorder="1" applyProtection="1">
      <protection locked="0"/>
    </xf>
    <xf numFmtId="0" fontId="3" fillId="0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Reihenfolge 1: erst push, dann switch</a:t>
            </a:r>
          </a:p>
          <a:p>
            <a:pPr>
              <a:defRPr/>
            </a:pPr>
            <a:r>
              <a:rPr lang="en-US"/>
              <a:t>n = 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Trolley_Lösung!#REF!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Trolley_Lösung!#REF!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Trolley_Lösung!#REF!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2ED-47F9-BAA8-9125C12EB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46088"/>
        <c:axId val="596447072"/>
      </c:barChart>
      <c:catAx>
        <c:axId val="59644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Szenario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447072"/>
        <c:crosses val="autoZero"/>
        <c:auto val="1"/>
        <c:lblAlgn val="ctr"/>
        <c:lblOffset val="100"/>
        <c:noMultiLvlLbl val="0"/>
      </c:catAx>
      <c:valAx>
        <c:axId val="596447072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4460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Reihenfolge 1: erst push, dann switch</a:t>
            </a:r>
          </a:p>
          <a:p>
            <a:pPr>
              <a:defRPr/>
            </a:pPr>
            <a:r>
              <a:rPr lang="en-US"/>
              <a:t>n = 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Trolley_Lösung!#REF!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Trolley_Lösung!#REF!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Trolley_Lösung!#REF!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91C-4789-99E7-7D6235DB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46088"/>
        <c:axId val="596447072"/>
      </c:barChart>
      <c:catAx>
        <c:axId val="59644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Szenario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447072"/>
        <c:crosses val="autoZero"/>
        <c:auto val="1"/>
        <c:lblAlgn val="ctr"/>
        <c:lblOffset val="100"/>
        <c:noMultiLvlLbl val="0"/>
      </c:catAx>
      <c:valAx>
        <c:axId val="596447072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4460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Gruppenmittelwerte der</a:t>
            </a:r>
            <a:r>
              <a:rPr lang="en-US" baseline="0"/>
              <a:t> beiden Bedingungen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Trolley_Musterlösung!$H$14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54-4764-9535-E402D40467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54-4764-9535-E402D40467FD}"/>
              </c:ext>
            </c:extLst>
          </c:dPt>
          <c:cat>
            <c:strRef>
              <c:f>Trolley_Musterlösung!$I$13:$J$13</c:f>
              <c:strCache>
                <c:ptCount val="2"/>
                <c:pt idx="0">
                  <c:v>push</c:v>
                </c:pt>
                <c:pt idx="1">
                  <c:v>switch</c:v>
                </c:pt>
              </c:strCache>
            </c:strRef>
          </c:cat>
          <c:val>
            <c:numRef>
              <c:f>Trolley_Musterlösung!$I$14:$J$14</c:f>
              <c:numCache>
                <c:formatCode>0.00</c:formatCode>
                <c:ptCount val="2"/>
                <c:pt idx="0">
                  <c:v>2.4130434782608696</c:v>
                </c:pt>
                <c:pt idx="1">
                  <c:v>4.0222222222222221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4-4764-9535-E402D4046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033200"/>
        <c:axId val="835238848"/>
      </c:barChart>
      <c:catAx>
        <c:axId val="63003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Bedingung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238848"/>
        <c:crosses val="autoZero"/>
        <c:auto val="1"/>
        <c:lblAlgn val="ctr"/>
        <c:lblOffset val="100"/>
        <c:noMultiLvlLbl val="0"/>
      </c:catAx>
      <c:valAx>
        <c:axId val="835238848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Rating: Moralische Akzeptabilität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0033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 - Push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Trolley_Musterlösung!$L$17:$L$20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und größer</c:v>
                </c:pt>
              </c:strCache>
            </c:strRef>
          </c:cat>
          <c:val>
            <c:numRef>
              <c:f>Trolley_Musterlösung!$M$17:$M$20</c:f>
              <c:numCache>
                <c:formatCode>General</c:formatCode>
                <c:ptCount val="4"/>
                <c:pt idx="0">
                  <c:v>19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B-44CF-A2C9-27C12EB9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998000"/>
        <c:axId val="753069840"/>
      </c:barChart>
      <c:catAx>
        <c:axId val="62999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3069840"/>
        <c:crosses val="autoZero"/>
        <c:auto val="1"/>
        <c:lblAlgn val="ctr"/>
        <c:lblOffset val="100"/>
        <c:noMultiLvlLbl val="0"/>
      </c:catAx>
      <c:valAx>
        <c:axId val="75306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998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 - Switch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Trolley_Musterlösung!$L$24:$L$27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und größer</c:v>
                </c:pt>
              </c:strCache>
            </c:strRef>
          </c:cat>
          <c:val>
            <c:numRef>
              <c:f>Trolley_Musterlösung!$M$24:$M$27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1-484D-AE16-7083392B2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459440"/>
        <c:axId val="760051936"/>
      </c:barChart>
      <c:catAx>
        <c:axId val="43345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051936"/>
        <c:crosses val="autoZero"/>
        <c:auto val="1"/>
        <c:lblAlgn val="ctr"/>
        <c:lblOffset val="100"/>
        <c:noMultiLvlLbl val="0"/>
      </c:catAx>
      <c:valAx>
        <c:axId val="76005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459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Push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Push</a:t>
          </a:r>
        </a:p>
      </cx:txPr>
    </cx:title>
    <cx:plotArea>
      <cx:plotAreaRegion>
        <cx:series layoutId="boxWhisker" uniqueId="{8EC04197-7FF6-44A9-B668-56CAA75D389D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6" min="1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Switch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Switch</a:t>
          </a:r>
        </a:p>
      </cx:txPr>
    </cx:title>
    <cx:plotArea>
      <cx:plotAreaRegion>
        <cx:series layoutId="boxWhisker" uniqueId="{B57A0791-AC98-43A4-94F1-206E9164ADCA}">
          <cx:spPr>
            <a:solidFill>
              <a:schemeClr val="accent2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6" min="1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3.png"/><Relationship Id="rId9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7</xdr:row>
      <xdr:rowOff>0</xdr:rowOff>
    </xdr:from>
    <xdr:to>
      <xdr:col>17</xdr:col>
      <xdr:colOff>95250</xdr:colOff>
      <xdr:row>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192964</xdr:colOff>
      <xdr:row>28</xdr:row>
      <xdr:rowOff>148366</xdr:rowOff>
    </xdr:from>
    <xdr:to>
      <xdr:col>11</xdr:col>
      <xdr:colOff>80793</xdr:colOff>
      <xdr:row>44</xdr:row>
      <xdr:rowOff>181042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1464" y="5587141"/>
          <a:ext cx="5117054" cy="308067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268940</xdr:colOff>
      <xdr:row>6</xdr:row>
      <xdr:rowOff>72277</xdr:rowOff>
    </xdr:from>
    <xdr:to>
      <xdr:col>17</xdr:col>
      <xdr:colOff>746382</xdr:colOff>
      <xdr:row>11</xdr:row>
      <xdr:rowOff>171679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4734" y="1316130"/>
          <a:ext cx="5049442" cy="105190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268940</xdr:colOff>
      <xdr:row>0</xdr:row>
      <xdr:rowOff>205628</xdr:rowOff>
    </xdr:from>
    <xdr:to>
      <xdr:col>17</xdr:col>
      <xdr:colOff>746801</xdr:colOff>
      <xdr:row>6</xdr:row>
      <xdr:rowOff>5472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54734" y="205628"/>
          <a:ext cx="5049861" cy="104369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7</xdr:row>
      <xdr:rowOff>0</xdr:rowOff>
    </xdr:from>
    <xdr:to>
      <xdr:col>17</xdr:col>
      <xdr:colOff>95250</xdr:colOff>
      <xdr:row>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D61AF8-3A80-4C89-9ADB-E739DB421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491040</xdr:colOff>
      <xdr:row>64</xdr:row>
      <xdr:rowOff>48634</xdr:rowOff>
    </xdr:from>
    <xdr:to>
      <xdr:col>12</xdr:col>
      <xdr:colOff>378869</xdr:colOff>
      <xdr:row>80</xdr:row>
      <xdr:rowOff>81310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D20EF69-012A-4C07-8AA9-948F648B6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1540" y="12383509"/>
          <a:ext cx="5117054" cy="308067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268940</xdr:colOff>
      <xdr:row>6</xdr:row>
      <xdr:rowOff>72277</xdr:rowOff>
    </xdr:from>
    <xdr:to>
      <xdr:col>17</xdr:col>
      <xdr:colOff>746382</xdr:colOff>
      <xdr:row>11</xdr:row>
      <xdr:rowOff>171679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5CC4AD7F-4AD2-481B-98BE-CF47FF858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70590" y="1320052"/>
          <a:ext cx="5049442" cy="105190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268940</xdr:colOff>
      <xdr:row>0</xdr:row>
      <xdr:rowOff>205628</xdr:rowOff>
    </xdr:from>
    <xdr:to>
      <xdr:col>17</xdr:col>
      <xdr:colOff>746801</xdr:colOff>
      <xdr:row>6</xdr:row>
      <xdr:rowOff>5472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C4216E1-6619-478C-8FFC-8AB34CE41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70590" y="205628"/>
          <a:ext cx="5049861" cy="10476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104775</xdr:colOff>
      <xdr:row>28</xdr:row>
      <xdr:rowOff>119062</xdr:rowOff>
    </xdr:from>
    <xdr:to>
      <xdr:col>11</xdr:col>
      <xdr:colOff>209550</xdr:colOff>
      <xdr:row>43</xdr:row>
      <xdr:rowOff>4762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5A15F95-C8CC-48B2-A83A-73CF2F95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400050</xdr:colOff>
      <xdr:row>13</xdr:row>
      <xdr:rowOff>85725</xdr:rowOff>
    </xdr:from>
    <xdr:to>
      <xdr:col>19</xdr:col>
      <xdr:colOff>400050</xdr:colOff>
      <xdr:row>23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0788945-D586-481B-946A-7B211ECE0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381000</xdr:colOff>
      <xdr:row>24</xdr:row>
      <xdr:rowOff>47625</xdr:rowOff>
    </xdr:from>
    <xdr:to>
      <xdr:col>19</xdr:col>
      <xdr:colOff>381000</xdr:colOff>
      <xdr:row>34</xdr:row>
      <xdr:rowOff>47625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BCA9879-D19E-475A-81FE-31B8C079A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381000</xdr:colOff>
      <xdr:row>45</xdr:row>
      <xdr:rowOff>4761</xdr:rowOff>
    </xdr:from>
    <xdr:to>
      <xdr:col>9</xdr:col>
      <xdr:colOff>506413</xdr:colOff>
      <xdr:row>58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m 11">
              <a:extLst>
                <a:ext uri="{FF2B5EF4-FFF2-40B4-BE49-F238E27FC236}">
                  <a16:creationId xmlns:a16="http://schemas.microsoft.com/office/drawing/2014/main" id="{27E886F2-ACA8-4B15-8CA0-369F99CD6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0" y="8720136"/>
              <a:ext cx="4325938" cy="2595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9</xdr:col>
      <xdr:colOff>828675</xdr:colOff>
      <xdr:row>45</xdr:row>
      <xdr:rowOff>4762</xdr:rowOff>
    </xdr:from>
    <xdr:to>
      <xdr:col>15</xdr:col>
      <xdr:colOff>561975</xdr:colOff>
      <xdr:row>58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m 12">
              <a:extLst>
                <a:ext uri="{FF2B5EF4-FFF2-40B4-BE49-F238E27FC236}">
                  <a16:creationId xmlns:a16="http://schemas.microsoft.com/office/drawing/2014/main" id="{45E088B4-BD9F-4A5F-9654-A625776090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15700" y="8720137"/>
              <a:ext cx="4572000" cy="2614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492125</xdr:colOff>
      <xdr:row>2</xdr:row>
      <xdr:rowOff>93510</xdr:rowOff>
    </xdr:from>
    <xdr:to>
      <xdr:col>19</xdr:col>
      <xdr:colOff>449846</xdr:colOff>
      <xdr:row>19</xdr:row>
      <xdr:rowOff>59769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9025" y="474510"/>
          <a:ext cx="5548896" cy="320475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"/>
  <sheetViews>
    <sheetView tabSelected="1" topLeftCell="A13" zoomScaleNormal="100" workbookViewId="0">
      <selection activeCell="A8" sqref="A8"/>
    </sheetView>
  </sheetViews>
  <sheetFormatPr baseColWidth="10" defaultColWidth="11.42578125" defaultRowHeight="15" x14ac:dyDescent="0.25"/>
  <cols>
    <col min="1" max="1" width="11.42578125" style="1"/>
    <col min="2" max="2" width="13.28515625" style="1" customWidth="1"/>
    <col min="3" max="3" width="14.28515625" style="1" customWidth="1"/>
    <col min="4" max="4" width="28.7109375" style="1" customWidth="1"/>
    <col min="5" max="5" width="26.5703125" style="1" customWidth="1"/>
    <col min="6" max="7" width="11.42578125" style="1"/>
    <col min="8" max="8" width="26.5703125" style="1" customWidth="1"/>
    <col min="9" max="9" width="13.5703125" style="1" customWidth="1"/>
    <col min="10" max="10" width="15.42578125" style="1" customWidth="1"/>
    <col min="11" max="16384" width="11.42578125" style="1"/>
  </cols>
  <sheetData>
    <row r="1" spans="1:10" ht="23.25" x14ac:dyDescent="0.35">
      <c r="A1" s="13" t="s">
        <v>24</v>
      </c>
      <c r="B1" s="12"/>
      <c r="C1" s="12"/>
      <c r="D1" s="12"/>
      <c r="E1" s="12"/>
      <c r="F1" s="12"/>
      <c r="G1" s="12"/>
      <c r="H1" s="12"/>
    </row>
    <row r="2" spans="1:10" x14ac:dyDescent="0.25">
      <c r="A2" s="12"/>
      <c r="B2" s="12"/>
      <c r="C2" s="12"/>
      <c r="D2" s="12"/>
      <c r="E2" s="12"/>
      <c r="F2" s="12"/>
      <c r="G2" s="12"/>
      <c r="H2" s="12"/>
    </row>
    <row r="3" spans="1:10" x14ac:dyDescent="0.25">
      <c r="A3" s="14" t="s">
        <v>25</v>
      </c>
      <c r="B3" s="12"/>
      <c r="C3" s="12"/>
      <c r="D3" s="12"/>
      <c r="E3" s="12"/>
      <c r="F3" s="12"/>
      <c r="G3" s="12"/>
      <c r="H3" s="12"/>
    </row>
    <row r="4" spans="1:10" x14ac:dyDescent="0.25">
      <c r="A4" s="14" t="s">
        <v>38</v>
      </c>
      <c r="B4" s="12"/>
      <c r="C4" s="12"/>
      <c r="D4" s="12"/>
      <c r="E4" s="12"/>
      <c r="F4" s="12"/>
      <c r="G4" s="12"/>
      <c r="H4" s="12"/>
    </row>
    <row r="5" spans="1:10" x14ac:dyDescent="0.25">
      <c r="A5" s="12" t="s">
        <v>26</v>
      </c>
      <c r="B5" s="12"/>
      <c r="C5" s="12"/>
      <c r="D5" s="12"/>
      <c r="E5" s="12"/>
      <c r="F5" s="12"/>
      <c r="G5" s="12"/>
      <c r="H5" s="12"/>
    </row>
    <row r="6" spans="1:10" x14ac:dyDescent="0.25">
      <c r="A6" s="12" t="s">
        <v>39</v>
      </c>
      <c r="B6" s="12"/>
      <c r="C6" s="12"/>
      <c r="D6" s="12"/>
      <c r="E6" s="12"/>
      <c r="F6" s="12"/>
      <c r="G6" s="12"/>
      <c r="H6" s="12"/>
    </row>
    <row r="7" spans="1:10" x14ac:dyDescent="0.25">
      <c r="A7" s="12" t="s">
        <v>40</v>
      </c>
      <c r="B7" s="12"/>
      <c r="C7" s="12"/>
      <c r="D7" s="12"/>
      <c r="E7" s="12"/>
      <c r="F7" s="12"/>
      <c r="G7" s="12"/>
      <c r="H7" s="12"/>
    </row>
    <row r="9" spans="1:10" x14ac:dyDescent="0.25">
      <c r="D9" s="3"/>
    </row>
    <row r="10" spans="1:10" x14ac:dyDescent="0.25">
      <c r="D10" s="3"/>
    </row>
    <row r="11" spans="1:10" x14ac:dyDescent="0.25">
      <c r="H11" s="2" t="s">
        <v>8</v>
      </c>
    </row>
    <row r="13" spans="1:10" x14ac:dyDescent="0.25">
      <c r="A13" s="2" t="s">
        <v>27</v>
      </c>
      <c r="B13" s="2" t="s">
        <v>34</v>
      </c>
      <c r="C13" s="2" t="s">
        <v>32</v>
      </c>
      <c r="D13" s="2" t="s">
        <v>33</v>
      </c>
      <c r="E13" s="2" t="s">
        <v>11</v>
      </c>
      <c r="I13" s="2" t="s">
        <v>35</v>
      </c>
      <c r="J13" s="2" t="s">
        <v>37</v>
      </c>
    </row>
    <row r="14" spans="1:10" x14ac:dyDescent="0.25">
      <c r="A14" s="1">
        <v>12</v>
      </c>
      <c r="B14" s="20" t="s">
        <v>35</v>
      </c>
      <c r="C14" s="1">
        <v>2</v>
      </c>
      <c r="D14" s="3"/>
      <c r="E14" s="3"/>
      <c r="H14" s="2" t="s">
        <v>0</v>
      </c>
      <c r="I14" s="15"/>
      <c r="J14" s="15"/>
    </row>
    <row r="15" spans="1:10" x14ac:dyDescent="0.25">
      <c r="A15" s="1">
        <v>15</v>
      </c>
      <c r="B15" s="20" t="s">
        <v>35</v>
      </c>
      <c r="C15" s="1">
        <v>5</v>
      </c>
      <c r="D15" s="3"/>
      <c r="E15" s="3"/>
      <c r="H15" s="2" t="s">
        <v>9</v>
      </c>
      <c r="I15" s="15"/>
      <c r="J15" s="15"/>
    </row>
    <row r="16" spans="1:10" x14ac:dyDescent="0.25">
      <c r="A16" s="1">
        <v>17</v>
      </c>
      <c r="B16" s="20" t="s">
        <v>35</v>
      </c>
      <c r="C16" s="1">
        <v>2</v>
      </c>
      <c r="D16" s="3"/>
      <c r="E16" s="3"/>
    </row>
    <row r="17" spans="1:15" x14ac:dyDescent="0.25">
      <c r="A17" s="1">
        <v>19</v>
      </c>
      <c r="B17" s="20" t="s">
        <v>35</v>
      </c>
      <c r="C17" s="1">
        <v>6</v>
      </c>
      <c r="D17" s="3"/>
      <c r="E17" s="3"/>
      <c r="H17" s="2" t="s">
        <v>2</v>
      </c>
      <c r="I17" s="15"/>
      <c r="J17" s="15"/>
    </row>
    <row r="18" spans="1:15" x14ac:dyDescent="0.25">
      <c r="A18" s="1">
        <v>24</v>
      </c>
      <c r="B18" s="20" t="s">
        <v>35</v>
      </c>
      <c r="C18" s="1">
        <v>1</v>
      </c>
      <c r="D18" s="3"/>
      <c r="E18" s="3"/>
      <c r="H18" s="2" t="s">
        <v>10</v>
      </c>
      <c r="I18" s="15"/>
      <c r="J18" s="15"/>
    </row>
    <row r="19" spans="1:15" x14ac:dyDescent="0.25">
      <c r="A19" s="1">
        <v>32</v>
      </c>
      <c r="B19" s="20" t="s">
        <v>35</v>
      </c>
      <c r="C19" s="1">
        <v>1</v>
      </c>
      <c r="D19" s="3"/>
      <c r="E19" s="3"/>
    </row>
    <row r="20" spans="1:15" x14ac:dyDescent="0.25">
      <c r="A20" s="1">
        <v>35</v>
      </c>
      <c r="B20" s="20" t="s">
        <v>35</v>
      </c>
      <c r="C20" s="1">
        <v>1</v>
      </c>
      <c r="D20" s="3"/>
      <c r="E20" s="3"/>
    </row>
    <row r="21" spans="1:15" x14ac:dyDescent="0.25">
      <c r="A21" s="1">
        <v>37</v>
      </c>
      <c r="B21" s="20" t="s">
        <v>35</v>
      </c>
      <c r="C21" s="1">
        <v>3</v>
      </c>
      <c r="D21" s="3"/>
      <c r="E21" s="3"/>
      <c r="H21" s="2" t="s">
        <v>7</v>
      </c>
      <c r="I21" s="16"/>
      <c r="J21" s="16"/>
    </row>
    <row r="22" spans="1:15" x14ac:dyDescent="0.25">
      <c r="A22" s="1">
        <v>40</v>
      </c>
      <c r="B22" s="20" t="s">
        <v>35</v>
      </c>
      <c r="C22" s="1">
        <v>3</v>
      </c>
      <c r="D22" s="3"/>
      <c r="E22" s="3"/>
      <c r="I22" s="4"/>
      <c r="J22" s="4"/>
    </row>
    <row r="23" spans="1:15" x14ac:dyDescent="0.25">
      <c r="A23" s="1">
        <v>47</v>
      </c>
      <c r="B23" s="20" t="s">
        <v>35</v>
      </c>
      <c r="C23" s="1">
        <v>2</v>
      </c>
      <c r="D23" s="3"/>
      <c r="E23" s="3"/>
      <c r="H23" s="2" t="s">
        <v>3</v>
      </c>
      <c r="I23" s="16"/>
      <c r="J23" s="16"/>
    </row>
    <row r="24" spans="1:15" x14ac:dyDescent="0.25">
      <c r="A24" s="1">
        <v>48</v>
      </c>
      <c r="B24" s="20" t="s">
        <v>35</v>
      </c>
      <c r="C24" s="1">
        <v>1</v>
      </c>
      <c r="D24" s="3"/>
      <c r="E24" s="3"/>
      <c r="H24" s="2" t="s">
        <v>4</v>
      </c>
      <c r="I24" s="16"/>
      <c r="J24" s="16"/>
    </row>
    <row r="25" spans="1:15" x14ac:dyDescent="0.25">
      <c r="A25" s="1">
        <v>53</v>
      </c>
      <c r="B25" s="20" t="s">
        <v>35</v>
      </c>
      <c r="C25" s="1">
        <v>1</v>
      </c>
      <c r="D25" s="3"/>
      <c r="E25" s="3"/>
      <c r="H25" s="2" t="s">
        <v>1</v>
      </c>
      <c r="I25" s="16"/>
      <c r="J25" s="16"/>
    </row>
    <row r="26" spans="1:15" x14ac:dyDescent="0.25">
      <c r="A26" s="1">
        <v>59</v>
      </c>
      <c r="B26" s="20" t="s">
        <v>35</v>
      </c>
      <c r="C26" s="1">
        <v>1</v>
      </c>
      <c r="D26" s="3"/>
      <c r="E26" s="3"/>
      <c r="H26" s="2" t="s">
        <v>5</v>
      </c>
      <c r="I26" s="16"/>
      <c r="J26" s="16"/>
    </row>
    <row r="27" spans="1:15" x14ac:dyDescent="0.25">
      <c r="A27" s="1">
        <v>66</v>
      </c>
      <c r="B27" s="20" t="s">
        <v>35</v>
      </c>
      <c r="C27" s="1">
        <v>1</v>
      </c>
      <c r="D27" s="3"/>
      <c r="E27" s="3"/>
      <c r="H27" s="2" t="s">
        <v>6</v>
      </c>
      <c r="I27" s="16"/>
      <c r="J27" s="16"/>
    </row>
    <row r="28" spans="1:15" x14ac:dyDescent="0.25">
      <c r="A28" s="1">
        <v>68</v>
      </c>
      <c r="B28" s="20" t="s">
        <v>35</v>
      </c>
      <c r="C28" s="1">
        <v>1</v>
      </c>
      <c r="D28" s="3"/>
      <c r="E28" s="3"/>
    </row>
    <row r="29" spans="1:15" x14ac:dyDescent="0.25">
      <c r="A29" s="1">
        <v>76</v>
      </c>
      <c r="B29" s="20" t="s">
        <v>35</v>
      </c>
      <c r="C29" s="1">
        <v>4</v>
      </c>
      <c r="D29" s="3"/>
      <c r="E29" s="3"/>
      <c r="L29" s="7"/>
      <c r="M29" s="7"/>
      <c r="N29" s="7"/>
      <c r="O29" s="7"/>
    </row>
    <row r="30" spans="1:15" x14ac:dyDescent="0.25">
      <c r="A30" s="1">
        <v>77</v>
      </c>
      <c r="B30" s="20" t="s">
        <v>35</v>
      </c>
      <c r="C30" s="1">
        <v>4</v>
      </c>
      <c r="D30" s="3"/>
      <c r="E30" s="3"/>
      <c r="H30" s="17"/>
      <c r="I30" s="7"/>
      <c r="J30" s="7"/>
      <c r="L30" s="7"/>
      <c r="M30" s="32"/>
      <c r="N30" s="32"/>
      <c r="O30" s="7"/>
    </row>
    <row r="31" spans="1:15" x14ac:dyDescent="0.25">
      <c r="A31" s="1">
        <v>81</v>
      </c>
      <c r="B31" s="20" t="s">
        <v>35</v>
      </c>
      <c r="C31" s="1">
        <v>2</v>
      </c>
      <c r="D31" s="3"/>
      <c r="E31" s="3"/>
      <c r="H31" s="7"/>
      <c r="I31" s="7"/>
      <c r="J31" s="7"/>
      <c r="L31" s="7"/>
      <c r="M31" s="30"/>
      <c r="N31" s="26"/>
      <c r="O31" s="7"/>
    </row>
    <row r="32" spans="1:15" x14ac:dyDescent="0.25">
      <c r="A32" s="1">
        <v>90</v>
      </c>
      <c r="B32" s="20" t="s">
        <v>35</v>
      </c>
      <c r="C32" s="1">
        <v>5</v>
      </c>
      <c r="D32" s="3"/>
      <c r="E32" s="3"/>
      <c r="H32" s="7"/>
      <c r="I32" s="17"/>
      <c r="J32" s="17"/>
      <c r="L32" s="7"/>
      <c r="M32" s="30"/>
      <c r="N32" s="26"/>
      <c r="O32" s="7"/>
    </row>
    <row r="33" spans="1:15" x14ac:dyDescent="0.25">
      <c r="A33" s="1">
        <v>91</v>
      </c>
      <c r="B33" s="20" t="s">
        <v>35</v>
      </c>
      <c r="C33" s="1">
        <v>2</v>
      </c>
      <c r="D33" s="3"/>
      <c r="E33" s="3"/>
      <c r="H33" s="17"/>
      <c r="I33" s="6"/>
      <c r="J33" s="6"/>
      <c r="L33" s="7"/>
      <c r="M33" s="30"/>
      <c r="N33" s="26"/>
      <c r="O33" s="7"/>
    </row>
    <row r="34" spans="1:15" x14ac:dyDescent="0.25">
      <c r="A34" s="1">
        <v>93</v>
      </c>
      <c r="B34" s="20" t="s">
        <v>35</v>
      </c>
      <c r="C34" s="1">
        <v>5</v>
      </c>
      <c r="D34" s="3"/>
      <c r="E34" s="3"/>
      <c r="H34" s="17"/>
      <c r="I34" s="6"/>
      <c r="J34" s="6"/>
      <c r="L34" s="7"/>
      <c r="M34" s="26"/>
      <c r="N34" s="26"/>
      <c r="O34" s="7"/>
    </row>
    <row r="35" spans="1:15" x14ac:dyDescent="0.25">
      <c r="A35" s="1">
        <v>95</v>
      </c>
      <c r="B35" s="20" t="s">
        <v>35</v>
      </c>
      <c r="C35" s="1">
        <v>3</v>
      </c>
      <c r="D35" s="3"/>
      <c r="E35" s="3"/>
      <c r="H35" s="17"/>
      <c r="I35" s="6"/>
      <c r="J35" s="6"/>
      <c r="L35" s="7"/>
      <c r="M35" s="7"/>
      <c r="N35" s="7"/>
      <c r="O35" s="7"/>
    </row>
    <row r="36" spans="1:15" x14ac:dyDescent="0.25">
      <c r="A36" s="1">
        <v>105</v>
      </c>
      <c r="B36" s="20" t="s">
        <v>35</v>
      </c>
      <c r="C36" s="1">
        <v>3</v>
      </c>
      <c r="D36" s="3"/>
      <c r="E36" s="3"/>
      <c r="H36" s="7"/>
      <c r="I36" s="6"/>
      <c r="J36" s="6"/>
      <c r="L36" s="7"/>
      <c r="M36" s="7"/>
      <c r="N36" s="7"/>
      <c r="O36" s="7"/>
    </row>
    <row r="37" spans="1:15" x14ac:dyDescent="0.25">
      <c r="A37" s="1">
        <v>4</v>
      </c>
      <c r="B37" s="20" t="s">
        <v>35</v>
      </c>
      <c r="C37" s="1">
        <v>3</v>
      </c>
      <c r="D37" s="3"/>
      <c r="E37" s="3"/>
      <c r="H37" s="17"/>
      <c r="I37" s="18"/>
      <c r="J37" s="19"/>
      <c r="L37" s="7"/>
      <c r="M37" s="7"/>
      <c r="N37" s="7"/>
      <c r="O37" s="7"/>
    </row>
    <row r="38" spans="1:15" x14ac:dyDescent="0.25">
      <c r="A38" s="1">
        <v>7</v>
      </c>
      <c r="B38" s="20" t="s">
        <v>35</v>
      </c>
      <c r="C38" s="1">
        <v>2</v>
      </c>
      <c r="D38" s="3"/>
      <c r="E38" s="3"/>
      <c r="H38" s="17"/>
      <c r="I38" s="18"/>
      <c r="J38" s="19"/>
      <c r="L38" s="7"/>
      <c r="M38" s="7"/>
      <c r="N38" s="7"/>
      <c r="O38" s="7"/>
    </row>
    <row r="39" spans="1:15" x14ac:dyDescent="0.25">
      <c r="A39" s="1">
        <v>8</v>
      </c>
      <c r="B39" s="20" t="s">
        <v>35</v>
      </c>
      <c r="C39" s="1">
        <v>1</v>
      </c>
      <c r="D39" s="3"/>
      <c r="E39" s="3"/>
      <c r="H39" s="17"/>
      <c r="I39" s="18"/>
      <c r="J39" s="19"/>
      <c r="L39" s="7"/>
      <c r="M39" s="7"/>
      <c r="N39" s="7"/>
      <c r="O39" s="7"/>
    </row>
    <row r="40" spans="1:15" x14ac:dyDescent="0.25">
      <c r="A40" s="1">
        <v>13</v>
      </c>
      <c r="B40" s="20" t="s">
        <v>35</v>
      </c>
      <c r="C40" s="1">
        <v>1</v>
      </c>
      <c r="D40" s="3"/>
      <c r="E40" s="3"/>
      <c r="H40" s="17"/>
      <c r="I40" s="18"/>
      <c r="J40" s="19"/>
      <c r="L40" s="7"/>
      <c r="M40" s="32"/>
      <c r="N40" s="32"/>
      <c r="O40" s="7"/>
    </row>
    <row r="41" spans="1:15" x14ac:dyDescent="0.25">
      <c r="A41" s="1">
        <v>23</v>
      </c>
      <c r="B41" s="20" t="s">
        <v>35</v>
      </c>
      <c r="C41" s="1">
        <v>1</v>
      </c>
      <c r="D41" s="3"/>
      <c r="E41" s="3"/>
      <c r="H41" s="17"/>
      <c r="I41" s="18"/>
      <c r="J41" s="19"/>
      <c r="L41" s="7"/>
      <c r="M41" s="30"/>
      <c r="N41" s="26"/>
      <c r="O41" s="7"/>
    </row>
    <row r="42" spans="1:15" x14ac:dyDescent="0.25">
      <c r="A42" s="1">
        <v>26</v>
      </c>
      <c r="B42" s="20" t="s">
        <v>35</v>
      </c>
      <c r="C42" s="1">
        <v>1</v>
      </c>
      <c r="D42" s="3"/>
      <c r="E42" s="3"/>
      <c r="L42" s="7"/>
      <c r="M42" s="30"/>
      <c r="N42" s="26"/>
      <c r="O42" s="7"/>
    </row>
    <row r="43" spans="1:15" x14ac:dyDescent="0.25">
      <c r="A43" s="1">
        <v>27</v>
      </c>
      <c r="B43" s="20" t="s">
        <v>35</v>
      </c>
      <c r="C43" s="1">
        <v>2</v>
      </c>
      <c r="D43" s="3"/>
      <c r="E43" s="3"/>
      <c r="L43" s="7"/>
      <c r="M43" s="30"/>
      <c r="N43" s="26"/>
      <c r="O43" s="7"/>
    </row>
    <row r="44" spans="1:15" x14ac:dyDescent="0.25">
      <c r="A44" s="1">
        <v>28</v>
      </c>
      <c r="B44" s="20" t="s">
        <v>35</v>
      </c>
      <c r="C44" s="1">
        <v>1</v>
      </c>
      <c r="D44" s="3"/>
      <c r="E44" s="3"/>
      <c r="L44" s="7"/>
      <c r="M44" s="26"/>
      <c r="N44" s="26"/>
      <c r="O44" s="7"/>
    </row>
    <row r="45" spans="1:15" x14ac:dyDescent="0.25">
      <c r="A45" s="1">
        <v>41</v>
      </c>
      <c r="B45" s="20" t="s">
        <v>35</v>
      </c>
      <c r="C45" s="1">
        <v>1</v>
      </c>
      <c r="D45" s="3"/>
      <c r="E45" s="3"/>
      <c r="L45" s="7"/>
      <c r="M45" s="7"/>
      <c r="N45" s="7"/>
      <c r="O45" s="7"/>
    </row>
    <row r="46" spans="1:15" x14ac:dyDescent="0.25">
      <c r="A46" s="1">
        <v>42</v>
      </c>
      <c r="B46" s="20" t="s">
        <v>35</v>
      </c>
      <c r="C46" s="1">
        <v>4</v>
      </c>
      <c r="D46" s="3"/>
      <c r="E46" s="3"/>
      <c r="L46" s="7"/>
      <c r="M46" s="7"/>
      <c r="N46" s="7"/>
      <c r="O46" s="7"/>
    </row>
    <row r="47" spans="1:15" x14ac:dyDescent="0.25">
      <c r="A47" s="1">
        <v>49</v>
      </c>
      <c r="B47" s="20" t="s">
        <v>35</v>
      </c>
      <c r="C47" s="1">
        <v>1</v>
      </c>
      <c r="D47" s="3"/>
      <c r="E47" s="3"/>
      <c r="L47" s="7"/>
      <c r="M47" s="7"/>
      <c r="N47" s="7"/>
      <c r="O47" s="7"/>
    </row>
    <row r="48" spans="1:15" x14ac:dyDescent="0.25">
      <c r="A48" s="1">
        <v>52</v>
      </c>
      <c r="B48" s="20" t="s">
        <v>35</v>
      </c>
      <c r="C48" s="1">
        <v>2</v>
      </c>
      <c r="D48" s="3"/>
      <c r="E48" s="3"/>
      <c r="L48" s="7"/>
      <c r="M48" s="7"/>
      <c r="N48" s="7"/>
      <c r="O48" s="7"/>
    </row>
    <row r="49" spans="1:15" x14ac:dyDescent="0.25">
      <c r="A49" s="1">
        <v>60</v>
      </c>
      <c r="B49" s="20" t="s">
        <v>35</v>
      </c>
      <c r="C49" s="1">
        <v>2</v>
      </c>
      <c r="D49" s="3"/>
      <c r="E49" s="3"/>
      <c r="L49" s="7"/>
      <c r="M49" s="7"/>
      <c r="N49" s="7"/>
      <c r="O49" s="7"/>
    </row>
    <row r="50" spans="1:15" x14ac:dyDescent="0.25">
      <c r="A50" s="1">
        <v>62</v>
      </c>
      <c r="B50" s="20" t="s">
        <v>35</v>
      </c>
      <c r="C50" s="1">
        <v>5</v>
      </c>
      <c r="D50" s="3"/>
      <c r="E50" s="3"/>
      <c r="L50" s="7"/>
      <c r="M50" s="7"/>
      <c r="N50" s="7"/>
      <c r="O50" s="7"/>
    </row>
    <row r="51" spans="1:15" x14ac:dyDescent="0.25">
      <c r="A51" s="1">
        <v>65</v>
      </c>
      <c r="B51" s="20" t="s">
        <v>35</v>
      </c>
      <c r="C51" s="1">
        <v>1</v>
      </c>
      <c r="D51" s="3"/>
      <c r="E51" s="3"/>
      <c r="L51" s="7"/>
      <c r="M51" s="7"/>
      <c r="N51" s="7"/>
      <c r="O51" s="7"/>
    </row>
    <row r="52" spans="1:15" x14ac:dyDescent="0.25">
      <c r="A52" s="1">
        <v>70</v>
      </c>
      <c r="B52" s="20" t="s">
        <v>35</v>
      </c>
      <c r="C52" s="1">
        <v>5</v>
      </c>
      <c r="D52" s="3"/>
      <c r="E52" s="3"/>
    </row>
    <row r="53" spans="1:15" x14ac:dyDescent="0.25">
      <c r="A53" s="1">
        <v>79</v>
      </c>
      <c r="B53" s="20" t="s">
        <v>35</v>
      </c>
      <c r="C53" s="1">
        <v>4</v>
      </c>
      <c r="D53" s="3"/>
      <c r="E53" s="3"/>
    </row>
    <row r="54" spans="1:15" x14ac:dyDescent="0.25">
      <c r="A54" s="1">
        <v>80</v>
      </c>
      <c r="B54" s="20" t="s">
        <v>35</v>
      </c>
      <c r="C54" s="1">
        <v>5</v>
      </c>
      <c r="D54" s="3"/>
      <c r="E54" s="3"/>
    </row>
    <row r="55" spans="1:15" x14ac:dyDescent="0.25">
      <c r="A55" s="1">
        <v>82</v>
      </c>
      <c r="B55" s="20" t="s">
        <v>35</v>
      </c>
      <c r="C55" s="1">
        <v>1</v>
      </c>
      <c r="D55" s="3"/>
      <c r="E55" s="3"/>
    </row>
    <row r="56" spans="1:15" x14ac:dyDescent="0.25">
      <c r="A56" s="1">
        <v>85</v>
      </c>
      <c r="B56" s="20" t="s">
        <v>35</v>
      </c>
      <c r="C56" s="1">
        <v>2</v>
      </c>
      <c r="D56" s="3"/>
      <c r="E56" s="3"/>
    </row>
    <row r="57" spans="1:15" x14ac:dyDescent="0.25">
      <c r="A57" s="1">
        <v>96</v>
      </c>
      <c r="B57" s="20" t="s">
        <v>35</v>
      </c>
      <c r="C57" s="1">
        <v>5</v>
      </c>
      <c r="D57" s="3"/>
      <c r="E57" s="3"/>
    </row>
    <row r="58" spans="1:15" x14ac:dyDescent="0.25">
      <c r="A58" s="1">
        <v>100</v>
      </c>
      <c r="B58" s="20" t="s">
        <v>35</v>
      </c>
      <c r="C58" s="1">
        <v>1</v>
      </c>
      <c r="D58" s="3"/>
      <c r="E58" s="3"/>
    </row>
    <row r="59" spans="1:15" x14ac:dyDescent="0.25">
      <c r="A59" s="1">
        <v>102</v>
      </c>
      <c r="B59" s="20" t="s">
        <v>35</v>
      </c>
      <c r="C59" s="1">
        <v>1</v>
      </c>
      <c r="D59" s="3"/>
      <c r="E59" s="3"/>
    </row>
    <row r="60" spans="1:15" x14ac:dyDescent="0.25">
      <c r="A60" s="5">
        <v>6</v>
      </c>
      <c r="B60" s="31" t="s">
        <v>36</v>
      </c>
      <c r="C60" s="5">
        <v>2</v>
      </c>
      <c r="D60" s="3"/>
      <c r="E60" s="3"/>
    </row>
    <row r="61" spans="1:15" x14ac:dyDescent="0.25">
      <c r="A61" s="1">
        <v>10</v>
      </c>
      <c r="B61" s="12" t="s">
        <v>37</v>
      </c>
      <c r="C61" s="1">
        <v>6</v>
      </c>
      <c r="D61" s="3"/>
      <c r="E61" s="3"/>
    </row>
    <row r="62" spans="1:15" x14ac:dyDescent="0.25">
      <c r="A62" s="1">
        <v>11</v>
      </c>
      <c r="B62" s="12" t="s">
        <v>37</v>
      </c>
      <c r="C62" s="1">
        <v>4</v>
      </c>
      <c r="D62" s="3"/>
      <c r="E62" s="3"/>
    </row>
    <row r="63" spans="1:15" x14ac:dyDescent="0.25">
      <c r="A63" s="1">
        <v>16</v>
      </c>
      <c r="B63" s="12" t="s">
        <v>37</v>
      </c>
      <c r="C63" s="1">
        <v>2</v>
      </c>
      <c r="D63" s="3"/>
      <c r="E63" s="3"/>
    </row>
    <row r="64" spans="1:15" x14ac:dyDescent="0.25">
      <c r="A64" s="1">
        <v>18</v>
      </c>
      <c r="B64" s="12" t="s">
        <v>37</v>
      </c>
      <c r="C64" s="1">
        <v>6</v>
      </c>
      <c r="D64" s="3"/>
      <c r="E64" s="3"/>
    </row>
    <row r="65" spans="1:5" x14ac:dyDescent="0.25">
      <c r="A65" s="1">
        <v>22</v>
      </c>
      <c r="B65" s="12" t="s">
        <v>37</v>
      </c>
      <c r="C65" s="1">
        <v>5</v>
      </c>
      <c r="D65" s="3"/>
      <c r="E65" s="3"/>
    </row>
    <row r="66" spans="1:5" x14ac:dyDescent="0.25">
      <c r="A66" s="1">
        <v>25</v>
      </c>
      <c r="B66" s="12" t="s">
        <v>37</v>
      </c>
      <c r="C66" s="1">
        <v>2</v>
      </c>
      <c r="D66" s="3"/>
      <c r="E66" s="3"/>
    </row>
    <row r="67" spans="1:5" x14ac:dyDescent="0.25">
      <c r="A67" s="1">
        <v>31</v>
      </c>
      <c r="B67" s="12" t="s">
        <v>37</v>
      </c>
      <c r="C67" s="1">
        <v>5</v>
      </c>
      <c r="D67" s="3"/>
      <c r="E67" s="3"/>
    </row>
    <row r="68" spans="1:5" x14ac:dyDescent="0.25">
      <c r="A68" s="1">
        <v>46</v>
      </c>
      <c r="B68" s="12" t="s">
        <v>37</v>
      </c>
      <c r="C68" s="1">
        <v>5</v>
      </c>
      <c r="D68" s="3"/>
      <c r="E68" s="3"/>
    </row>
    <row r="69" spans="1:5" x14ac:dyDescent="0.25">
      <c r="A69" s="1">
        <v>51</v>
      </c>
      <c r="B69" s="12" t="s">
        <v>37</v>
      </c>
      <c r="C69" s="1">
        <v>2</v>
      </c>
      <c r="D69" s="3"/>
      <c r="E69" s="3"/>
    </row>
    <row r="70" spans="1:5" x14ac:dyDescent="0.25">
      <c r="A70" s="1">
        <v>56</v>
      </c>
      <c r="B70" s="12" t="s">
        <v>37</v>
      </c>
      <c r="C70" s="1">
        <v>6</v>
      </c>
      <c r="D70" s="3"/>
      <c r="E70" s="3"/>
    </row>
    <row r="71" spans="1:5" x14ac:dyDescent="0.25">
      <c r="A71" s="1">
        <v>58</v>
      </c>
      <c r="B71" s="12" t="s">
        <v>37</v>
      </c>
      <c r="C71" s="1">
        <v>4</v>
      </c>
      <c r="D71" s="3"/>
      <c r="E71" s="3"/>
    </row>
    <row r="72" spans="1:5" x14ac:dyDescent="0.25">
      <c r="A72" s="1">
        <v>61</v>
      </c>
      <c r="B72" s="12" t="s">
        <v>37</v>
      </c>
      <c r="C72" s="1">
        <v>2</v>
      </c>
      <c r="D72" s="3"/>
      <c r="E72" s="3"/>
    </row>
    <row r="73" spans="1:5" x14ac:dyDescent="0.25">
      <c r="A73" s="1">
        <v>63</v>
      </c>
      <c r="B73" s="12" t="s">
        <v>37</v>
      </c>
      <c r="C73" s="1">
        <v>6</v>
      </c>
      <c r="D73" s="3"/>
      <c r="E73" s="3"/>
    </row>
    <row r="74" spans="1:5" x14ac:dyDescent="0.25">
      <c r="A74" s="1">
        <v>67</v>
      </c>
      <c r="B74" s="12" t="s">
        <v>37</v>
      </c>
      <c r="C74" s="1">
        <v>5</v>
      </c>
      <c r="D74" s="3"/>
      <c r="E74" s="3"/>
    </row>
    <row r="75" spans="1:5" x14ac:dyDescent="0.25">
      <c r="A75" s="1">
        <v>69</v>
      </c>
      <c r="B75" s="12" t="s">
        <v>37</v>
      </c>
      <c r="C75" s="1">
        <v>3</v>
      </c>
      <c r="D75" s="3"/>
      <c r="E75" s="3"/>
    </row>
    <row r="76" spans="1:5" x14ac:dyDescent="0.25">
      <c r="A76" s="1">
        <v>83</v>
      </c>
      <c r="B76" s="12" t="s">
        <v>37</v>
      </c>
      <c r="C76" s="1">
        <v>5</v>
      </c>
      <c r="D76" s="3"/>
      <c r="E76" s="3"/>
    </row>
    <row r="77" spans="1:5" x14ac:dyDescent="0.25">
      <c r="A77" s="1">
        <v>86</v>
      </c>
      <c r="B77" s="12" t="s">
        <v>37</v>
      </c>
      <c r="C77" s="1">
        <v>4</v>
      </c>
      <c r="D77" s="3"/>
      <c r="E77" s="3"/>
    </row>
    <row r="78" spans="1:5" x14ac:dyDescent="0.25">
      <c r="A78" s="1">
        <v>87</v>
      </c>
      <c r="B78" s="12" t="s">
        <v>37</v>
      </c>
      <c r="C78" s="1">
        <v>5</v>
      </c>
      <c r="D78" s="3"/>
      <c r="E78" s="3"/>
    </row>
    <row r="79" spans="1:5" x14ac:dyDescent="0.25">
      <c r="A79" s="1">
        <v>97</v>
      </c>
      <c r="B79" s="12" t="s">
        <v>37</v>
      </c>
      <c r="C79" s="1">
        <v>4</v>
      </c>
      <c r="D79" s="3"/>
      <c r="E79" s="3"/>
    </row>
    <row r="80" spans="1:5" x14ac:dyDescent="0.25">
      <c r="A80" s="1">
        <v>98</v>
      </c>
      <c r="B80" s="12" t="s">
        <v>37</v>
      </c>
      <c r="C80" s="1">
        <v>2</v>
      </c>
      <c r="D80" s="3"/>
      <c r="E80" s="3"/>
    </row>
    <row r="81" spans="1:5" x14ac:dyDescent="0.25">
      <c r="A81" s="1">
        <v>101</v>
      </c>
      <c r="B81" s="12" t="s">
        <v>37</v>
      </c>
      <c r="C81" s="1">
        <v>5</v>
      </c>
      <c r="D81" s="3"/>
      <c r="E81" s="3"/>
    </row>
    <row r="82" spans="1:5" x14ac:dyDescent="0.25">
      <c r="A82" s="1">
        <v>9</v>
      </c>
      <c r="B82" s="12" t="s">
        <v>37</v>
      </c>
      <c r="C82" s="1">
        <v>4</v>
      </c>
      <c r="D82" s="3"/>
      <c r="E82" s="3"/>
    </row>
    <row r="83" spans="1:5" x14ac:dyDescent="0.25">
      <c r="A83" s="1">
        <v>14</v>
      </c>
      <c r="B83" s="12" t="s">
        <v>37</v>
      </c>
      <c r="C83" s="1">
        <v>6</v>
      </c>
      <c r="D83" s="3"/>
      <c r="E83" s="3"/>
    </row>
    <row r="84" spans="1:5" x14ac:dyDescent="0.25">
      <c r="A84" s="1">
        <v>20</v>
      </c>
      <c r="B84" s="12" t="s">
        <v>37</v>
      </c>
      <c r="C84" s="1">
        <v>1</v>
      </c>
      <c r="D84" s="3"/>
      <c r="E84" s="3"/>
    </row>
    <row r="85" spans="1:5" x14ac:dyDescent="0.25">
      <c r="A85" s="1">
        <v>21</v>
      </c>
      <c r="B85" s="12" t="s">
        <v>37</v>
      </c>
      <c r="C85" s="1">
        <v>3</v>
      </c>
      <c r="D85" s="3"/>
      <c r="E85" s="3"/>
    </row>
    <row r="86" spans="1:5" x14ac:dyDescent="0.25">
      <c r="A86" s="1">
        <v>29</v>
      </c>
      <c r="B86" s="12" t="s">
        <v>37</v>
      </c>
      <c r="C86" s="1">
        <v>3</v>
      </c>
      <c r="D86" s="3"/>
      <c r="E86" s="3"/>
    </row>
    <row r="87" spans="1:5" x14ac:dyDescent="0.25">
      <c r="A87" s="1">
        <v>30</v>
      </c>
      <c r="B87" s="12" t="s">
        <v>37</v>
      </c>
      <c r="C87" s="1">
        <v>5</v>
      </c>
      <c r="D87" s="3"/>
      <c r="E87" s="3"/>
    </row>
    <row r="88" spans="1:5" x14ac:dyDescent="0.25">
      <c r="A88" s="1">
        <v>33</v>
      </c>
      <c r="B88" s="12" t="s">
        <v>37</v>
      </c>
      <c r="C88" s="1">
        <v>4</v>
      </c>
      <c r="D88" s="3"/>
      <c r="E88" s="3"/>
    </row>
    <row r="89" spans="1:5" x14ac:dyDescent="0.25">
      <c r="A89" s="1">
        <v>34</v>
      </c>
      <c r="B89" s="12" t="s">
        <v>37</v>
      </c>
      <c r="C89" s="1">
        <v>4</v>
      </c>
      <c r="D89" s="3"/>
      <c r="E89" s="3"/>
    </row>
    <row r="90" spans="1:5" x14ac:dyDescent="0.25">
      <c r="A90" s="1">
        <v>43</v>
      </c>
      <c r="B90" s="12" t="s">
        <v>37</v>
      </c>
      <c r="C90" s="1">
        <v>2</v>
      </c>
      <c r="D90" s="3"/>
      <c r="E90" s="3"/>
    </row>
    <row r="91" spans="1:5" x14ac:dyDescent="0.25">
      <c r="A91" s="1">
        <v>44</v>
      </c>
      <c r="B91" s="12" t="s">
        <v>37</v>
      </c>
      <c r="C91" s="1">
        <v>3</v>
      </c>
      <c r="D91" s="3"/>
      <c r="E91" s="3"/>
    </row>
    <row r="92" spans="1:5" x14ac:dyDescent="0.25">
      <c r="A92" s="1">
        <v>45</v>
      </c>
      <c r="B92" s="12" t="s">
        <v>37</v>
      </c>
      <c r="C92" s="1">
        <v>5</v>
      </c>
      <c r="D92" s="3"/>
      <c r="E92" s="3"/>
    </row>
    <row r="93" spans="1:5" x14ac:dyDescent="0.25">
      <c r="A93" s="1">
        <v>50</v>
      </c>
      <c r="B93" s="12" t="s">
        <v>37</v>
      </c>
      <c r="C93" s="1">
        <v>5</v>
      </c>
      <c r="D93" s="3"/>
      <c r="E93" s="3"/>
    </row>
    <row r="94" spans="1:5" x14ac:dyDescent="0.25">
      <c r="A94" s="1">
        <v>54</v>
      </c>
      <c r="B94" s="12" t="s">
        <v>37</v>
      </c>
      <c r="C94" s="1">
        <v>4</v>
      </c>
      <c r="D94" s="3"/>
      <c r="E94" s="3"/>
    </row>
    <row r="95" spans="1:5" x14ac:dyDescent="0.25">
      <c r="A95" s="1">
        <v>55</v>
      </c>
      <c r="B95" s="12" t="s">
        <v>37</v>
      </c>
      <c r="C95" s="1">
        <v>4</v>
      </c>
      <c r="D95" s="3"/>
      <c r="E95" s="3"/>
    </row>
    <row r="96" spans="1:5" x14ac:dyDescent="0.25">
      <c r="A96" s="1">
        <v>57</v>
      </c>
      <c r="B96" s="12" t="s">
        <v>37</v>
      </c>
      <c r="C96" s="1">
        <v>4</v>
      </c>
      <c r="D96" s="3"/>
      <c r="E96" s="3"/>
    </row>
    <row r="97" spans="1:5" x14ac:dyDescent="0.25">
      <c r="A97" s="1">
        <v>64</v>
      </c>
      <c r="B97" s="12" t="s">
        <v>37</v>
      </c>
      <c r="C97" s="1">
        <v>4</v>
      </c>
      <c r="D97" s="3"/>
      <c r="E97" s="3"/>
    </row>
    <row r="98" spans="1:5" x14ac:dyDescent="0.25">
      <c r="A98" s="1">
        <v>73</v>
      </c>
      <c r="B98" s="12" t="s">
        <v>37</v>
      </c>
      <c r="C98" s="1">
        <v>3</v>
      </c>
      <c r="D98" s="3"/>
      <c r="E98" s="3"/>
    </row>
    <row r="99" spans="1:5" x14ac:dyDescent="0.25">
      <c r="A99" s="1">
        <v>78</v>
      </c>
      <c r="B99" s="12" t="s">
        <v>37</v>
      </c>
      <c r="C99" s="1">
        <v>6</v>
      </c>
      <c r="D99" s="3"/>
      <c r="E99" s="3"/>
    </row>
    <row r="100" spans="1:5" x14ac:dyDescent="0.25">
      <c r="A100" s="1">
        <v>84</v>
      </c>
      <c r="B100" s="12" t="s">
        <v>37</v>
      </c>
      <c r="C100" s="1">
        <v>4</v>
      </c>
      <c r="D100" s="3"/>
      <c r="E100" s="3"/>
    </row>
    <row r="101" spans="1:5" x14ac:dyDescent="0.25">
      <c r="A101" s="1">
        <v>88</v>
      </c>
      <c r="B101" s="12" t="s">
        <v>37</v>
      </c>
      <c r="C101" s="1">
        <v>6</v>
      </c>
      <c r="D101" s="3"/>
      <c r="E101" s="3"/>
    </row>
    <row r="102" spans="1:5" x14ac:dyDescent="0.25">
      <c r="A102" s="1">
        <v>92</v>
      </c>
      <c r="B102" s="12" t="s">
        <v>37</v>
      </c>
      <c r="C102" s="1">
        <v>3</v>
      </c>
      <c r="D102" s="3"/>
      <c r="E102" s="3"/>
    </row>
    <row r="103" spans="1:5" x14ac:dyDescent="0.25">
      <c r="A103" s="1">
        <v>94</v>
      </c>
      <c r="B103" s="12" t="s">
        <v>37</v>
      </c>
      <c r="C103" s="1">
        <v>4</v>
      </c>
      <c r="D103" s="3"/>
      <c r="E103" s="3"/>
    </row>
    <row r="104" spans="1:5" x14ac:dyDescent="0.25">
      <c r="A104" s="1">
        <v>99</v>
      </c>
      <c r="B104" s="12" t="s">
        <v>37</v>
      </c>
      <c r="C104" s="1">
        <v>4</v>
      </c>
      <c r="D104" s="3"/>
      <c r="E104" s="3"/>
    </row>
  </sheetData>
  <sortState xmlns:xlrd2="http://schemas.microsoft.com/office/spreadsheetml/2017/richdata2" ref="M41:M43">
    <sortCondition ref="M41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EA64-548B-4B05-8E19-170C619AFE3E}">
  <dimension ref="A1:N104"/>
  <sheetViews>
    <sheetView zoomScaleNormal="100" workbookViewId="0">
      <selection sqref="A1:H7"/>
    </sheetView>
  </sheetViews>
  <sheetFormatPr baseColWidth="10" defaultColWidth="11.42578125" defaultRowHeight="15" x14ac:dyDescent="0.25"/>
  <cols>
    <col min="1" max="1" width="11.42578125" style="1"/>
    <col min="2" max="2" width="13.28515625" style="1" customWidth="1"/>
    <col min="3" max="3" width="14.28515625" style="1" customWidth="1"/>
    <col min="4" max="4" width="28.7109375" style="1" customWidth="1"/>
    <col min="5" max="5" width="26.5703125" style="1" customWidth="1"/>
    <col min="6" max="7" width="11.42578125" style="1"/>
    <col min="8" max="8" width="26.5703125" style="1" customWidth="1"/>
    <col min="9" max="9" width="13.5703125" style="1" customWidth="1"/>
    <col min="10" max="10" width="15.42578125" style="1" customWidth="1"/>
    <col min="11" max="16384" width="11.42578125" style="1"/>
  </cols>
  <sheetData>
    <row r="1" spans="1:14" ht="23.25" x14ac:dyDescent="0.35">
      <c r="A1" s="13" t="s">
        <v>24</v>
      </c>
      <c r="B1" s="12"/>
      <c r="C1" s="12"/>
      <c r="D1" s="12"/>
      <c r="E1" s="12"/>
      <c r="F1" s="12"/>
      <c r="G1" s="12"/>
      <c r="H1" s="12"/>
    </row>
    <row r="2" spans="1:14" x14ac:dyDescent="0.25">
      <c r="A2" s="12"/>
      <c r="B2" s="12"/>
      <c r="C2" s="12"/>
      <c r="D2" s="12"/>
      <c r="E2" s="12"/>
      <c r="F2" s="12"/>
      <c r="G2" s="12"/>
      <c r="H2" s="12"/>
    </row>
    <row r="3" spans="1:14" x14ac:dyDescent="0.25">
      <c r="A3" s="14" t="s">
        <v>25</v>
      </c>
      <c r="B3" s="12"/>
      <c r="C3" s="12"/>
      <c r="D3" s="12"/>
      <c r="E3" s="12"/>
      <c r="F3" s="12"/>
      <c r="G3" s="12"/>
      <c r="H3" s="12"/>
    </row>
    <row r="4" spans="1:14" x14ac:dyDescent="0.25">
      <c r="A4" s="14" t="s">
        <v>38</v>
      </c>
      <c r="B4" s="12"/>
      <c r="C4" s="12"/>
      <c r="D4" s="12"/>
      <c r="E4" s="12"/>
      <c r="F4" s="12"/>
      <c r="G4" s="12"/>
      <c r="H4" s="12"/>
    </row>
    <row r="5" spans="1:14" x14ac:dyDescent="0.25">
      <c r="A5" s="12" t="s">
        <v>26</v>
      </c>
      <c r="B5" s="12"/>
      <c r="C5" s="12"/>
      <c r="D5" s="12"/>
      <c r="E5" s="12"/>
      <c r="F5" s="12"/>
      <c r="G5" s="12"/>
      <c r="H5" s="12"/>
    </row>
    <row r="6" spans="1:14" x14ac:dyDescent="0.25">
      <c r="A6" s="12" t="s">
        <v>39</v>
      </c>
      <c r="B6" s="12"/>
      <c r="C6" s="12"/>
      <c r="D6" s="12"/>
      <c r="E6" s="12"/>
      <c r="F6" s="12"/>
      <c r="G6" s="12"/>
      <c r="H6" s="12"/>
    </row>
    <row r="7" spans="1:14" x14ac:dyDescent="0.25">
      <c r="A7" s="12" t="s">
        <v>40</v>
      </c>
      <c r="B7" s="12"/>
      <c r="C7" s="12"/>
      <c r="D7" s="12"/>
      <c r="E7" s="12"/>
      <c r="F7" s="12"/>
      <c r="G7" s="12"/>
      <c r="H7" s="12"/>
    </row>
    <row r="9" spans="1:14" x14ac:dyDescent="0.25">
      <c r="D9" s="3"/>
    </row>
    <row r="10" spans="1:14" x14ac:dyDescent="0.25">
      <c r="D10" s="3"/>
    </row>
    <row r="11" spans="1:14" x14ac:dyDescent="0.25">
      <c r="H11" s="2" t="s">
        <v>8</v>
      </c>
    </row>
    <row r="13" spans="1:14" x14ac:dyDescent="0.25">
      <c r="A13" s="2" t="s">
        <v>27</v>
      </c>
      <c r="B13" s="2" t="s">
        <v>34</v>
      </c>
      <c r="C13" s="2" t="s">
        <v>32</v>
      </c>
      <c r="D13" s="2" t="s">
        <v>33</v>
      </c>
      <c r="E13" s="2" t="s">
        <v>11</v>
      </c>
      <c r="I13" s="2" t="s">
        <v>35</v>
      </c>
      <c r="J13" s="2" t="s">
        <v>37</v>
      </c>
    </row>
    <row r="14" spans="1:14" x14ac:dyDescent="0.25">
      <c r="A14" s="1">
        <v>12</v>
      </c>
      <c r="B14" s="20" t="s">
        <v>35</v>
      </c>
      <c r="C14" s="1">
        <v>2</v>
      </c>
      <c r="D14" s="3">
        <f>C14-$I$14</f>
        <v>-0.41304347826086962</v>
      </c>
      <c r="E14" s="3">
        <f>D14^2</f>
        <v>0.17060491493383748</v>
      </c>
      <c r="H14" s="2" t="s">
        <v>0</v>
      </c>
      <c r="I14" s="15">
        <f>SUM(C14:C59)/I21</f>
        <v>2.4130434782608696</v>
      </c>
      <c r="J14" s="15">
        <f>SUM(C60:C104)/J21</f>
        <v>4.0222222222222221</v>
      </c>
    </row>
    <row r="15" spans="1:14" ht="15.75" thickBot="1" x14ac:dyDescent="0.3">
      <c r="A15" s="1">
        <v>15</v>
      </c>
      <c r="B15" s="20" t="s">
        <v>35</v>
      </c>
      <c r="C15" s="1">
        <v>5</v>
      </c>
      <c r="D15" s="3">
        <f t="shared" ref="D15:D59" si="0">C15-$I$14</f>
        <v>2.5869565217391304</v>
      </c>
      <c r="E15" s="3">
        <f t="shared" ref="E15:E78" si="1">D15^2</f>
        <v>6.6923440453686194</v>
      </c>
      <c r="H15" s="2" t="s">
        <v>9</v>
      </c>
      <c r="I15" s="15">
        <f>AVERAGE(C14:C59)</f>
        <v>2.4130434782608696</v>
      </c>
      <c r="J15" s="15">
        <f>AVERAGE(C60:C104)</f>
        <v>4.0222222222222221</v>
      </c>
      <c r="L15" s="1" t="s">
        <v>44</v>
      </c>
    </row>
    <row r="16" spans="1:14" x14ac:dyDescent="0.25">
      <c r="A16" s="1">
        <v>17</v>
      </c>
      <c r="B16" s="20" t="s">
        <v>35</v>
      </c>
      <c r="C16" s="1">
        <v>2</v>
      </c>
      <c r="D16" s="3">
        <f t="shared" si="0"/>
        <v>-0.41304347826086962</v>
      </c>
      <c r="E16" s="3">
        <f t="shared" si="1"/>
        <v>0.17060491493383748</v>
      </c>
      <c r="L16" s="28" t="s">
        <v>41</v>
      </c>
      <c r="M16" s="28" t="s">
        <v>43</v>
      </c>
      <c r="N16"/>
    </row>
    <row r="17" spans="1:14" x14ac:dyDescent="0.25">
      <c r="A17" s="1">
        <v>19</v>
      </c>
      <c r="B17" s="20" t="s">
        <v>35</v>
      </c>
      <c r="C17" s="1">
        <v>6</v>
      </c>
      <c r="D17" s="3">
        <f t="shared" si="0"/>
        <v>3.5869565217391304</v>
      </c>
      <c r="E17" s="3">
        <f t="shared" si="1"/>
        <v>12.866257088846881</v>
      </c>
      <c r="H17" s="2" t="s">
        <v>2</v>
      </c>
      <c r="I17" s="15">
        <f>SQRT(AVERAGE(E14:E59))</f>
        <v>1.5544618383238917</v>
      </c>
      <c r="J17" s="15">
        <f>SQRT(AVERAGE(E60:E104))</f>
        <v>1.3414567353588067</v>
      </c>
      <c r="L17" s="30">
        <v>1</v>
      </c>
      <c r="M17" s="26">
        <v>19</v>
      </c>
      <c r="N17"/>
    </row>
    <row r="18" spans="1:14" x14ac:dyDescent="0.25">
      <c r="A18" s="1">
        <v>24</v>
      </c>
      <c r="B18" s="20" t="s">
        <v>35</v>
      </c>
      <c r="C18" s="1">
        <v>1</v>
      </c>
      <c r="D18" s="3">
        <f t="shared" si="0"/>
        <v>-1.4130434782608696</v>
      </c>
      <c r="E18" s="3">
        <f t="shared" si="1"/>
        <v>1.9966918714555768</v>
      </c>
      <c r="H18" s="2" t="s">
        <v>10</v>
      </c>
      <c r="I18" s="15">
        <f>_xlfn.STDEV.P(C14:C59)</f>
        <v>1.5544618383238917</v>
      </c>
      <c r="J18" s="15">
        <f>_xlfn.STDEV.P(C60:C104)</f>
        <v>1.3414567353588061</v>
      </c>
      <c r="L18" s="30">
        <v>2</v>
      </c>
      <c r="M18" s="26">
        <v>10</v>
      </c>
      <c r="N18"/>
    </row>
    <row r="19" spans="1:14" x14ac:dyDescent="0.25">
      <c r="A19" s="1">
        <v>32</v>
      </c>
      <c r="B19" s="20" t="s">
        <v>35</v>
      </c>
      <c r="C19" s="1">
        <v>1</v>
      </c>
      <c r="D19" s="3">
        <f t="shared" si="0"/>
        <v>-1.4130434782608696</v>
      </c>
      <c r="E19" s="3">
        <f t="shared" si="1"/>
        <v>1.9966918714555768</v>
      </c>
      <c r="L19" s="30">
        <v>4</v>
      </c>
      <c r="M19" s="26">
        <v>9</v>
      </c>
      <c r="N19"/>
    </row>
    <row r="20" spans="1:14" ht="15.75" thickBot="1" x14ac:dyDescent="0.3">
      <c r="A20" s="1">
        <v>35</v>
      </c>
      <c r="B20" s="20" t="s">
        <v>35</v>
      </c>
      <c r="C20" s="1">
        <v>1</v>
      </c>
      <c r="D20" s="3">
        <f t="shared" si="0"/>
        <v>-1.4130434782608696</v>
      </c>
      <c r="E20" s="3">
        <f t="shared" si="1"/>
        <v>1.9966918714555768</v>
      </c>
      <c r="L20" s="27" t="s">
        <v>42</v>
      </c>
      <c r="M20" s="27">
        <v>8</v>
      </c>
      <c r="N20"/>
    </row>
    <row r="21" spans="1:14" x14ac:dyDescent="0.25">
      <c r="A21" s="1">
        <v>37</v>
      </c>
      <c r="B21" s="20" t="s">
        <v>35</v>
      </c>
      <c r="C21" s="1">
        <v>3</v>
      </c>
      <c r="D21" s="3">
        <f t="shared" si="0"/>
        <v>0.58695652173913038</v>
      </c>
      <c r="E21" s="3">
        <f t="shared" si="1"/>
        <v>0.34451795841209826</v>
      </c>
      <c r="H21" s="2" t="s">
        <v>7</v>
      </c>
      <c r="I21" s="16">
        <f>COUNT(C14:C59)</f>
        <v>46</v>
      </c>
      <c r="J21" s="16">
        <f>COUNT(C60:C104)</f>
        <v>45</v>
      </c>
      <c r="L21" s="29"/>
      <c r="M21"/>
      <c r="N21"/>
    </row>
    <row r="22" spans="1:14" ht="15.75" thickBot="1" x14ac:dyDescent="0.3">
      <c r="A22" s="1">
        <v>40</v>
      </c>
      <c r="B22" s="20" t="s">
        <v>35</v>
      </c>
      <c r="C22" s="1">
        <v>3</v>
      </c>
      <c r="D22" s="3">
        <f t="shared" si="0"/>
        <v>0.58695652173913038</v>
      </c>
      <c r="E22" s="3">
        <f t="shared" si="1"/>
        <v>0.34451795841209826</v>
      </c>
      <c r="I22" s="4"/>
      <c r="J22" s="4"/>
      <c r="L22" t="s">
        <v>45</v>
      </c>
      <c r="M22"/>
      <c r="N22"/>
    </row>
    <row r="23" spans="1:14" x14ac:dyDescent="0.25">
      <c r="A23" s="1">
        <v>47</v>
      </c>
      <c r="B23" s="20" t="s">
        <v>35</v>
      </c>
      <c r="C23" s="1">
        <v>2</v>
      </c>
      <c r="D23" s="3">
        <f t="shared" si="0"/>
        <v>-0.41304347826086962</v>
      </c>
      <c r="E23" s="3">
        <f t="shared" si="1"/>
        <v>0.17060491493383748</v>
      </c>
      <c r="H23" s="2" t="s">
        <v>3</v>
      </c>
      <c r="I23" s="16">
        <f>MIN(C14:C59)</f>
        <v>1</v>
      </c>
      <c r="J23" s="16">
        <f>MIN(C60:C104)</f>
        <v>1</v>
      </c>
      <c r="L23" s="28" t="s">
        <v>41</v>
      </c>
      <c r="M23" s="28" t="s">
        <v>43</v>
      </c>
      <c r="N23"/>
    </row>
    <row r="24" spans="1:14" x14ac:dyDescent="0.25">
      <c r="A24" s="1">
        <v>48</v>
      </c>
      <c r="B24" s="20" t="s">
        <v>35</v>
      </c>
      <c r="C24" s="1">
        <v>1</v>
      </c>
      <c r="D24" s="3">
        <f t="shared" si="0"/>
        <v>-1.4130434782608696</v>
      </c>
      <c r="E24" s="3">
        <f t="shared" si="1"/>
        <v>1.9966918714555768</v>
      </c>
      <c r="H24" s="2" t="s">
        <v>4</v>
      </c>
      <c r="I24" s="16">
        <f>_xlfn.QUARTILE.EXC(C14:C59,1)</f>
        <v>1</v>
      </c>
      <c r="J24" s="16">
        <f>_xlfn.QUARTILE.EXC(C60:C104,1)</f>
        <v>3</v>
      </c>
      <c r="L24" s="30">
        <v>1</v>
      </c>
      <c r="M24" s="26">
        <v>1</v>
      </c>
    </row>
    <row r="25" spans="1:14" x14ac:dyDescent="0.25">
      <c r="A25" s="1">
        <v>53</v>
      </c>
      <c r="B25" s="20" t="s">
        <v>35</v>
      </c>
      <c r="C25" s="1">
        <v>1</v>
      </c>
      <c r="D25" s="3">
        <f t="shared" si="0"/>
        <v>-1.4130434782608696</v>
      </c>
      <c r="E25" s="3">
        <f t="shared" si="1"/>
        <v>1.9966918714555768</v>
      </c>
      <c r="H25" s="2" t="s">
        <v>1</v>
      </c>
      <c r="I25" s="16">
        <f>MEDIAN(C14:C59)</f>
        <v>2</v>
      </c>
      <c r="J25" s="16">
        <f>_xlfn.QUARTILE.EXC(C60:C104,2)</f>
        <v>4</v>
      </c>
      <c r="L25" s="30">
        <v>2</v>
      </c>
      <c r="M25" s="26">
        <v>7</v>
      </c>
    </row>
    <row r="26" spans="1:14" x14ac:dyDescent="0.25">
      <c r="A26" s="1">
        <v>59</v>
      </c>
      <c r="B26" s="20" t="s">
        <v>35</v>
      </c>
      <c r="C26" s="1">
        <v>1</v>
      </c>
      <c r="D26" s="3">
        <f t="shared" si="0"/>
        <v>-1.4130434782608696</v>
      </c>
      <c r="E26" s="3">
        <f t="shared" si="1"/>
        <v>1.9966918714555768</v>
      </c>
      <c r="H26" s="2" t="s">
        <v>5</v>
      </c>
      <c r="I26" s="16">
        <f>_xlfn.QUARTILE.EXC(C14:C59,3)</f>
        <v>4</v>
      </c>
      <c r="J26" s="16">
        <f>_xlfn.QUARTILE.EXC(C60:C104,3)</f>
        <v>5</v>
      </c>
      <c r="L26" s="30">
        <v>4</v>
      </c>
      <c r="M26" s="26">
        <v>20</v>
      </c>
    </row>
    <row r="27" spans="1:14" ht="15.75" thickBot="1" x14ac:dyDescent="0.3">
      <c r="A27" s="1">
        <v>66</v>
      </c>
      <c r="B27" s="20" t="s">
        <v>35</v>
      </c>
      <c r="C27" s="1">
        <v>1</v>
      </c>
      <c r="D27" s="3">
        <f t="shared" si="0"/>
        <v>-1.4130434782608696</v>
      </c>
      <c r="E27" s="3">
        <f t="shared" si="1"/>
        <v>1.9966918714555768</v>
      </c>
      <c r="H27" s="2" t="s">
        <v>6</v>
      </c>
      <c r="I27" s="16">
        <f>MAX(C14:C59)</f>
        <v>6</v>
      </c>
      <c r="J27" s="16">
        <f>_xlfn.QUARTILE.INC(C60:C104,4)</f>
        <v>6</v>
      </c>
      <c r="L27" s="27" t="s">
        <v>42</v>
      </c>
      <c r="M27" s="27">
        <v>17</v>
      </c>
    </row>
    <row r="28" spans="1:14" x14ac:dyDescent="0.25">
      <c r="A28" s="1">
        <v>68</v>
      </c>
      <c r="B28" s="20" t="s">
        <v>35</v>
      </c>
      <c r="C28" s="1">
        <v>1</v>
      </c>
      <c r="D28" s="3">
        <f t="shared" si="0"/>
        <v>-1.4130434782608696</v>
      </c>
      <c r="E28" s="3">
        <f t="shared" si="1"/>
        <v>1.9966918714555768</v>
      </c>
    </row>
    <row r="29" spans="1:14" x14ac:dyDescent="0.25">
      <c r="A29" s="1">
        <v>76</v>
      </c>
      <c r="B29" s="20" t="s">
        <v>35</v>
      </c>
      <c r="C29" s="1">
        <v>4</v>
      </c>
      <c r="D29" s="3">
        <f t="shared" si="0"/>
        <v>1.5869565217391304</v>
      </c>
      <c r="E29" s="3">
        <f t="shared" si="1"/>
        <v>2.5184310018903591</v>
      </c>
    </row>
    <row r="30" spans="1:14" x14ac:dyDescent="0.25">
      <c r="A30" s="1">
        <v>77</v>
      </c>
      <c r="B30" s="20" t="s">
        <v>35</v>
      </c>
      <c r="C30" s="1">
        <v>4</v>
      </c>
      <c r="D30" s="3">
        <f t="shared" si="0"/>
        <v>1.5869565217391304</v>
      </c>
      <c r="E30" s="3">
        <f t="shared" si="1"/>
        <v>2.5184310018903591</v>
      </c>
      <c r="H30" s="17"/>
      <c r="I30" s="7"/>
      <c r="J30" s="7"/>
    </row>
    <row r="31" spans="1:14" x14ac:dyDescent="0.25">
      <c r="A31" s="1">
        <v>81</v>
      </c>
      <c r="B31" s="20" t="s">
        <v>35</v>
      </c>
      <c r="C31" s="1">
        <v>2</v>
      </c>
      <c r="D31" s="3">
        <f t="shared" si="0"/>
        <v>-0.41304347826086962</v>
      </c>
      <c r="E31" s="3">
        <f t="shared" si="1"/>
        <v>0.17060491493383748</v>
      </c>
      <c r="H31" s="7"/>
      <c r="I31" s="7"/>
      <c r="J31" s="7"/>
    </row>
    <row r="32" spans="1:14" x14ac:dyDescent="0.25">
      <c r="A32" s="1">
        <v>90</v>
      </c>
      <c r="B32" s="20" t="s">
        <v>35</v>
      </c>
      <c r="C32" s="1">
        <v>5</v>
      </c>
      <c r="D32" s="3">
        <f t="shared" si="0"/>
        <v>2.5869565217391304</v>
      </c>
      <c r="E32" s="3">
        <f t="shared" si="1"/>
        <v>6.6923440453686194</v>
      </c>
      <c r="H32" s="7"/>
      <c r="I32" s="17"/>
      <c r="J32" s="17"/>
    </row>
    <row r="33" spans="1:10" x14ac:dyDescent="0.25">
      <c r="A33" s="1">
        <v>91</v>
      </c>
      <c r="B33" s="20" t="s">
        <v>35</v>
      </c>
      <c r="C33" s="1">
        <v>2</v>
      </c>
      <c r="D33" s="3">
        <f t="shared" si="0"/>
        <v>-0.41304347826086962</v>
      </c>
      <c r="E33" s="3">
        <f t="shared" si="1"/>
        <v>0.17060491493383748</v>
      </c>
      <c r="H33" s="17"/>
      <c r="I33" s="6"/>
      <c r="J33" s="6"/>
    </row>
    <row r="34" spans="1:10" x14ac:dyDescent="0.25">
      <c r="A34" s="1">
        <v>93</v>
      </c>
      <c r="B34" s="20" t="s">
        <v>35</v>
      </c>
      <c r="C34" s="1">
        <v>5</v>
      </c>
      <c r="D34" s="3">
        <f t="shared" si="0"/>
        <v>2.5869565217391304</v>
      </c>
      <c r="E34" s="3">
        <f t="shared" si="1"/>
        <v>6.6923440453686194</v>
      </c>
      <c r="H34" s="17"/>
      <c r="I34" s="6"/>
      <c r="J34" s="6"/>
    </row>
    <row r="35" spans="1:10" x14ac:dyDescent="0.25">
      <c r="A35" s="1">
        <v>95</v>
      </c>
      <c r="B35" s="20" t="s">
        <v>35</v>
      </c>
      <c r="C35" s="1">
        <v>3</v>
      </c>
      <c r="D35" s="3">
        <f t="shared" si="0"/>
        <v>0.58695652173913038</v>
      </c>
      <c r="E35" s="3">
        <f t="shared" si="1"/>
        <v>0.34451795841209826</v>
      </c>
      <c r="H35" s="17"/>
      <c r="I35" s="6"/>
      <c r="J35" s="6"/>
    </row>
    <row r="36" spans="1:10" x14ac:dyDescent="0.25">
      <c r="A36" s="1">
        <v>105</v>
      </c>
      <c r="B36" s="20" t="s">
        <v>35</v>
      </c>
      <c r="C36" s="1">
        <v>3</v>
      </c>
      <c r="D36" s="3">
        <f t="shared" si="0"/>
        <v>0.58695652173913038</v>
      </c>
      <c r="E36" s="3">
        <f t="shared" si="1"/>
        <v>0.34451795841209826</v>
      </c>
      <c r="H36" s="7"/>
      <c r="I36" s="6"/>
      <c r="J36" s="6"/>
    </row>
    <row r="37" spans="1:10" x14ac:dyDescent="0.25">
      <c r="A37" s="1">
        <v>4</v>
      </c>
      <c r="B37" s="20" t="s">
        <v>35</v>
      </c>
      <c r="C37" s="1">
        <v>3</v>
      </c>
      <c r="D37" s="3">
        <f t="shared" si="0"/>
        <v>0.58695652173913038</v>
      </c>
      <c r="E37" s="3">
        <f t="shared" si="1"/>
        <v>0.34451795841209826</v>
      </c>
      <c r="H37" s="17"/>
      <c r="I37" s="18"/>
      <c r="J37" s="19"/>
    </row>
    <row r="38" spans="1:10" x14ac:dyDescent="0.25">
      <c r="A38" s="1">
        <v>7</v>
      </c>
      <c r="B38" s="20" t="s">
        <v>35</v>
      </c>
      <c r="C38" s="1">
        <v>2</v>
      </c>
      <c r="D38" s="3">
        <f t="shared" si="0"/>
        <v>-0.41304347826086962</v>
      </c>
      <c r="E38" s="3">
        <f t="shared" si="1"/>
        <v>0.17060491493383748</v>
      </c>
      <c r="H38" s="17"/>
      <c r="I38" s="18"/>
      <c r="J38" s="19"/>
    </row>
    <row r="39" spans="1:10" x14ac:dyDescent="0.25">
      <c r="A39" s="1">
        <v>8</v>
      </c>
      <c r="B39" s="20" t="s">
        <v>35</v>
      </c>
      <c r="C39" s="1">
        <v>1</v>
      </c>
      <c r="D39" s="3">
        <f t="shared" si="0"/>
        <v>-1.4130434782608696</v>
      </c>
      <c r="E39" s="3">
        <f t="shared" si="1"/>
        <v>1.9966918714555768</v>
      </c>
      <c r="H39" s="17"/>
      <c r="I39" s="18"/>
      <c r="J39" s="19"/>
    </row>
    <row r="40" spans="1:10" x14ac:dyDescent="0.25">
      <c r="A40" s="1">
        <v>13</v>
      </c>
      <c r="B40" s="20" t="s">
        <v>35</v>
      </c>
      <c r="C40" s="1">
        <v>1</v>
      </c>
      <c r="D40" s="3">
        <f t="shared" si="0"/>
        <v>-1.4130434782608696</v>
      </c>
      <c r="E40" s="3">
        <f t="shared" si="1"/>
        <v>1.9966918714555768</v>
      </c>
      <c r="H40" s="17"/>
      <c r="I40" s="18"/>
      <c r="J40" s="19"/>
    </row>
    <row r="41" spans="1:10" x14ac:dyDescent="0.25">
      <c r="A41" s="1">
        <v>23</v>
      </c>
      <c r="B41" s="20" t="s">
        <v>35</v>
      </c>
      <c r="C41" s="1">
        <v>1</v>
      </c>
      <c r="D41" s="3">
        <f t="shared" si="0"/>
        <v>-1.4130434782608696</v>
      </c>
      <c r="E41" s="3">
        <f t="shared" si="1"/>
        <v>1.9966918714555768</v>
      </c>
      <c r="H41" s="17"/>
      <c r="I41" s="18"/>
      <c r="J41" s="19"/>
    </row>
    <row r="42" spans="1:10" x14ac:dyDescent="0.25">
      <c r="A42" s="1">
        <v>26</v>
      </c>
      <c r="B42" s="20" t="s">
        <v>35</v>
      </c>
      <c r="C42" s="1">
        <v>1</v>
      </c>
      <c r="D42" s="3">
        <f t="shared" si="0"/>
        <v>-1.4130434782608696</v>
      </c>
      <c r="E42" s="3">
        <f t="shared" si="1"/>
        <v>1.9966918714555768</v>
      </c>
    </row>
    <row r="43" spans="1:10" x14ac:dyDescent="0.25">
      <c r="A43" s="1">
        <v>27</v>
      </c>
      <c r="B43" s="20" t="s">
        <v>35</v>
      </c>
      <c r="C43" s="1">
        <v>2</v>
      </c>
      <c r="D43" s="3">
        <f t="shared" si="0"/>
        <v>-0.41304347826086962</v>
      </c>
      <c r="E43" s="3">
        <f t="shared" si="1"/>
        <v>0.17060491493383748</v>
      </c>
    </row>
    <row r="44" spans="1:10" x14ac:dyDescent="0.25">
      <c r="A44" s="1">
        <v>28</v>
      </c>
      <c r="B44" s="20" t="s">
        <v>35</v>
      </c>
      <c r="C44" s="1">
        <v>1</v>
      </c>
      <c r="D44" s="3">
        <f t="shared" si="0"/>
        <v>-1.4130434782608696</v>
      </c>
      <c r="E44" s="3">
        <f t="shared" si="1"/>
        <v>1.9966918714555768</v>
      </c>
    </row>
    <row r="45" spans="1:10" x14ac:dyDescent="0.25">
      <c r="A45" s="1">
        <v>41</v>
      </c>
      <c r="B45" s="20" t="s">
        <v>35</v>
      </c>
      <c r="C45" s="1">
        <v>1</v>
      </c>
      <c r="D45" s="3">
        <f t="shared" si="0"/>
        <v>-1.4130434782608696</v>
      </c>
      <c r="E45" s="3">
        <f t="shared" si="1"/>
        <v>1.9966918714555768</v>
      </c>
    </row>
    <row r="46" spans="1:10" x14ac:dyDescent="0.25">
      <c r="A46" s="1">
        <v>42</v>
      </c>
      <c r="B46" s="20" t="s">
        <v>35</v>
      </c>
      <c r="C46" s="1">
        <v>4</v>
      </c>
      <c r="D46" s="3">
        <f t="shared" si="0"/>
        <v>1.5869565217391304</v>
      </c>
      <c r="E46" s="3">
        <f t="shared" si="1"/>
        <v>2.5184310018903591</v>
      </c>
    </row>
    <row r="47" spans="1:10" x14ac:dyDescent="0.25">
      <c r="A47" s="1">
        <v>49</v>
      </c>
      <c r="B47" s="20" t="s">
        <v>35</v>
      </c>
      <c r="C47" s="1">
        <v>1</v>
      </c>
      <c r="D47" s="3">
        <f t="shared" si="0"/>
        <v>-1.4130434782608696</v>
      </c>
      <c r="E47" s="3">
        <f t="shared" si="1"/>
        <v>1.9966918714555768</v>
      </c>
    </row>
    <row r="48" spans="1:10" x14ac:dyDescent="0.25">
      <c r="A48" s="1">
        <v>52</v>
      </c>
      <c r="B48" s="20" t="s">
        <v>35</v>
      </c>
      <c r="C48" s="1">
        <v>2</v>
      </c>
      <c r="D48" s="3">
        <f t="shared" si="0"/>
        <v>-0.41304347826086962</v>
      </c>
      <c r="E48" s="3">
        <f t="shared" si="1"/>
        <v>0.17060491493383748</v>
      </c>
    </row>
    <row r="49" spans="1:5" x14ac:dyDescent="0.25">
      <c r="A49" s="1">
        <v>60</v>
      </c>
      <c r="B49" s="20" t="s">
        <v>35</v>
      </c>
      <c r="C49" s="1">
        <v>2</v>
      </c>
      <c r="D49" s="3">
        <f t="shared" si="0"/>
        <v>-0.41304347826086962</v>
      </c>
      <c r="E49" s="3">
        <f t="shared" si="1"/>
        <v>0.17060491493383748</v>
      </c>
    </row>
    <row r="50" spans="1:5" x14ac:dyDescent="0.25">
      <c r="A50" s="1">
        <v>62</v>
      </c>
      <c r="B50" s="20" t="s">
        <v>35</v>
      </c>
      <c r="C50" s="1">
        <v>5</v>
      </c>
      <c r="D50" s="3">
        <f t="shared" si="0"/>
        <v>2.5869565217391304</v>
      </c>
      <c r="E50" s="3">
        <f t="shared" si="1"/>
        <v>6.6923440453686194</v>
      </c>
    </row>
    <row r="51" spans="1:5" x14ac:dyDescent="0.25">
      <c r="A51" s="1">
        <v>65</v>
      </c>
      <c r="B51" s="20" t="s">
        <v>35</v>
      </c>
      <c r="C51" s="1">
        <v>1</v>
      </c>
      <c r="D51" s="3">
        <f t="shared" si="0"/>
        <v>-1.4130434782608696</v>
      </c>
      <c r="E51" s="3">
        <f t="shared" si="1"/>
        <v>1.9966918714555768</v>
      </c>
    </row>
    <row r="52" spans="1:5" x14ac:dyDescent="0.25">
      <c r="A52" s="1">
        <v>70</v>
      </c>
      <c r="B52" s="20" t="s">
        <v>35</v>
      </c>
      <c r="C52" s="1">
        <v>5</v>
      </c>
      <c r="D52" s="3">
        <f t="shared" si="0"/>
        <v>2.5869565217391304</v>
      </c>
      <c r="E52" s="3">
        <f t="shared" si="1"/>
        <v>6.6923440453686194</v>
      </c>
    </row>
    <row r="53" spans="1:5" x14ac:dyDescent="0.25">
      <c r="A53" s="1">
        <v>79</v>
      </c>
      <c r="B53" s="20" t="s">
        <v>35</v>
      </c>
      <c r="C53" s="1">
        <v>4</v>
      </c>
      <c r="D53" s="3">
        <f t="shared" si="0"/>
        <v>1.5869565217391304</v>
      </c>
      <c r="E53" s="3">
        <f t="shared" si="1"/>
        <v>2.5184310018903591</v>
      </c>
    </row>
    <row r="54" spans="1:5" x14ac:dyDescent="0.25">
      <c r="A54" s="1">
        <v>80</v>
      </c>
      <c r="B54" s="20" t="s">
        <v>35</v>
      </c>
      <c r="C54" s="1">
        <v>5</v>
      </c>
      <c r="D54" s="3">
        <f t="shared" si="0"/>
        <v>2.5869565217391304</v>
      </c>
      <c r="E54" s="3">
        <f t="shared" si="1"/>
        <v>6.6923440453686194</v>
      </c>
    </row>
    <row r="55" spans="1:5" x14ac:dyDescent="0.25">
      <c r="A55" s="1">
        <v>82</v>
      </c>
      <c r="B55" s="20" t="s">
        <v>35</v>
      </c>
      <c r="C55" s="1">
        <v>1</v>
      </c>
      <c r="D55" s="3">
        <f t="shared" si="0"/>
        <v>-1.4130434782608696</v>
      </c>
      <c r="E55" s="3">
        <f t="shared" si="1"/>
        <v>1.9966918714555768</v>
      </c>
    </row>
    <row r="56" spans="1:5" x14ac:dyDescent="0.25">
      <c r="A56" s="1">
        <v>85</v>
      </c>
      <c r="B56" s="20" t="s">
        <v>35</v>
      </c>
      <c r="C56" s="1">
        <v>2</v>
      </c>
      <c r="D56" s="3">
        <f t="shared" si="0"/>
        <v>-0.41304347826086962</v>
      </c>
      <c r="E56" s="3">
        <f t="shared" si="1"/>
        <v>0.17060491493383748</v>
      </c>
    </row>
    <row r="57" spans="1:5" x14ac:dyDescent="0.25">
      <c r="A57" s="1">
        <v>96</v>
      </c>
      <c r="B57" s="20" t="s">
        <v>35</v>
      </c>
      <c r="C57" s="1">
        <v>5</v>
      </c>
      <c r="D57" s="3">
        <f t="shared" si="0"/>
        <v>2.5869565217391304</v>
      </c>
      <c r="E57" s="3">
        <f t="shared" si="1"/>
        <v>6.6923440453686194</v>
      </c>
    </row>
    <row r="58" spans="1:5" x14ac:dyDescent="0.25">
      <c r="A58" s="1">
        <v>100</v>
      </c>
      <c r="B58" s="20" t="s">
        <v>35</v>
      </c>
      <c r="C58" s="1">
        <v>1</v>
      </c>
      <c r="D58" s="3">
        <f t="shared" si="0"/>
        <v>-1.4130434782608696</v>
      </c>
      <c r="E58" s="3">
        <f t="shared" si="1"/>
        <v>1.9966918714555768</v>
      </c>
    </row>
    <row r="59" spans="1:5" x14ac:dyDescent="0.25">
      <c r="A59" s="7">
        <v>102</v>
      </c>
      <c r="B59" s="21" t="s">
        <v>35</v>
      </c>
      <c r="C59" s="7">
        <v>1</v>
      </c>
      <c r="D59" s="3">
        <f t="shared" si="0"/>
        <v>-1.4130434782608696</v>
      </c>
      <c r="E59" s="3">
        <f t="shared" si="1"/>
        <v>1.9966918714555768</v>
      </c>
    </row>
    <row r="60" spans="1:5" x14ac:dyDescent="0.25">
      <c r="A60" s="7">
        <v>6</v>
      </c>
      <c r="B60" s="22" t="s">
        <v>36</v>
      </c>
      <c r="C60" s="7">
        <v>2</v>
      </c>
      <c r="D60" s="3">
        <f>C60-$J$14</f>
        <v>-2.0222222222222221</v>
      </c>
      <c r="E60" s="3">
        <f t="shared" si="1"/>
        <v>4.0893827160493821</v>
      </c>
    </row>
    <row r="61" spans="1:5" x14ac:dyDescent="0.25">
      <c r="A61" s="1">
        <v>10</v>
      </c>
      <c r="B61" s="23" t="s">
        <v>37</v>
      </c>
      <c r="C61" s="1">
        <v>6</v>
      </c>
      <c r="D61" s="3">
        <f t="shared" ref="D61:D104" si="2">C61-$J$14</f>
        <v>1.9777777777777779</v>
      </c>
      <c r="E61" s="3">
        <f t="shared" si="1"/>
        <v>3.9116049382716054</v>
      </c>
    </row>
    <row r="62" spans="1:5" x14ac:dyDescent="0.25">
      <c r="A62" s="1">
        <v>11</v>
      </c>
      <c r="B62" s="23" t="s">
        <v>37</v>
      </c>
      <c r="C62" s="1">
        <v>4</v>
      </c>
      <c r="D62" s="3">
        <f t="shared" si="2"/>
        <v>-2.2222222222222143E-2</v>
      </c>
      <c r="E62" s="3">
        <f t="shared" si="1"/>
        <v>4.938271604938237E-4</v>
      </c>
    </row>
    <row r="63" spans="1:5" x14ac:dyDescent="0.25">
      <c r="A63" s="1">
        <v>16</v>
      </c>
      <c r="B63" s="23" t="s">
        <v>37</v>
      </c>
      <c r="C63" s="1">
        <v>2</v>
      </c>
      <c r="D63" s="3">
        <f t="shared" si="2"/>
        <v>-2.0222222222222221</v>
      </c>
      <c r="E63" s="3">
        <f t="shared" si="1"/>
        <v>4.0893827160493821</v>
      </c>
    </row>
    <row r="64" spans="1:5" x14ac:dyDescent="0.25">
      <c r="A64" s="1">
        <v>18</v>
      </c>
      <c r="B64" s="23" t="s">
        <v>37</v>
      </c>
      <c r="C64" s="1">
        <v>6</v>
      </c>
      <c r="D64" s="3">
        <f t="shared" si="2"/>
        <v>1.9777777777777779</v>
      </c>
      <c r="E64" s="3">
        <f t="shared" si="1"/>
        <v>3.9116049382716054</v>
      </c>
    </row>
    <row r="65" spans="1:5" x14ac:dyDescent="0.25">
      <c r="A65" s="1">
        <v>22</v>
      </c>
      <c r="B65" s="23" t="s">
        <v>37</v>
      </c>
      <c r="C65" s="1">
        <v>5</v>
      </c>
      <c r="D65" s="3">
        <f t="shared" si="2"/>
        <v>0.97777777777777786</v>
      </c>
      <c r="E65" s="3">
        <f t="shared" si="1"/>
        <v>0.95604938271604956</v>
      </c>
    </row>
    <row r="66" spans="1:5" x14ac:dyDescent="0.25">
      <c r="A66" s="1">
        <v>25</v>
      </c>
      <c r="B66" s="23" t="s">
        <v>37</v>
      </c>
      <c r="C66" s="1">
        <v>2</v>
      </c>
      <c r="D66" s="3">
        <f t="shared" si="2"/>
        <v>-2.0222222222222221</v>
      </c>
      <c r="E66" s="3">
        <f t="shared" si="1"/>
        <v>4.0893827160493821</v>
      </c>
    </row>
    <row r="67" spans="1:5" x14ac:dyDescent="0.25">
      <c r="A67" s="1">
        <v>31</v>
      </c>
      <c r="B67" s="23" t="s">
        <v>37</v>
      </c>
      <c r="C67" s="1">
        <v>5</v>
      </c>
      <c r="D67" s="3">
        <f t="shared" si="2"/>
        <v>0.97777777777777786</v>
      </c>
      <c r="E67" s="3">
        <f t="shared" si="1"/>
        <v>0.95604938271604956</v>
      </c>
    </row>
    <row r="68" spans="1:5" x14ac:dyDescent="0.25">
      <c r="A68" s="1">
        <v>46</v>
      </c>
      <c r="B68" s="23" t="s">
        <v>37</v>
      </c>
      <c r="C68" s="1">
        <v>5</v>
      </c>
      <c r="D68" s="3">
        <f t="shared" si="2"/>
        <v>0.97777777777777786</v>
      </c>
      <c r="E68" s="3">
        <f t="shared" si="1"/>
        <v>0.95604938271604956</v>
      </c>
    </row>
    <row r="69" spans="1:5" x14ac:dyDescent="0.25">
      <c r="A69" s="1">
        <v>51</v>
      </c>
      <c r="B69" s="23" t="s">
        <v>37</v>
      </c>
      <c r="C69" s="1">
        <v>2</v>
      </c>
      <c r="D69" s="3">
        <f t="shared" si="2"/>
        <v>-2.0222222222222221</v>
      </c>
      <c r="E69" s="3">
        <f t="shared" si="1"/>
        <v>4.0893827160493821</v>
      </c>
    </row>
    <row r="70" spans="1:5" x14ac:dyDescent="0.25">
      <c r="A70" s="1">
        <v>56</v>
      </c>
      <c r="B70" s="23" t="s">
        <v>37</v>
      </c>
      <c r="C70" s="1">
        <v>6</v>
      </c>
      <c r="D70" s="3">
        <f t="shared" si="2"/>
        <v>1.9777777777777779</v>
      </c>
      <c r="E70" s="3">
        <f t="shared" si="1"/>
        <v>3.9116049382716054</v>
      </c>
    </row>
    <row r="71" spans="1:5" x14ac:dyDescent="0.25">
      <c r="A71" s="1">
        <v>58</v>
      </c>
      <c r="B71" s="23" t="s">
        <v>37</v>
      </c>
      <c r="C71" s="1">
        <v>4</v>
      </c>
      <c r="D71" s="3">
        <f t="shared" si="2"/>
        <v>-2.2222222222222143E-2</v>
      </c>
      <c r="E71" s="3">
        <f t="shared" si="1"/>
        <v>4.938271604938237E-4</v>
      </c>
    </row>
    <row r="72" spans="1:5" x14ac:dyDescent="0.25">
      <c r="A72" s="1">
        <v>61</v>
      </c>
      <c r="B72" s="23" t="s">
        <v>37</v>
      </c>
      <c r="C72" s="1">
        <v>2</v>
      </c>
      <c r="D72" s="3">
        <f t="shared" si="2"/>
        <v>-2.0222222222222221</v>
      </c>
      <c r="E72" s="3">
        <f t="shared" si="1"/>
        <v>4.0893827160493821</v>
      </c>
    </row>
    <row r="73" spans="1:5" x14ac:dyDescent="0.25">
      <c r="A73" s="1">
        <v>63</v>
      </c>
      <c r="B73" s="23" t="s">
        <v>37</v>
      </c>
      <c r="C73" s="1">
        <v>6</v>
      </c>
      <c r="D73" s="3">
        <f t="shared" si="2"/>
        <v>1.9777777777777779</v>
      </c>
      <c r="E73" s="3">
        <f t="shared" si="1"/>
        <v>3.9116049382716054</v>
      </c>
    </row>
    <row r="74" spans="1:5" x14ac:dyDescent="0.25">
      <c r="A74" s="1">
        <v>67</v>
      </c>
      <c r="B74" s="23" t="s">
        <v>37</v>
      </c>
      <c r="C74" s="1">
        <v>5</v>
      </c>
      <c r="D74" s="3">
        <f t="shared" si="2"/>
        <v>0.97777777777777786</v>
      </c>
      <c r="E74" s="3">
        <f t="shared" si="1"/>
        <v>0.95604938271604956</v>
      </c>
    </row>
    <row r="75" spans="1:5" x14ac:dyDescent="0.25">
      <c r="A75" s="1">
        <v>69</v>
      </c>
      <c r="B75" s="23" t="s">
        <v>37</v>
      </c>
      <c r="C75" s="1">
        <v>3</v>
      </c>
      <c r="D75" s="3">
        <f t="shared" si="2"/>
        <v>-1.0222222222222221</v>
      </c>
      <c r="E75" s="3">
        <f t="shared" si="1"/>
        <v>1.044938271604938</v>
      </c>
    </row>
    <row r="76" spans="1:5" x14ac:dyDescent="0.25">
      <c r="A76" s="1">
        <v>83</v>
      </c>
      <c r="B76" s="23" t="s">
        <v>37</v>
      </c>
      <c r="C76" s="1">
        <v>5</v>
      </c>
      <c r="D76" s="3">
        <f t="shared" si="2"/>
        <v>0.97777777777777786</v>
      </c>
      <c r="E76" s="3">
        <f t="shared" si="1"/>
        <v>0.95604938271604956</v>
      </c>
    </row>
    <row r="77" spans="1:5" x14ac:dyDescent="0.25">
      <c r="A77" s="1">
        <v>86</v>
      </c>
      <c r="B77" s="23" t="s">
        <v>37</v>
      </c>
      <c r="C77" s="1">
        <v>4</v>
      </c>
      <c r="D77" s="3">
        <f t="shared" si="2"/>
        <v>-2.2222222222222143E-2</v>
      </c>
      <c r="E77" s="3">
        <f t="shared" si="1"/>
        <v>4.938271604938237E-4</v>
      </c>
    </row>
    <row r="78" spans="1:5" x14ac:dyDescent="0.25">
      <c r="A78" s="1">
        <v>87</v>
      </c>
      <c r="B78" s="23" t="s">
        <v>37</v>
      </c>
      <c r="C78" s="1">
        <v>5</v>
      </c>
      <c r="D78" s="3">
        <f t="shared" si="2"/>
        <v>0.97777777777777786</v>
      </c>
      <c r="E78" s="3">
        <f t="shared" si="1"/>
        <v>0.95604938271604956</v>
      </c>
    </row>
    <row r="79" spans="1:5" x14ac:dyDescent="0.25">
      <c r="A79" s="1">
        <v>97</v>
      </c>
      <c r="B79" s="23" t="s">
        <v>37</v>
      </c>
      <c r="C79" s="1">
        <v>4</v>
      </c>
      <c r="D79" s="3">
        <f t="shared" si="2"/>
        <v>-2.2222222222222143E-2</v>
      </c>
      <c r="E79" s="3">
        <f t="shared" ref="E79:E104" si="3">D79^2</f>
        <v>4.938271604938237E-4</v>
      </c>
    </row>
    <row r="80" spans="1:5" x14ac:dyDescent="0.25">
      <c r="A80" s="1">
        <v>98</v>
      </c>
      <c r="B80" s="23" t="s">
        <v>37</v>
      </c>
      <c r="C80" s="1">
        <v>2</v>
      </c>
      <c r="D80" s="3">
        <f t="shared" si="2"/>
        <v>-2.0222222222222221</v>
      </c>
      <c r="E80" s="3">
        <f t="shared" si="3"/>
        <v>4.0893827160493821</v>
      </c>
    </row>
    <row r="81" spans="1:5" x14ac:dyDescent="0.25">
      <c r="A81" s="1">
        <v>101</v>
      </c>
      <c r="B81" s="23" t="s">
        <v>37</v>
      </c>
      <c r="C81" s="1">
        <v>5</v>
      </c>
      <c r="D81" s="3">
        <f t="shared" si="2"/>
        <v>0.97777777777777786</v>
      </c>
      <c r="E81" s="3">
        <f t="shared" si="3"/>
        <v>0.95604938271604956</v>
      </c>
    </row>
    <row r="82" spans="1:5" x14ac:dyDescent="0.25">
      <c r="A82" s="1">
        <v>9</v>
      </c>
      <c r="B82" s="23" t="s">
        <v>37</v>
      </c>
      <c r="C82" s="1">
        <v>4</v>
      </c>
      <c r="D82" s="3">
        <f t="shared" si="2"/>
        <v>-2.2222222222222143E-2</v>
      </c>
      <c r="E82" s="3">
        <f t="shared" si="3"/>
        <v>4.938271604938237E-4</v>
      </c>
    </row>
    <row r="83" spans="1:5" x14ac:dyDescent="0.25">
      <c r="A83" s="1">
        <v>14</v>
      </c>
      <c r="B83" s="23" t="s">
        <v>37</v>
      </c>
      <c r="C83" s="1">
        <v>6</v>
      </c>
      <c r="D83" s="3">
        <f t="shared" si="2"/>
        <v>1.9777777777777779</v>
      </c>
      <c r="E83" s="3">
        <f t="shared" si="3"/>
        <v>3.9116049382716054</v>
      </c>
    </row>
    <row r="84" spans="1:5" x14ac:dyDescent="0.25">
      <c r="A84" s="1">
        <v>20</v>
      </c>
      <c r="B84" s="23" t="s">
        <v>37</v>
      </c>
      <c r="C84" s="1">
        <v>1</v>
      </c>
      <c r="D84" s="3">
        <f t="shared" si="2"/>
        <v>-3.0222222222222221</v>
      </c>
      <c r="E84" s="3">
        <f t="shared" si="3"/>
        <v>9.1338271604938264</v>
      </c>
    </row>
    <row r="85" spans="1:5" x14ac:dyDescent="0.25">
      <c r="A85" s="1">
        <v>21</v>
      </c>
      <c r="B85" s="23" t="s">
        <v>37</v>
      </c>
      <c r="C85" s="1">
        <v>3</v>
      </c>
      <c r="D85" s="3">
        <f t="shared" si="2"/>
        <v>-1.0222222222222221</v>
      </c>
      <c r="E85" s="3">
        <f t="shared" si="3"/>
        <v>1.044938271604938</v>
      </c>
    </row>
    <row r="86" spans="1:5" x14ac:dyDescent="0.25">
      <c r="A86" s="1">
        <v>29</v>
      </c>
      <c r="B86" s="23" t="s">
        <v>37</v>
      </c>
      <c r="C86" s="1">
        <v>3</v>
      </c>
      <c r="D86" s="3">
        <f t="shared" si="2"/>
        <v>-1.0222222222222221</v>
      </c>
      <c r="E86" s="3">
        <f t="shared" si="3"/>
        <v>1.044938271604938</v>
      </c>
    </row>
    <row r="87" spans="1:5" x14ac:dyDescent="0.25">
      <c r="A87" s="1">
        <v>30</v>
      </c>
      <c r="B87" s="23" t="s">
        <v>37</v>
      </c>
      <c r="C87" s="1">
        <v>5</v>
      </c>
      <c r="D87" s="3">
        <f t="shared" si="2"/>
        <v>0.97777777777777786</v>
      </c>
      <c r="E87" s="3">
        <f t="shared" si="3"/>
        <v>0.95604938271604956</v>
      </c>
    </row>
    <row r="88" spans="1:5" x14ac:dyDescent="0.25">
      <c r="A88" s="1">
        <v>33</v>
      </c>
      <c r="B88" s="23" t="s">
        <v>37</v>
      </c>
      <c r="C88" s="1">
        <v>4</v>
      </c>
      <c r="D88" s="3">
        <f t="shared" si="2"/>
        <v>-2.2222222222222143E-2</v>
      </c>
      <c r="E88" s="3">
        <f t="shared" si="3"/>
        <v>4.938271604938237E-4</v>
      </c>
    </row>
    <row r="89" spans="1:5" x14ac:dyDescent="0.25">
      <c r="A89" s="1">
        <v>34</v>
      </c>
      <c r="B89" s="23" t="s">
        <v>37</v>
      </c>
      <c r="C89" s="1">
        <v>4</v>
      </c>
      <c r="D89" s="3">
        <f t="shared" si="2"/>
        <v>-2.2222222222222143E-2</v>
      </c>
      <c r="E89" s="3">
        <f t="shared" si="3"/>
        <v>4.938271604938237E-4</v>
      </c>
    </row>
    <row r="90" spans="1:5" x14ac:dyDescent="0.25">
      <c r="A90" s="1">
        <v>43</v>
      </c>
      <c r="B90" s="23" t="s">
        <v>37</v>
      </c>
      <c r="C90" s="1">
        <v>2</v>
      </c>
      <c r="D90" s="3">
        <f t="shared" si="2"/>
        <v>-2.0222222222222221</v>
      </c>
      <c r="E90" s="3">
        <f t="shared" si="3"/>
        <v>4.0893827160493821</v>
      </c>
    </row>
    <row r="91" spans="1:5" x14ac:dyDescent="0.25">
      <c r="A91" s="1">
        <v>44</v>
      </c>
      <c r="B91" s="23" t="s">
        <v>37</v>
      </c>
      <c r="C91" s="1">
        <v>3</v>
      </c>
      <c r="D91" s="3">
        <f t="shared" si="2"/>
        <v>-1.0222222222222221</v>
      </c>
      <c r="E91" s="3">
        <f t="shared" si="3"/>
        <v>1.044938271604938</v>
      </c>
    </row>
    <row r="92" spans="1:5" x14ac:dyDescent="0.25">
      <c r="A92" s="1">
        <v>45</v>
      </c>
      <c r="B92" s="23" t="s">
        <v>37</v>
      </c>
      <c r="C92" s="1">
        <v>5</v>
      </c>
      <c r="D92" s="3">
        <f t="shared" si="2"/>
        <v>0.97777777777777786</v>
      </c>
      <c r="E92" s="3">
        <f t="shared" si="3"/>
        <v>0.95604938271604956</v>
      </c>
    </row>
    <row r="93" spans="1:5" x14ac:dyDescent="0.25">
      <c r="A93" s="1">
        <v>50</v>
      </c>
      <c r="B93" s="23" t="s">
        <v>37</v>
      </c>
      <c r="C93" s="1">
        <v>5</v>
      </c>
      <c r="D93" s="3">
        <f t="shared" si="2"/>
        <v>0.97777777777777786</v>
      </c>
      <c r="E93" s="3">
        <f t="shared" si="3"/>
        <v>0.95604938271604956</v>
      </c>
    </row>
    <row r="94" spans="1:5" x14ac:dyDescent="0.25">
      <c r="A94" s="1">
        <v>54</v>
      </c>
      <c r="B94" s="23" t="s">
        <v>37</v>
      </c>
      <c r="C94" s="1">
        <v>4</v>
      </c>
      <c r="D94" s="3">
        <f t="shared" si="2"/>
        <v>-2.2222222222222143E-2</v>
      </c>
      <c r="E94" s="3">
        <f t="shared" si="3"/>
        <v>4.938271604938237E-4</v>
      </c>
    </row>
    <row r="95" spans="1:5" x14ac:dyDescent="0.25">
      <c r="A95" s="1">
        <v>55</v>
      </c>
      <c r="B95" s="23" t="s">
        <v>37</v>
      </c>
      <c r="C95" s="1">
        <v>4</v>
      </c>
      <c r="D95" s="3">
        <f t="shared" si="2"/>
        <v>-2.2222222222222143E-2</v>
      </c>
      <c r="E95" s="3">
        <f t="shared" si="3"/>
        <v>4.938271604938237E-4</v>
      </c>
    </row>
    <row r="96" spans="1:5" x14ac:dyDescent="0.25">
      <c r="A96" s="1">
        <v>57</v>
      </c>
      <c r="B96" s="23" t="s">
        <v>37</v>
      </c>
      <c r="C96" s="1">
        <v>4</v>
      </c>
      <c r="D96" s="3">
        <f t="shared" si="2"/>
        <v>-2.2222222222222143E-2</v>
      </c>
      <c r="E96" s="3">
        <f t="shared" si="3"/>
        <v>4.938271604938237E-4</v>
      </c>
    </row>
    <row r="97" spans="1:5" x14ac:dyDescent="0.25">
      <c r="A97" s="1">
        <v>64</v>
      </c>
      <c r="B97" s="23" t="s">
        <v>37</v>
      </c>
      <c r="C97" s="1">
        <v>4</v>
      </c>
      <c r="D97" s="3">
        <f t="shared" si="2"/>
        <v>-2.2222222222222143E-2</v>
      </c>
      <c r="E97" s="3">
        <f t="shared" si="3"/>
        <v>4.938271604938237E-4</v>
      </c>
    </row>
    <row r="98" spans="1:5" x14ac:dyDescent="0.25">
      <c r="A98" s="1">
        <v>73</v>
      </c>
      <c r="B98" s="23" t="s">
        <v>37</v>
      </c>
      <c r="C98" s="1">
        <v>3</v>
      </c>
      <c r="D98" s="3">
        <f t="shared" si="2"/>
        <v>-1.0222222222222221</v>
      </c>
      <c r="E98" s="3">
        <f t="shared" si="3"/>
        <v>1.044938271604938</v>
      </c>
    </row>
    <row r="99" spans="1:5" x14ac:dyDescent="0.25">
      <c r="A99" s="1">
        <v>78</v>
      </c>
      <c r="B99" s="23" t="s">
        <v>37</v>
      </c>
      <c r="C99" s="1">
        <v>6</v>
      </c>
      <c r="D99" s="3">
        <f t="shared" si="2"/>
        <v>1.9777777777777779</v>
      </c>
      <c r="E99" s="3">
        <f t="shared" si="3"/>
        <v>3.9116049382716054</v>
      </c>
    </row>
    <row r="100" spans="1:5" x14ac:dyDescent="0.25">
      <c r="A100" s="1">
        <v>84</v>
      </c>
      <c r="B100" s="23" t="s">
        <v>37</v>
      </c>
      <c r="C100" s="1">
        <v>4</v>
      </c>
      <c r="D100" s="3">
        <f t="shared" si="2"/>
        <v>-2.2222222222222143E-2</v>
      </c>
      <c r="E100" s="3">
        <f t="shared" si="3"/>
        <v>4.938271604938237E-4</v>
      </c>
    </row>
    <row r="101" spans="1:5" x14ac:dyDescent="0.25">
      <c r="A101" s="1">
        <v>88</v>
      </c>
      <c r="B101" s="23" t="s">
        <v>37</v>
      </c>
      <c r="C101" s="1">
        <v>6</v>
      </c>
      <c r="D101" s="3">
        <f t="shared" si="2"/>
        <v>1.9777777777777779</v>
      </c>
      <c r="E101" s="3">
        <f t="shared" si="3"/>
        <v>3.9116049382716054</v>
      </c>
    </row>
    <row r="102" spans="1:5" x14ac:dyDescent="0.25">
      <c r="A102" s="1">
        <v>92</v>
      </c>
      <c r="B102" s="23" t="s">
        <v>37</v>
      </c>
      <c r="C102" s="1">
        <v>3</v>
      </c>
      <c r="D102" s="3">
        <f t="shared" si="2"/>
        <v>-1.0222222222222221</v>
      </c>
      <c r="E102" s="3">
        <f t="shared" si="3"/>
        <v>1.044938271604938</v>
      </c>
    </row>
    <row r="103" spans="1:5" x14ac:dyDescent="0.25">
      <c r="A103" s="1">
        <v>94</v>
      </c>
      <c r="B103" s="23" t="s">
        <v>37</v>
      </c>
      <c r="C103" s="1">
        <v>4</v>
      </c>
      <c r="D103" s="3">
        <f t="shared" si="2"/>
        <v>-2.2222222222222143E-2</v>
      </c>
      <c r="E103" s="3">
        <f t="shared" si="3"/>
        <v>4.938271604938237E-4</v>
      </c>
    </row>
    <row r="104" spans="1:5" x14ac:dyDescent="0.25">
      <c r="A104" s="1">
        <v>99</v>
      </c>
      <c r="B104" s="23" t="s">
        <v>37</v>
      </c>
      <c r="C104" s="1">
        <v>4</v>
      </c>
      <c r="D104" s="3">
        <f t="shared" si="2"/>
        <v>-2.2222222222222143E-2</v>
      </c>
      <c r="E104" s="3">
        <f t="shared" si="3"/>
        <v>4.938271604938237E-4</v>
      </c>
    </row>
  </sheetData>
  <sortState xmlns:xlrd2="http://schemas.microsoft.com/office/spreadsheetml/2017/richdata2" ref="L24:L26">
    <sortCondition ref="L24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V82"/>
  <sheetViews>
    <sheetView workbookViewId="0">
      <selection activeCell="M71" sqref="M71:V82"/>
    </sheetView>
  </sheetViews>
  <sheetFormatPr baseColWidth="10" defaultRowHeight="15" x14ac:dyDescent="0.25"/>
  <cols>
    <col min="6" max="6" width="15.42578125" customWidth="1"/>
    <col min="11" max="11" width="13.85546875" customWidth="1"/>
    <col min="12" max="12" width="14.140625" customWidth="1"/>
    <col min="13" max="13" width="15.28515625" customWidth="1"/>
  </cols>
  <sheetData>
    <row r="3" spans="2:13" x14ac:dyDescent="0.25">
      <c r="B3" s="9" t="s">
        <v>13</v>
      </c>
    </row>
    <row r="6" spans="2:13" x14ac:dyDescent="0.25">
      <c r="G6" s="9" t="s">
        <v>31</v>
      </c>
      <c r="H6" s="9" t="s">
        <v>14</v>
      </c>
      <c r="K6" s="9" t="s">
        <v>12</v>
      </c>
      <c r="L6" s="9"/>
      <c r="M6" s="9"/>
    </row>
    <row r="7" spans="2:13" x14ac:dyDescent="0.25">
      <c r="B7" t="s">
        <v>15</v>
      </c>
      <c r="G7">
        <v>1</v>
      </c>
      <c r="H7" s="7">
        <v>1</v>
      </c>
      <c r="J7" s="9" t="s">
        <v>18</v>
      </c>
      <c r="K7">
        <f>MIN($H$7:$H$52,1)</f>
        <v>1</v>
      </c>
    </row>
    <row r="8" spans="2:13" x14ac:dyDescent="0.25">
      <c r="B8" t="s">
        <v>16</v>
      </c>
      <c r="G8">
        <v>2</v>
      </c>
      <c r="H8" s="7">
        <v>1</v>
      </c>
      <c r="J8" s="11">
        <v>0.25</v>
      </c>
      <c r="K8">
        <f>_xlfn.QUARTILE.EXC($H$7:$H$52,1)</f>
        <v>1</v>
      </c>
    </row>
    <row r="9" spans="2:13" x14ac:dyDescent="0.25">
      <c r="G9">
        <v>3</v>
      </c>
      <c r="H9" s="7">
        <v>1</v>
      </c>
      <c r="J9" s="9" t="s">
        <v>1</v>
      </c>
      <c r="K9">
        <f>_xlfn.QUARTILE.EXC($H$7:$H$52,2)</f>
        <v>2</v>
      </c>
    </row>
    <row r="10" spans="2:13" x14ac:dyDescent="0.25">
      <c r="B10" t="s">
        <v>17</v>
      </c>
      <c r="G10">
        <v>4</v>
      </c>
      <c r="H10" s="7">
        <v>1</v>
      </c>
      <c r="J10" s="11">
        <v>0.75</v>
      </c>
      <c r="K10">
        <f>_xlfn.QUARTILE.EXC($H$7:$H$52,3)</f>
        <v>4</v>
      </c>
    </row>
    <row r="11" spans="2:13" x14ac:dyDescent="0.25">
      <c r="B11" t="s">
        <v>21</v>
      </c>
      <c r="G11">
        <v>5</v>
      </c>
      <c r="H11" s="7">
        <v>1</v>
      </c>
      <c r="J11" s="9" t="s">
        <v>19</v>
      </c>
      <c r="K11">
        <f>MAX($H$7:$H$52,3)</f>
        <v>6</v>
      </c>
    </row>
    <row r="12" spans="2:13" x14ac:dyDescent="0.25">
      <c r="B12" t="s">
        <v>20</v>
      </c>
      <c r="G12">
        <v>6</v>
      </c>
      <c r="H12" s="7">
        <v>1</v>
      </c>
    </row>
    <row r="13" spans="2:13" x14ac:dyDescent="0.25">
      <c r="B13" t="s">
        <v>22</v>
      </c>
      <c r="G13">
        <v>7</v>
      </c>
      <c r="H13" s="7">
        <v>1</v>
      </c>
    </row>
    <row r="14" spans="2:13" x14ac:dyDescent="0.25">
      <c r="G14">
        <v>8</v>
      </c>
      <c r="H14" s="7">
        <v>1</v>
      </c>
      <c r="J14" s="9" t="s">
        <v>30</v>
      </c>
    </row>
    <row r="15" spans="2:13" x14ac:dyDescent="0.25">
      <c r="B15" t="s">
        <v>23</v>
      </c>
      <c r="G15">
        <v>9</v>
      </c>
      <c r="H15" s="7">
        <v>1</v>
      </c>
      <c r="J15" s="9" t="s">
        <v>28</v>
      </c>
      <c r="K15">
        <f>K10-K9</f>
        <v>2</v>
      </c>
    </row>
    <row r="16" spans="2:13" x14ac:dyDescent="0.25">
      <c r="G16">
        <v>10</v>
      </c>
      <c r="H16" s="7">
        <v>1</v>
      </c>
      <c r="J16" s="9" t="s">
        <v>29</v>
      </c>
      <c r="K16">
        <f>K9-K8</f>
        <v>1</v>
      </c>
    </row>
    <row r="17" spans="7:8" x14ac:dyDescent="0.25">
      <c r="G17">
        <v>11</v>
      </c>
      <c r="H17" s="7">
        <v>1</v>
      </c>
    </row>
    <row r="18" spans="7:8" x14ac:dyDescent="0.25">
      <c r="G18">
        <v>12</v>
      </c>
      <c r="H18" s="8">
        <v>1</v>
      </c>
    </row>
    <row r="19" spans="7:8" x14ac:dyDescent="0.25">
      <c r="G19">
        <v>13</v>
      </c>
      <c r="H19" s="7">
        <v>1</v>
      </c>
    </row>
    <row r="20" spans="7:8" x14ac:dyDescent="0.25">
      <c r="G20">
        <v>14</v>
      </c>
      <c r="H20" s="7">
        <v>1</v>
      </c>
    </row>
    <row r="21" spans="7:8" x14ac:dyDescent="0.25">
      <c r="G21">
        <v>15</v>
      </c>
      <c r="H21" s="7">
        <v>1</v>
      </c>
    </row>
    <row r="22" spans="7:8" x14ac:dyDescent="0.25">
      <c r="G22">
        <v>16</v>
      </c>
      <c r="H22" s="7">
        <v>1</v>
      </c>
    </row>
    <row r="23" spans="7:8" x14ac:dyDescent="0.25">
      <c r="G23">
        <v>17</v>
      </c>
      <c r="H23" s="7">
        <v>1</v>
      </c>
    </row>
    <row r="24" spans="7:8" x14ac:dyDescent="0.25">
      <c r="G24">
        <v>18</v>
      </c>
      <c r="H24" s="7">
        <v>1</v>
      </c>
    </row>
    <row r="25" spans="7:8" x14ac:dyDescent="0.25">
      <c r="G25">
        <v>19</v>
      </c>
      <c r="H25" s="7">
        <v>1</v>
      </c>
    </row>
    <row r="26" spans="7:8" x14ac:dyDescent="0.25">
      <c r="G26">
        <v>20</v>
      </c>
      <c r="H26" s="7">
        <v>2</v>
      </c>
    </row>
    <row r="27" spans="7:8" x14ac:dyDescent="0.25">
      <c r="G27">
        <v>21</v>
      </c>
      <c r="H27" s="7">
        <v>2</v>
      </c>
    </row>
    <row r="28" spans="7:8" x14ac:dyDescent="0.25">
      <c r="G28">
        <v>22</v>
      </c>
      <c r="H28" s="7">
        <v>2</v>
      </c>
    </row>
    <row r="29" spans="7:8" x14ac:dyDescent="0.25">
      <c r="G29">
        <v>23</v>
      </c>
      <c r="H29" s="10">
        <v>2</v>
      </c>
    </row>
    <row r="30" spans="7:8" x14ac:dyDescent="0.25">
      <c r="G30">
        <v>24</v>
      </c>
      <c r="H30" s="8">
        <v>2</v>
      </c>
    </row>
    <row r="31" spans="7:8" x14ac:dyDescent="0.25">
      <c r="G31">
        <v>25</v>
      </c>
      <c r="H31" s="7">
        <v>2</v>
      </c>
    </row>
    <row r="32" spans="7:8" x14ac:dyDescent="0.25">
      <c r="G32">
        <v>26</v>
      </c>
      <c r="H32" s="7">
        <v>2</v>
      </c>
    </row>
    <row r="33" spans="7:8" x14ac:dyDescent="0.25">
      <c r="G33">
        <v>27</v>
      </c>
      <c r="H33" s="7">
        <v>2</v>
      </c>
    </row>
    <row r="34" spans="7:8" x14ac:dyDescent="0.25">
      <c r="G34">
        <v>28</v>
      </c>
      <c r="H34" s="7">
        <v>2</v>
      </c>
    </row>
    <row r="35" spans="7:8" x14ac:dyDescent="0.25">
      <c r="G35">
        <v>29</v>
      </c>
      <c r="H35" s="7">
        <v>2</v>
      </c>
    </row>
    <row r="36" spans="7:8" x14ac:dyDescent="0.25">
      <c r="G36">
        <v>30</v>
      </c>
      <c r="H36" s="7">
        <v>3</v>
      </c>
    </row>
    <row r="37" spans="7:8" x14ac:dyDescent="0.25">
      <c r="G37">
        <v>31</v>
      </c>
      <c r="H37" s="7">
        <v>3</v>
      </c>
    </row>
    <row r="38" spans="7:8" x14ac:dyDescent="0.25">
      <c r="G38">
        <v>32</v>
      </c>
      <c r="H38" s="7">
        <v>3</v>
      </c>
    </row>
    <row r="39" spans="7:8" x14ac:dyDescent="0.25">
      <c r="G39">
        <v>33</v>
      </c>
      <c r="H39" s="7">
        <v>3</v>
      </c>
    </row>
    <row r="40" spans="7:8" x14ac:dyDescent="0.25">
      <c r="G40">
        <v>34</v>
      </c>
      <c r="H40" s="7">
        <v>3</v>
      </c>
    </row>
    <row r="41" spans="7:8" x14ac:dyDescent="0.25">
      <c r="G41">
        <v>35</v>
      </c>
      <c r="H41" s="8">
        <v>4</v>
      </c>
    </row>
    <row r="42" spans="7:8" x14ac:dyDescent="0.25">
      <c r="G42">
        <v>36</v>
      </c>
      <c r="H42" s="7">
        <v>4</v>
      </c>
    </row>
    <row r="43" spans="7:8" x14ac:dyDescent="0.25">
      <c r="G43">
        <v>37</v>
      </c>
      <c r="H43" s="7">
        <v>4</v>
      </c>
    </row>
    <row r="44" spans="7:8" x14ac:dyDescent="0.25">
      <c r="G44">
        <v>38</v>
      </c>
      <c r="H44" s="7">
        <v>4</v>
      </c>
    </row>
    <row r="45" spans="7:8" x14ac:dyDescent="0.25">
      <c r="G45">
        <v>39</v>
      </c>
      <c r="H45" s="7">
        <v>5</v>
      </c>
    </row>
    <row r="46" spans="7:8" x14ac:dyDescent="0.25">
      <c r="G46">
        <v>40</v>
      </c>
      <c r="H46" s="7">
        <v>5</v>
      </c>
    </row>
    <row r="47" spans="7:8" x14ac:dyDescent="0.25">
      <c r="G47">
        <v>41</v>
      </c>
      <c r="H47" s="7">
        <v>5</v>
      </c>
    </row>
    <row r="48" spans="7:8" x14ac:dyDescent="0.25">
      <c r="G48">
        <v>42</v>
      </c>
      <c r="H48" s="7">
        <v>5</v>
      </c>
    </row>
    <row r="49" spans="7:8" x14ac:dyDescent="0.25">
      <c r="G49">
        <v>43</v>
      </c>
      <c r="H49" s="7">
        <v>5</v>
      </c>
    </row>
    <row r="50" spans="7:8" x14ac:dyDescent="0.25">
      <c r="G50">
        <v>44</v>
      </c>
      <c r="H50" s="7">
        <v>5</v>
      </c>
    </row>
    <row r="51" spans="7:8" x14ac:dyDescent="0.25">
      <c r="G51">
        <v>45</v>
      </c>
      <c r="H51" s="7">
        <v>5</v>
      </c>
    </row>
    <row r="52" spans="7:8" x14ac:dyDescent="0.25">
      <c r="G52">
        <v>46</v>
      </c>
      <c r="H52" s="7">
        <v>6</v>
      </c>
    </row>
    <row r="71" spans="13:22" x14ac:dyDescent="0.25">
      <c r="M71" s="24"/>
      <c r="N71" s="24"/>
      <c r="O71" s="24"/>
      <c r="P71" s="24"/>
      <c r="Q71" s="24"/>
      <c r="R71" s="24"/>
      <c r="S71" s="24"/>
      <c r="T71" s="24"/>
      <c r="U71" s="24"/>
      <c r="V71" s="24"/>
    </row>
    <row r="72" spans="13:22" x14ac:dyDescent="0.25"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 spans="13:22" x14ac:dyDescent="0.25">
      <c r="M73" s="25"/>
      <c r="N73" s="24"/>
      <c r="O73" s="24"/>
      <c r="P73" s="24"/>
      <c r="Q73" s="24"/>
      <c r="R73" s="24"/>
      <c r="S73" s="24"/>
      <c r="T73" s="24"/>
      <c r="U73" s="24"/>
      <c r="V73" s="24"/>
    </row>
    <row r="74" spans="13:22" x14ac:dyDescent="0.25">
      <c r="M74" s="25"/>
      <c r="N74" s="24"/>
      <c r="O74" s="24"/>
      <c r="P74" s="24"/>
      <c r="Q74" s="24"/>
      <c r="R74" s="24"/>
      <c r="S74" s="24"/>
      <c r="T74" s="24"/>
      <c r="U74" s="24"/>
      <c r="V74" s="24"/>
    </row>
    <row r="75" spans="13:22" x14ac:dyDescent="0.25">
      <c r="M75" s="24"/>
      <c r="N75" s="24"/>
      <c r="O75" s="24"/>
      <c r="P75" s="24"/>
      <c r="Q75" s="24"/>
      <c r="R75" s="24"/>
      <c r="S75" s="24"/>
      <c r="T75" s="24"/>
      <c r="U75" s="24"/>
      <c r="V75" s="24"/>
    </row>
    <row r="76" spans="13:22" x14ac:dyDescent="0.25">
      <c r="M76" s="24"/>
      <c r="N76" s="24"/>
      <c r="O76" s="24"/>
      <c r="P76" s="24"/>
      <c r="Q76" s="24"/>
      <c r="R76" s="24"/>
      <c r="S76" s="24"/>
      <c r="T76" s="24"/>
      <c r="U76" s="24"/>
      <c r="V76" s="24"/>
    </row>
    <row r="77" spans="13:22" x14ac:dyDescent="0.25">
      <c r="M77" s="24"/>
      <c r="N77" s="24"/>
      <c r="O77" s="24"/>
      <c r="P77" s="24"/>
      <c r="Q77" s="24"/>
      <c r="R77" s="24"/>
      <c r="S77" s="24"/>
      <c r="T77" s="24"/>
      <c r="U77" s="24"/>
      <c r="V77" s="24"/>
    </row>
    <row r="78" spans="13:22" x14ac:dyDescent="0.25">
      <c r="M78" s="24"/>
      <c r="N78" s="24"/>
      <c r="O78" s="24"/>
      <c r="P78" s="24"/>
      <c r="Q78" s="24"/>
      <c r="R78" s="24"/>
      <c r="S78" s="24"/>
      <c r="T78" s="24"/>
      <c r="U78" s="24"/>
      <c r="V78" s="24"/>
    </row>
    <row r="79" spans="13:22" x14ac:dyDescent="0.25">
      <c r="M79" s="24"/>
      <c r="N79" s="24"/>
      <c r="O79" s="24"/>
      <c r="P79" s="24"/>
      <c r="Q79" s="24"/>
      <c r="R79" s="24"/>
      <c r="S79" s="24"/>
      <c r="T79" s="24"/>
      <c r="U79" s="24"/>
      <c r="V79" s="24"/>
    </row>
    <row r="80" spans="13:22" x14ac:dyDescent="0.25"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 spans="13:22" x14ac:dyDescent="0.25">
      <c r="M81" s="24"/>
      <c r="N81" s="24"/>
      <c r="O81" s="24"/>
      <c r="P81" s="24"/>
      <c r="Q81" s="24"/>
      <c r="R81" s="24"/>
      <c r="S81" s="24"/>
      <c r="T81" s="24"/>
      <c r="U81" s="24"/>
      <c r="V81" s="24"/>
    </row>
    <row r="82" spans="13:22" x14ac:dyDescent="0.25">
      <c r="M82" s="24"/>
      <c r="N82" s="24"/>
      <c r="O82" s="24"/>
      <c r="P82" s="24"/>
      <c r="Q82" s="24"/>
      <c r="R82" s="24"/>
      <c r="S82" s="24"/>
      <c r="T82" s="24"/>
      <c r="U82" s="24"/>
      <c r="V82" s="24"/>
    </row>
  </sheetData>
  <sortState xmlns:xlrd2="http://schemas.microsoft.com/office/spreadsheetml/2017/richdata2" ref="H7:H52">
    <sortCondition ref="H9:H54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Trolley_Daten_und_Aufgaben</vt:lpstr>
      <vt:lpstr>Trolley_Musterlösung</vt:lpstr>
      <vt:lpstr>Median und Quartile Veranschaul</vt:lpstr>
    </vt:vector>
  </TitlesOfParts>
  <Company>GEMI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Engelmann, Neele</dc:creator>
  <cp:lastModifiedBy>Simon Stephan</cp:lastModifiedBy>
  <dcterms:created xsi:type="dcterms:W3CDTF">2019-11-09T18:24:57Z</dcterms:created>
  <dcterms:modified xsi:type="dcterms:W3CDTF">2020-10-09T11:02:31Z</dcterms:modified>
</cp:coreProperties>
</file>