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Website\q1_dataFiles\"/>
    </mc:Choice>
  </mc:AlternateContent>
  <xr:revisionPtr revIDLastSave="0" documentId="13_ncr:1_{C00F1396-6F9D-40F0-9714-C1B3A346DE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fgabe" sheetId="5" r:id="rId1"/>
    <sheet name="Lösung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0" l="1"/>
  <c r="F32" i="10"/>
  <c r="G26" i="10"/>
  <c r="F22" i="10"/>
  <c r="G21" i="10"/>
  <c r="F21" i="10"/>
  <c r="G20" i="10"/>
  <c r="F20" i="10"/>
  <c r="G18" i="10"/>
  <c r="G22" i="10" s="1"/>
  <c r="G28" i="10" s="1"/>
  <c r="F18" i="10"/>
  <c r="F26" i="10" s="1"/>
  <c r="G17" i="10"/>
  <c r="G27" i="10" s="1"/>
  <c r="F17" i="10"/>
  <c r="F28" i="10" l="1"/>
  <c r="G30" i="10"/>
  <c r="G31" i="10" s="1"/>
  <c r="F27" i="10"/>
  <c r="F30" i="10" l="1"/>
  <c r="F31" i="10" s="1"/>
</calcChain>
</file>

<file path=xl/sharedStrings.xml><?xml version="1.0" encoding="utf-8"?>
<sst xmlns="http://schemas.openxmlformats.org/spreadsheetml/2006/main" count="50" uniqueCount="25">
  <si>
    <t>Mittelwert</t>
  </si>
  <si>
    <t>SE (Mittelwert)</t>
  </si>
  <si>
    <t>Untere Grenze</t>
  </si>
  <si>
    <t>Obere Grenze</t>
  </si>
  <si>
    <t>Anzahl n</t>
  </si>
  <si>
    <t>Streuung (Stichprobe)</t>
  </si>
  <si>
    <t>Geschätzte Streuung (Population)</t>
  </si>
  <si>
    <t>Gruppe 1: Laute Musik</t>
  </si>
  <si>
    <t>Gruppe 2: Stille Umgebung</t>
  </si>
  <si>
    <t>IQ-Test bei Ablenkung durch laute Musik vs. in stiller Umgebung</t>
  </si>
  <si>
    <t>(fiktive Daten)</t>
  </si>
  <si>
    <t>Gruppe 1: Musik</t>
  </si>
  <si>
    <t>Gruppe 2: Still</t>
  </si>
  <si>
    <t>Was sehen Sie? Was passiert, wenn man die Stichprobengröße ändert?</t>
  </si>
  <si>
    <r>
      <rPr>
        <b/>
        <sz val="11"/>
        <color theme="1"/>
        <rFont val="Calibri"/>
        <family val="2"/>
        <scheme val="minor"/>
      </rPr>
      <t xml:space="preserve">Aufgabe 1: </t>
    </r>
    <r>
      <rPr>
        <sz val="11"/>
        <color theme="1"/>
        <rFont val="Calibri"/>
        <family val="2"/>
        <scheme val="minor"/>
      </rPr>
      <t>Berechnen Sie für beide Gruppen die angegebenen Kennwerte</t>
    </r>
  </si>
  <si>
    <r>
      <rPr>
        <b/>
        <sz val="11"/>
        <color theme="1"/>
        <rFont val="Calibri"/>
        <family val="2"/>
        <scheme val="minor"/>
      </rPr>
      <t>Aufgabe 4:</t>
    </r>
    <r>
      <rPr>
        <sz val="11"/>
        <color theme="1"/>
        <rFont val="Calibri"/>
        <family val="2"/>
        <scheme val="minor"/>
      </rPr>
      <t xml:space="preserve"> Erstellen Sie eine Graphik, in der Sie die beiden Mittelwerte als Punkte und die Konfidenzintervalle als Fehlerbalken darstellen.</t>
    </r>
  </si>
  <si>
    <t>https://rpsychologist.com/d3/CI/</t>
  </si>
  <si>
    <r>
      <rPr>
        <b/>
        <sz val="11"/>
        <color theme="1"/>
        <rFont val="Calibri"/>
        <family val="2"/>
        <scheme val="minor"/>
      </rPr>
      <t>Zusatzaufgabe:</t>
    </r>
    <r>
      <rPr>
        <sz val="11"/>
        <color theme="1"/>
        <rFont val="Calibri"/>
        <family val="2"/>
        <scheme val="minor"/>
      </rPr>
      <t xml:space="preserve"> Schauen Sie sich die unten verlinkte interaktive Visualisierung zu Konfidenzintervallen an.</t>
    </r>
  </si>
  <si>
    <t>Bestimmung des 95% Konfidenzintervalls</t>
  </si>
  <si>
    <r>
      <rPr>
        <b/>
        <sz val="11"/>
        <color theme="1"/>
        <rFont val="Calibri"/>
        <family val="2"/>
        <scheme val="minor"/>
      </rPr>
      <t>Aufgabe 2:</t>
    </r>
    <r>
      <rPr>
        <sz val="11"/>
        <color theme="1"/>
        <rFont val="Calibri"/>
        <family val="2"/>
        <scheme val="minor"/>
      </rPr>
      <t xml:space="preserve"> Berechnen Sie für die Kontrollgruppe per Hand das Konfidenzintervall auf Grundlage der Normalverteilung und für die Musik-Gruppe das Konfidenzintervall auf Basis der t-Verteilung. </t>
    </r>
  </si>
  <si>
    <r>
      <rPr>
        <b/>
        <sz val="11"/>
        <color theme="1"/>
        <rFont val="Calibri"/>
        <family val="2"/>
        <scheme val="minor"/>
      </rPr>
      <t>Aufgabe 3:</t>
    </r>
    <r>
      <rPr>
        <sz val="11"/>
        <color theme="1"/>
        <rFont val="Calibri"/>
        <family val="2"/>
        <scheme val="minor"/>
      </rPr>
      <t xml:space="preserve"> Berechnen Sie das Konfidenzintervall für die Musik-Gruppe direkt über =konfidenz.t()</t>
    </r>
  </si>
  <si>
    <t>T-Wert für p=0,05 bei n=50 für Gruppe "Musik"; z-Wert für p=0,05 für Gruppe "Still"</t>
  </si>
  <si>
    <t xml:space="preserve">Konfidenzintervallbreite </t>
  </si>
  <si>
    <t>Hälfte der KI-Breite</t>
  </si>
  <si>
    <t>Konfidenzintervallbreite/2
mit Hilfe von =Konfidenz.t() bzw. =Konfidenz.norm()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</si>
</sst>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/>
    <xf numFmtId="0" fontId="1" fillId="2" borderId="0" xfId="0" applyFont="1" applyFill="1"/>
    <xf numFmtId="0" fontId="4" fillId="0" borderId="0" xfId="1" applyAlignment="1">
      <alignment horizontal="left" vertical="center" readingOrder="1"/>
    </xf>
    <xf numFmtId="0" fontId="0" fillId="0" borderId="0" xfId="0" applyAlignment="1">
      <alignment horizontal="left" wrapText="1"/>
    </xf>
    <xf numFmtId="170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Lösung!$F$32:$G$32</c:f>
                <c:numCache>
                  <c:formatCode>General</c:formatCode>
                  <c:ptCount val="2"/>
                  <c:pt idx="0">
                    <c:v>4.6361202841179381</c:v>
                  </c:pt>
                  <c:pt idx="1">
                    <c:v>4.1577114730490319</c:v>
                  </c:pt>
                </c:numCache>
              </c:numRef>
            </c:plus>
            <c:minus>
              <c:numRef>
                <c:f>Lösung!$F$32:$G$32</c:f>
                <c:numCache>
                  <c:formatCode>General</c:formatCode>
                  <c:ptCount val="2"/>
                  <c:pt idx="0">
                    <c:v>4.6361202841179381</c:v>
                  </c:pt>
                  <c:pt idx="1">
                    <c:v>4.1577114730490319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Lösung!$F$16:$G$16</c:f>
              <c:strCache>
                <c:ptCount val="2"/>
                <c:pt idx="0">
                  <c:v>Gruppe 1: Musik</c:v>
                </c:pt>
                <c:pt idx="1">
                  <c:v>Gruppe 2: Still</c:v>
                </c:pt>
              </c:strCache>
            </c:strRef>
          </c:cat>
          <c:val>
            <c:numRef>
              <c:f>Lösung!$F$17:$G$17</c:f>
              <c:numCache>
                <c:formatCode>General</c:formatCode>
                <c:ptCount val="2"/>
                <c:pt idx="0">
                  <c:v>91.92</c:v>
                </c:pt>
                <c:pt idx="1">
                  <c:v>99.08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5-44CD-875C-EFD02F51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170464"/>
        <c:axId val="462365024"/>
      </c:barChart>
      <c:catAx>
        <c:axId val="4611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Versuchsbedingung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365024"/>
        <c:crosses val="autoZero"/>
        <c:auto val="1"/>
        <c:lblAlgn val="ctr"/>
        <c:lblOffset val="100"/>
        <c:noMultiLvlLbl val="0"/>
      </c:catAx>
      <c:valAx>
        <c:axId val="462365024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IQ-Werte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1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638732</xdr:colOff>
      <xdr:row>27</xdr:row>
      <xdr:rowOff>17694</xdr:rowOff>
    </xdr:from>
    <xdr:to>
      <xdr:col>25</xdr:col>
      <xdr:colOff>319024</xdr:colOff>
      <xdr:row>43</xdr:row>
      <xdr:rowOff>16565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4357" y="5951769"/>
          <a:ext cx="5776292" cy="3427871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129509</xdr:colOff>
      <xdr:row>46</xdr:row>
      <xdr:rowOff>64002</xdr:rowOff>
    </xdr:from>
    <xdr:to>
      <xdr:col>19</xdr:col>
      <xdr:colOff>185795</xdr:colOff>
      <xdr:row>53</xdr:row>
      <xdr:rowOff>63835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1134" y="9808077"/>
          <a:ext cx="6914286" cy="13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9</xdr:row>
      <xdr:rowOff>33131</xdr:rowOff>
    </xdr:from>
    <xdr:to>
      <xdr:col>16</xdr:col>
      <xdr:colOff>671325</xdr:colOff>
      <xdr:row>24</xdr:row>
      <xdr:rowOff>28354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1626" y="2128631"/>
          <a:ext cx="5243324" cy="3233723"/>
        </a:xfrm>
        <a:prstGeom prst="rect">
          <a:avLst/>
        </a:prstGeom>
      </xdr:spPr>
    </xdr:pic>
    <xdr:clientData/>
  </xdr:twoCellAnchor>
  <xdr:twoCellAnchor editAs="oneCell">
    <xdr:from>
      <xdr:col>9</xdr:col>
      <xdr:colOff>700564</xdr:colOff>
      <xdr:row>27</xdr:row>
      <xdr:rowOff>148672</xdr:rowOff>
    </xdr:from>
    <xdr:to>
      <xdr:col>17</xdr:col>
      <xdr:colOff>440461</xdr:colOff>
      <xdr:row>42</xdr:row>
      <xdr:rowOff>98429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30189" y="6082747"/>
          <a:ext cx="5835897" cy="3188257"/>
        </a:xfrm>
        <a:prstGeom prst="rect">
          <a:avLst/>
        </a:prstGeom>
      </xdr:spPr>
    </xdr:pic>
    <xdr:clientData/>
  </xdr:twoCellAnchor>
  <xdr:twoCellAnchor editAs="oneCell">
    <xdr:from>
      <xdr:col>5</xdr:col>
      <xdr:colOff>364434</xdr:colOff>
      <xdr:row>1</xdr:row>
      <xdr:rowOff>24396</xdr:rowOff>
    </xdr:from>
    <xdr:to>
      <xdr:col>6</xdr:col>
      <xdr:colOff>596347</xdr:colOff>
      <xdr:row>4</xdr:row>
      <xdr:rowOff>54896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46059" y="291096"/>
          <a:ext cx="993913" cy="830600"/>
        </a:xfrm>
        <a:prstGeom prst="rect">
          <a:avLst/>
        </a:prstGeom>
      </xdr:spPr>
    </xdr:pic>
    <xdr:clientData/>
  </xdr:twoCellAnchor>
  <xdr:twoCellAnchor editAs="oneCell">
    <xdr:from>
      <xdr:col>6</xdr:col>
      <xdr:colOff>720585</xdr:colOff>
      <xdr:row>0</xdr:row>
      <xdr:rowOff>182217</xdr:rowOff>
    </xdr:from>
    <xdr:to>
      <xdr:col>8</xdr:col>
      <xdr:colOff>475905</xdr:colOff>
      <xdr:row>4</xdr:row>
      <xdr:rowOff>118185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64210" y="182217"/>
          <a:ext cx="1279320" cy="1002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638732</xdr:colOff>
      <xdr:row>27</xdr:row>
      <xdr:rowOff>17694</xdr:rowOff>
    </xdr:from>
    <xdr:to>
      <xdr:col>25</xdr:col>
      <xdr:colOff>319024</xdr:colOff>
      <xdr:row>43</xdr:row>
      <xdr:rowOff>16565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822760B-3A35-4E4A-A3FA-7E1554E6A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557" y="6275619"/>
          <a:ext cx="5776292" cy="3427871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129509</xdr:colOff>
      <xdr:row>46</xdr:row>
      <xdr:rowOff>64002</xdr:rowOff>
    </xdr:from>
    <xdr:to>
      <xdr:col>19</xdr:col>
      <xdr:colOff>185795</xdr:colOff>
      <xdr:row>53</xdr:row>
      <xdr:rowOff>63835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B2E44A8-DDD6-472A-8B9B-961E54478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8334" y="10322427"/>
          <a:ext cx="6914286" cy="13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9</xdr:row>
      <xdr:rowOff>33131</xdr:rowOff>
    </xdr:from>
    <xdr:to>
      <xdr:col>16</xdr:col>
      <xdr:colOff>671325</xdr:colOff>
      <xdr:row>24</xdr:row>
      <xdr:rowOff>28354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A716858-ACCD-43C1-B567-2EF9B5A38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8826" y="2128631"/>
          <a:ext cx="5243324" cy="3233723"/>
        </a:xfrm>
        <a:prstGeom prst="rect">
          <a:avLst/>
        </a:prstGeom>
      </xdr:spPr>
    </xdr:pic>
    <xdr:clientData/>
  </xdr:twoCellAnchor>
  <xdr:twoCellAnchor editAs="oneCell">
    <xdr:from>
      <xdr:col>9</xdr:col>
      <xdr:colOff>700564</xdr:colOff>
      <xdr:row>27</xdr:row>
      <xdr:rowOff>148672</xdr:rowOff>
    </xdr:from>
    <xdr:to>
      <xdr:col>17</xdr:col>
      <xdr:colOff>440461</xdr:colOff>
      <xdr:row>42</xdr:row>
      <xdr:rowOff>98429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DE61D55-72F9-49E5-993D-978153C00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7389" y="6406597"/>
          <a:ext cx="5835897" cy="3188257"/>
        </a:xfrm>
        <a:prstGeom prst="rect">
          <a:avLst/>
        </a:prstGeom>
      </xdr:spPr>
    </xdr:pic>
    <xdr:clientData/>
  </xdr:twoCellAnchor>
  <xdr:twoCellAnchor editAs="oneCell">
    <xdr:from>
      <xdr:col>5</xdr:col>
      <xdr:colOff>364434</xdr:colOff>
      <xdr:row>1</xdr:row>
      <xdr:rowOff>24396</xdr:rowOff>
    </xdr:from>
    <xdr:to>
      <xdr:col>6</xdr:col>
      <xdr:colOff>596347</xdr:colOff>
      <xdr:row>4</xdr:row>
      <xdr:rowOff>54896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56CB499-ECC9-4B31-A460-30D643CE8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03259" y="291096"/>
          <a:ext cx="993913" cy="830600"/>
        </a:xfrm>
        <a:prstGeom prst="rect">
          <a:avLst/>
        </a:prstGeom>
      </xdr:spPr>
    </xdr:pic>
    <xdr:clientData/>
  </xdr:twoCellAnchor>
  <xdr:twoCellAnchor editAs="oneCell">
    <xdr:from>
      <xdr:col>6</xdr:col>
      <xdr:colOff>720585</xdr:colOff>
      <xdr:row>0</xdr:row>
      <xdr:rowOff>182217</xdr:rowOff>
    </xdr:from>
    <xdr:to>
      <xdr:col>8</xdr:col>
      <xdr:colOff>475905</xdr:colOff>
      <xdr:row>4</xdr:row>
      <xdr:rowOff>118185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1061DC42-DF91-42C4-8471-0FE96C14A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1410" y="182217"/>
          <a:ext cx="1279320" cy="1002768"/>
        </a:xfrm>
        <a:prstGeom prst="rect">
          <a:avLst/>
        </a:prstGeom>
      </xdr:spPr>
    </xdr:pic>
    <xdr:clientData/>
  </xdr:twoCellAnchor>
  <xdr:twoCellAnchor>
    <xdr:from>
      <xdr:col>3</xdr:col>
      <xdr:colOff>685800</xdr:colOff>
      <xdr:row>34</xdr:row>
      <xdr:rowOff>23812</xdr:rowOff>
    </xdr:from>
    <xdr:to>
      <xdr:col>7</xdr:col>
      <xdr:colOff>400050</xdr:colOff>
      <xdr:row>48</xdr:row>
      <xdr:rowOff>100012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93E7F2F-2E35-4122-BF50-91A2A0BE1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psychologist.com/d3/C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psychologist.com/d3/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A7" zoomScaleNormal="100" workbookViewId="0">
      <selection activeCell="A14" sqref="A14"/>
    </sheetView>
  </sheetViews>
  <sheetFormatPr baseColWidth="10" defaultRowHeight="15" x14ac:dyDescent="0.25"/>
  <cols>
    <col min="2" max="2" width="12.85546875" customWidth="1"/>
    <col min="3" max="3" width="13.28515625" customWidth="1"/>
    <col min="5" max="5" width="38.5703125" customWidth="1"/>
  </cols>
  <sheetData>
    <row r="1" spans="1:7" s="2" customFormat="1" ht="21" x14ac:dyDescent="0.35">
      <c r="A1" s="6" t="s">
        <v>9</v>
      </c>
      <c r="B1" s="7"/>
      <c r="C1" s="7"/>
      <c r="D1" s="7"/>
      <c r="E1" s="7"/>
      <c r="F1" s="7"/>
    </row>
    <row r="2" spans="1:7" s="2" customFormat="1" ht="21" x14ac:dyDescent="0.35">
      <c r="A2" s="7" t="s">
        <v>10</v>
      </c>
      <c r="B2" s="7"/>
      <c r="C2" s="7"/>
      <c r="D2" s="7"/>
      <c r="E2" s="7"/>
      <c r="F2" s="7"/>
    </row>
    <row r="3" spans="1:7" s="2" customFormat="1" ht="21" x14ac:dyDescent="0.35"/>
    <row r="4" spans="1:7" s="2" customFormat="1" ht="21" x14ac:dyDescent="0.35"/>
    <row r="5" spans="1:7" s="2" customFormat="1" ht="21" x14ac:dyDescent="0.35"/>
    <row r="6" spans="1:7" x14ac:dyDescent="0.25">
      <c r="A6" t="s">
        <v>14</v>
      </c>
    </row>
    <row r="7" spans="1:7" x14ac:dyDescent="0.25">
      <c r="A7" t="s">
        <v>19</v>
      </c>
    </row>
    <row r="8" spans="1:7" x14ac:dyDescent="0.25">
      <c r="A8" t="s">
        <v>20</v>
      </c>
    </row>
    <row r="9" spans="1:7" x14ac:dyDescent="0.25">
      <c r="A9" t="s">
        <v>15</v>
      </c>
    </row>
    <row r="10" spans="1:7" x14ac:dyDescent="0.25">
      <c r="A10" t="s">
        <v>17</v>
      </c>
    </row>
    <row r="11" spans="1:7" x14ac:dyDescent="0.25">
      <c r="A11" t="s">
        <v>13</v>
      </c>
    </row>
    <row r="12" spans="1:7" x14ac:dyDescent="0.25">
      <c r="A12" s="8" t="s">
        <v>16</v>
      </c>
    </row>
    <row r="16" spans="1:7" s="1" customFormat="1" ht="45" x14ac:dyDescent="0.25">
      <c r="A16" s="5" t="s">
        <v>7</v>
      </c>
      <c r="B16" s="5" t="s">
        <v>8</v>
      </c>
      <c r="F16" s="5" t="s">
        <v>11</v>
      </c>
      <c r="G16" s="5" t="s">
        <v>12</v>
      </c>
    </row>
    <row r="17" spans="1:9" x14ac:dyDescent="0.25">
      <c r="A17">
        <v>110</v>
      </c>
      <c r="B17">
        <v>108</v>
      </c>
      <c r="E17" t="s">
        <v>0</v>
      </c>
    </row>
    <row r="18" spans="1:9" x14ac:dyDescent="0.25">
      <c r="A18">
        <v>81</v>
      </c>
      <c r="B18">
        <v>106</v>
      </c>
      <c r="E18" t="s">
        <v>4</v>
      </c>
    </row>
    <row r="19" spans="1:9" x14ac:dyDescent="0.25">
      <c r="A19">
        <v>109</v>
      </c>
      <c r="B19">
        <v>89</v>
      </c>
    </row>
    <row r="20" spans="1:9" x14ac:dyDescent="0.25">
      <c r="A20">
        <v>95</v>
      </c>
      <c r="B20">
        <v>88</v>
      </c>
      <c r="E20" t="s">
        <v>5</v>
      </c>
      <c r="F20" s="3"/>
      <c r="G20" s="3"/>
      <c r="H20" s="3"/>
    </row>
    <row r="21" spans="1:9" x14ac:dyDescent="0.25">
      <c r="A21">
        <v>79</v>
      </c>
      <c r="B21">
        <v>85</v>
      </c>
      <c r="E21" t="s">
        <v>6</v>
      </c>
      <c r="F21" s="3"/>
      <c r="G21" s="3"/>
      <c r="H21" s="3"/>
    </row>
    <row r="22" spans="1:9" x14ac:dyDescent="0.25">
      <c r="A22">
        <v>93</v>
      </c>
      <c r="B22">
        <v>105</v>
      </c>
      <c r="E22" t="s">
        <v>1</v>
      </c>
      <c r="F22" s="3"/>
      <c r="G22" s="3"/>
      <c r="H22" s="3"/>
      <c r="I22" s="3"/>
    </row>
    <row r="23" spans="1:9" x14ac:dyDescent="0.25">
      <c r="A23">
        <v>62</v>
      </c>
      <c r="B23">
        <v>98</v>
      </c>
    </row>
    <row r="24" spans="1:9" x14ac:dyDescent="0.25">
      <c r="A24">
        <v>92</v>
      </c>
      <c r="B24">
        <v>89</v>
      </c>
      <c r="G24" s="3"/>
      <c r="H24" s="3"/>
    </row>
    <row r="25" spans="1:9" x14ac:dyDescent="0.25">
      <c r="A25">
        <v>82</v>
      </c>
      <c r="B25">
        <v>95</v>
      </c>
      <c r="E25" s="4" t="s">
        <v>18</v>
      </c>
    </row>
    <row r="26" spans="1:9" ht="42.75" customHeight="1" x14ac:dyDescent="0.25">
      <c r="A26">
        <v>104</v>
      </c>
      <c r="B26">
        <v>80</v>
      </c>
      <c r="E26" s="9" t="s">
        <v>21</v>
      </c>
      <c r="G26" s="3"/>
    </row>
    <row r="27" spans="1:9" x14ac:dyDescent="0.25">
      <c r="A27">
        <v>76</v>
      </c>
      <c r="B27">
        <v>93</v>
      </c>
      <c r="E27" t="s">
        <v>2</v>
      </c>
    </row>
    <row r="28" spans="1:9" x14ac:dyDescent="0.25">
      <c r="A28">
        <v>91</v>
      </c>
      <c r="B28">
        <v>126</v>
      </c>
      <c r="E28" t="s">
        <v>3</v>
      </c>
    </row>
    <row r="29" spans="1:9" x14ac:dyDescent="0.25">
      <c r="A29">
        <v>65</v>
      </c>
      <c r="B29">
        <v>99</v>
      </c>
    </row>
    <row r="30" spans="1:9" x14ac:dyDescent="0.25">
      <c r="A30">
        <v>121</v>
      </c>
      <c r="B30">
        <v>67</v>
      </c>
      <c r="E30" t="s">
        <v>22</v>
      </c>
      <c r="F30" s="3"/>
      <c r="G30" s="3"/>
    </row>
    <row r="31" spans="1:9" x14ac:dyDescent="0.25">
      <c r="A31">
        <v>100</v>
      </c>
      <c r="B31">
        <v>89</v>
      </c>
      <c r="E31" t="s">
        <v>23</v>
      </c>
    </row>
    <row r="32" spans="1:9" ht="45" x14ac:dyDescent="0.25">
      <c r="A32">
        <v>86</v>
      </c>
      <c r="B32">
        <v>117</v>
      </c>
      <c r="E32" s="1" t="s">
        <v>24</v>
      </c>
      <c r="F32" s="10"/>
      <c r="G32" s="10"/>
    </row>
    <row r="33" spans="1:2" x14ac:dyDescent="0.25">
      <c r="A33">
        <v>94</v>
      </c>
      <c r="B33">
        <v>86</v>
      </c>
    </row>
    <row r="34" spans="1:2" x14ac:dyDescent="0.25">
      <c r="A34">
        <v>96</v>
      </c>
      <c r="B34">
        <v>105</v>
      </c>
    </row>
    <row r="35" spans="1:2" x14ac:dyDescent="0.25">
      <c r="A35">
        <v>93</v>
      </c>
      <c r="B35">
        <v>102</v>
      </c>
    </row>
    <row r="36" spans="1:2" x14ac:dyDescent="0.25">
      <c r="A36">
        <v>78</v>
      </c>
      <c r="B36">
        <v>117</v>
      </c>
    </row>
    <row r="37" spans="1:2" x14ac:dyDescent="0.25">
      <c r="A37">
        <v>102</v>
      </c>
      <c r="B37">
        <v>100</v>
      </c>
    </row>
    <row r="38" spans="1:2" x14ac:dyDescent="0.25">
      <c r="A38">
        <v>119</v>
      </c>
      <c r="B38">
        <v>69</v>
      </c>
    </row>
    <row r="39" spans="1:2" x14ac:dyDescent="0.25">
      <c r="A39">
        <v>98</v>
      </c>
      <c r="B39">
        <v>135</v>
      </c>
    </row>
    <row r="40" spans="1:2" x14ac:dyDescent="0.25">
      <c r="A40">
        <v>126</v>
      </c>
      <c r="B40">
        <v>67</v>
      </c>
    </row>
    <row r="41" spans="1:2" x14ac:dyDescent="0.25">
      <c r="A41">
        <v>98</v>
      </c>
      <c r="B41">
        <v>77</v>
      </c>
    </row>
    <row r="42" spans="1:2" x14ac:dyDescent="0.25">
      <c r="A42">
        <v>45</v>
      </c>
      <c r="B42">
        <v>97</v>
      </c>
    </row>
    <row r="43" spans="1:2" x14ac:dyDescent="0.25">
      <c r="A43">
        <v>81</v>
      </c>
      <c r="B43">
        <v>113</v>
      </c>
    </row>
    <row r="44" spans="1:2" x14ac:dyDescent="0.25">
      <c r="A44">
        <v>90</v>
      </c>
      <c r="B44">
        <v>92</v>
      </c>
    </row>
    <row r="45" spans="1:2" x14ac:dyDescent="0.25">
      <c r="A45">
        <v>101</v>
      </c>
      <c r="B45">
        <v>112</v>
      </c>
    </row>
    <row r="46" spans="1:2" x14ac:dyDescent="0.25">
      <c r="A46">
        <v>104</v>
      </c>
      <c r="B46">
        <v>100</v>
      </c>
    </row>
    <row r="47" spans="1:2" x14ac:dyDescent="0.25">
      <c r="A47">
        <v>78</v>
      </c>
      <c r="B47">
        <v>116</v>
      </c>
    </row>
    <row r="48" spans="1:2" x14ac:dyDescent="0.25">
      <c r="A48">
        <v>63</v>
      </c>
      <c r="B48">
        <v>101</v>
      </c>
    </row>
    <row r="49" spans="1:5" x14ac:dyDescent="0.25">
      <c r="A49">
        <v>91</v>
      </c>
      <c r="B49">
        <v>117</v>
      </c>
    </row>
    <row r="50" spans="1:5" x14ac:dyDescent="0.25">
      <c r="A50">
        <v>78</v>
      </c>
      <c r="B50">
        <v>90</v>
      </c>
    </row>
    <row r="51" spans="1:5" x14ac:dyDescent="0.25">
      <c r="A51">
        <v>100</v>
      </c>
      <c r="B51">
        <v>103</v>
      </c>
    </row>
    <row r="52" spans="1:5" x14ac:dyDescent="0.25">
      <c r="A52">
        <v>79</v>
      </c>
      <c r="B52">
        <v>101</v>
      </c>
    </row>
    <row r="53" spans="1:5" x14ac:dyDescent="0.25">
      <c r="A53">
        <v>90</v>
      </c>
      <c r="B53">
        <v>90</v>
      </c>
    </row>
    <row r="54" spans="1:5" x14ac:dyDescent="0.25">
      <c r="A54">
        <v>76</v>
      </c>
      <c r="B54">
        <v>122</v>
      </c>
      <c r="E54" s="4"/>
    </row>
    <row r="55" spans="1:5" x14ac:dyDescent="0.25">
      <c r="A55">
        <v>102</v>
      </c>
      <c r="B55">
        <v>133</v>
      </c>
    </row>
    <row r="56" spans="1:5" x14ac:dyDescent="0.25">
      <c r="A56">
        <v>81</v>
      </c>
      <c r="B56">
        <v>90</v>
      </c>
    </row>
    <row r="57" spans="1:5" x14ac:dyDescent="0.25">
      <c r="A57">
        <v>98</v>
      </c>
      <c r="B57">
        <v>109</v>
      </c>
    </row>
    <row r="58" spans="1:5" x14ac:dyDescent="0.25">
      <c r="A58">
        <v>82</v>
      </c>
      <c r="B58">
        <v>114</v>
      </c>
    </row>
    <row r="59" spans="1:5" x14ac:dyDescent="0.25">
      <c r="A59">
        <v>92</v>
      </c>
      <c r="B59">
        <v>90</v>
      </c>
    </row>
    <row r="60" spans="1:5" x14ac:dyDescent="0.25">
      <c r="A60">
        <v>101</v>
      </c>
      <c r="B60">
        <v>105</v>
      </c>
    </row>
    <row r="61" spans="1:5" x14ac:dyDescent="0.25">
      <c r="A61">
        <v>80</v>
      </c>
      <c r="B61">
        <v>105</v>
      </c>
    </row>
    <row r="62" spans="1:5" x14ac:dyDescent="0.25">
      <c r="A62">
        <v>102</v>
      </c>
      <c r="B62">
        <v>93</v>
      </c>
    </row>
    <row r="63" spans="1:5" x14ac:dyDescent="0.25">
      <c r="A63">
        <v>107</v>
      </c>
      <c r="B63">
        <v>93</v>
      </c>
    </row>
    <row r="64" spans="1:5" x14ac:dyDescent="0.25">
      <c r="A64">
        <v>104</v>
      </c>
      <c r="B64">
        <v>76</v>
      </c>
    </row>
    <row r="65" spans="1:2" x14ac:dyDescent="0.25">
      <c r="A65">
        <v>91</v>
      </c>
      <c r="B65">
        <v>103</v>
      </c>
    </row>
    <row r="66" spans="1:2" x14ac:dyDescent="0.25">
      <c r="A66">
        <v>130</v>
      </c>
      <c r="B66">
        <v>97</v>
      </c>
    </row>
  </sheetData>
  <hyperlinks>
    <hyperlink ref="A12" r:id="rId1" xr:uid="{00000000-0004-0000-0000-000000000000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16A4-C77A-4946-9E90-35E7A0CE6F61}">
  <dimension ref="A1:I66"/>
  <sheetViews>
    <sheetView topLeftCell="A25" zoomScaleNormal="100" workbookViewId="0">
      <selection activeCell="E53" sqref="E53"/>
    </sheetView>
  </sheetViews>
  <sheetFormatPr baseColWidth="10" defaultRowHeight="15" x14ac:dyDescent="0.25"/>
  <cols>
    <col min="2" max="2" width="12.85546875" customWidth="1"/>
    <col min="3" max="3" width="13.28515625" customWidth="1"/>
    <col min="5" max="5" width="38.5703125" customWidth="1"/>
  </cols>
  <sheetData>
    <row r="1" spans="1:7" s="2" customFormat="1" ht="21" x14ac:dyDescent="0.35">
      <c r="A1" s="6" t="s">
        <v>9</v>
      </c>
      <c r="B1" s="7"/>
      <c r="C1" s="7"/>
      <c r="D1" s="7"/>
      <c r="E1" s="7"/>
      <c r="F1" s="7"/>
    </row>
    <row r="2" spans="1:7" s="2" customFormat="1" ht="21" x14ac:dyDescent="0.35">
      <c r="A2" s="7" t="s">
        <v>10</v>
      </c>
      <c r="B2" s="7"/>
      <c r="C2" s="7"/>
      <c r="D2" s="7"/>
      <c r="E2" s="7"/>
      <c r="F2" s="7"/>
    </row>
    <row r="3" spans="1:7" s="2" customFormat="1" ht="21" x14ac:dyDescent="0.35"/>
    <row r="4" spans="1:7" s="2" customFormat="1" ht="21" x14ac:dyDescent="0.35"/>
    <row r="5" spans="1:7" s="2" customFormat="1" ht="21" x14ac:dyDescent="0.35"/>
    <row r="6" spans="1:7" x14ac:dyDescent="0.25">
      <c r="A6" t="s">
        <v>14</v>
      </c>
    </row>
    <row r="7" spans="1:7" x14ac:dyDescent="0.25">
      <c r="A7" t="s">
        <v>19</v>
      </c>
    </row>
    <row r="8" spans="1:7" x14ac:dyDescent="0.25">
      <c r="A8" t="s">
        <v>20</v>
      </c>
    </row>
    <row r="9" spans="1:7" x14ac:dyDescent="0.25">
      <c r="A9" t="s">
        <v>15</v>
      </c>
    </row>
    <row r="10" spans="1:7" x14ac:dyDescent="0.25">
      <c r="A10" t="s">
        <v>17</v>
      </c>
    </row>
    <row r="11" spans="1:7" x14ac:dyDescent="0.25">
      <c r="A11" t="s">
        <v>13</v>
      </c>
    </row>
    <row r="12" spans="1:7" x14ac:dyDescent="0.25">
      <c r="A12" s="8" t="s">
        <v>16</v>
      </c>
    </row>
    <row r="16" spans="1:7" s="1" customFormat="1" ht="45" x14ac:dyDescent="0.25">
      <c r="A16" s="5" t="s">
        <v>7</v>
      </c>
      <c r="B16" s="5" t="s">
        <v>8</v>
      </c>
      <c r="F16" s="5" t="s">
        <v>11</v>
      </c>
      <c r="G16" s="5" t="s">
        <v>12</v>
      </c>
    </row>
    <row r="17" spans="1:9" x14ac:dyDescent="0.25">
      <c r="A17">
        <v>110</v>
      </c>
      <c r="B17">
        <v>108</v>
      </c>
      <c r="E17" t="s">
        <v>0</v>
      </c>
      <c r="F17">
        <f>AVERAGE(A17:A66)</f>
        <v>91.92</v>
      </c>
      <c r="G17">
        <f>AVERAGE(B17:B66)</f>
        <v>99.08</v>
      </c>
    </row>
    <row r="18" spans="1:9" x14ac:dyDescent="0.25">
      <c r="A18">
        <v>81</v>
      </c>
      <c r="B18">
        <v>106</v>
      </c>
      <c r="E18" t="s">
        <v>4</v>
      </c>
      <c r="F18">
        <f>COUNT(A17:A66)</f>
        <v>50</v>
      </c>
      <c r="G18">
        <f>COUNT(B17:B66)</f>
        <v>50</v>
      </c>
    </row>
    <row r="19" spans="1:9" x14ac:dyDescent="0.25">
      <c r="A19">
        <v>109</v>
      </c>
      <c r="B19">
        <v>89</v>
      </c>
    </row>
    <row r="20" spans="1:9" x14ac:dyDescent="0.25">
      <c r="A20">
        <v>95</v>
      </c>
      <c r="B20">
        <v>88</v>
      </c>
      <c r="E20" t="s">
        <v>5</v>
      </c>
      <c r="F20" s="3">
        <f>_xlfn.STDEV.P(A17:A66)</f>
        <v>16.149105238371568</v>
      </c>
      <c r="G20" s="3">
        <f>_xlfn.STDEV.P(B17:B66)</f>
        <v>15.231336119986322</v>
      </c>
      <c r="H20" s="3"/>
    </row>
    <row r="21" spans="1:9" x14ac:dyDescent="0.25">
      <c r="A21">
        <v>79</v>
      </c>
      <c r="B21">
        <v>85</v>
      </c>
      <c r="E21" t="s">
        <v>6</v>
      </c>
      <c r="F21" s="3">
        <f>_xlfn.STDEV.S(A17:A66)</f>
        <v>16.313059748782472</v>
      </c>
      <c r="G21" s="3">
        <f>_xlfn.STDEV.S(B17:B66)</f>
        <v>15.385972938534175</v>
      </c>
      <c r="H21" s="3"/>
    </row>
    <row r="22" spans="1:9" x14ac:dyDescent="0.25">
      <c r="A22">
        <v>93</v>
      </c>
      <c r="B22">
        <v>105</v>
      </c>
      <c r="E22" t="s">
        <v>1</v>
      </c>
      <c r="F22" s="3">
        <f>F21/SQRT(F18)</f>
        <v>2.3070150340530806</v>
      </c>
      <c r="G22" s="3">
        <f>15/SQRT(G18)</f>
        <v>2.1213203435596424</v>
      </c>
      <c r="H22" s="3"/>
      <c r="I22" s="3"/>
    </row>
    <row r="23" spans="1:9" x14ac:dyDescent="0.25">
      <c r="A23">
        <v>62</v>
      </c>
      <c r="B23">
        <v>98</v>
      </c>
    </row>
    <row r="24" spans="1:9" x14ac:dyDescent="0.25">
      <c r="A24">
        <v>92</v>
      </c>
      <c r="B24">
        <v>89</v>
      </c>
      <c r="G24" s="3"/>
      <c r="H24" s="3"/>
    </row>
    <row r="25" spans="1:9" x14ac:dyDescent="0.25">
      <c r="A25">
        <v>82</v>
      </c>
      <c r="B25">
        <v>95</v>
      </c>
      <c r="E25" s="4" t="s">
        <v>18</v>
      </c>
    </row>
    <row r="26" spans="1:9" ht="42.75" customHeight="1" x14ac:dyDescent="0.25">
      <c r="A26">
        <v>104</v>
      </c>
      <c r="B26">
        <v>80</v>
      </c>
      <c r="E26" s="9" t="s">
        <v>21</v>
      </c>
      <c r="F26">
        <f>_xlfn.T.INV.2T(0.05,F18-1)</f>
        <v>2.0095752371292388</v>
      </c>
      <c r="G26" s="3">
        <f>_xlfn.NORM.S.INV(0.975)</f>
        <v>1.9599639845400536</v>
      </c>
    </row>
    <row r="27" spans="1:9" x14ac:dyDescent="0.25">
      <c r="A27">
        <v>76</v>
      </c>
      <c r="B27">
        <v>93</v>
      </c>
      <c r="E27" t="s">
        <v>2</v>
      </c>
      <c r="F27">
        <f>F17-F22*F26</f>
        <v>87.283879715882065</v>
      </c>
      <c r="G27">
        <f>G17-G22*G26</f>
        <v>94.922288526950965</v>
      </c>
    </row>
    <row r="28" spans="1:9" x14ac:dyDescent="0.25">
      <c r="A28">
        <v>91</v>
      </c>
      <c r="B28">
        <v>126</v>
      </c>
      <c r="E28" t="s">
        <v>3</v>
      </c>
      <c r="F28">
        <f>F17+F22*F26</f>
        <v>96.556120284117938</v>
      </c>
      <c r="G28">
        <f>G17+G22*G26</f>
        <v>103.23771147304903</v>
      </c>
    </row>
    <row r="29" spans="1:9" x14ac:dyDescent="0.25">
      <c r="A29">
        <v>65</v>
      </c>
      <c r="B29">
        <v>99</v>
      </c>
    </row>
    <row r="30" spans="1:9" x14ac:dyDescent="0.25">
      <c r="A30">
        <v>121</v>
      </c>
      <c r="B30">
        <v>67</v>
      </c>
      <c r="E30" t="s">
        <v>22</v>
      </c>
      <c r="F30" s="3">
        <f>F28-F27</f>
        <v>9.2722405682358726</v>
      </c>
      <c r="G30" s="3">
        <f>G28-G27</f>
        <v>8.3154229460980673</v>
      </c>
    </row>
    <row r="31" spans="1:9" x14ac:dyDescent="0.25">
      <c r="A31">
        <v>100</v>
      </c>
      <c r="B31">
        <v>89</v>
      </c>
      <c r="E31" t="s">
        <v>23</v>
      </c>
      <c r="F31">
        <f>F30/2</f>
        <v>4.6361202841179363</v>
      </c>
      <c r="G31">
        <f>G30/2</f>
        <v>4.1577114730490337</v>
      </c>
    </row>
    <row r="32" spans="1:9" ht="45" x14ac:dyDescent="0.25">
      <c r="A32">
        <v>86</v>
      </c>
      <c r="B32">
        <v>117</v>
      </c>
      <c r="E32" s="1" t="s">
        <v>24</v>
      </c>
      <c r="F32" s="10">
        <f>_xlfn.CONFIDENCE.T(0.05,F21,F18)</f>
        <v>4.6361202841179381</v>
      </c>
      <c r="G32" s="10">
        <f>_xlfn.CONFIDENCE.NORM(0.05,15,50)</f>
        <v>4.1577114730490319</v>
      </c>
    </row>
    <row r="33" spans="1:2" x14ac:dyDescent="0.25">
      <c r="A33">
        <v>94</v>
      </c>
      <c r="B33">
        <v>86</v>
      </c>
    </row>
    <row r="34" spans="1:2" x14ac:dyDescent="0.25">
      <c r="A34">
        <v>96</v>
      </c>
      <c r="B34">
        <v>105</v>
      </c>
    </row>
    <row r="35" spans="1:2" x14ac:dyDescent="0.25">
      <c r="A35">
        <v>93</v>
      </c>
      <c r="B35">
        <v>102</v>
      </c>
    </row>
    <row r="36" spans="1:2" x14ac:dyDescent="0.25">
      <c r="A36">
        <v>78</v>
      </c>
      <c r="B36">
        <v>117</v>
      </c>
    </row>
    <row r="37" spans="1:2" x14ac:dyDescent="0.25">
      <c r="A37">
        <v>102</v>
      </c>
      <c r="B37">
        <v>100</v>
      </c>
    </row>
    <row r="38" spans="1:2" x14ac:dyDescent="0.25">
      <c r="A38">
        <v>119</v>
      </c>
      <c r="B38">
        <v>69</v>
      </c>
    </row>
    <row r="39" spans="1:2" x14ac:dyDescent="0.25">
      <c r="A39">
        <v>98</v>
      </c>
      <c r="B39">
        <v>135</v>
      </c>
    </row>
    <row r="40" spans="1:2" x14ac:dyDescent="0.25">
      <c r="A40">
        <v>126</v>
      </c>
      <c r="B40">
        <v>67</v>
      </c>
    </row>
    <row r="41" spans="1:2" x14ac:dyDescent="0.25">
      <c r="A41">
        <v>98</v>
      </c>
      <c r="B41">
        <v>77</v>
      </c>
    </row>
    <row r="42" spans="1:2" x14ac:dyDescent="0.25">
      <c r="A42">
        <v>45</v>
      </c>
      <c r="B42">
        <v>97</v>
      </c>
    </row>
    <row r="43" spans="1:2" x14ac:dyDescent="0.25">
      <c r="A43">
        <v>81</v>
      </c>
      <c r="B43">
        <v>113</v>
      </c>
    </row>
    <row r="44" spans="1:2" x14ac:dyDescent="0.25">
      <c r="A44">
        <v>90</v>
      </c>
      <c r="B44">
        <v>92</v>
      </c>
    </row>
    <row r="45" spans="1:2" x14ac:dyDescent="0.25">
      <c r="A45">
        <v>101</v>
      </c>
      <c r="B45">
        <v>112</v>
      </c>
    </row>
    <row r="46" spans="1:2" x14ac:dyDescent="0.25">
      <c r="A46">
        <v>104</v>
      </c>
      <c r="B46">
        <v>100</v>
      </c>
    </row>
    <row r="47" spans="1:2" x14ac:dyDescent="0.25">
      <c r="A47">
        <v>78</v>
      </c>
      <c r="B47">
        <v>116</v>
      </c>
    </row>
    <row r="48" spans="1:2" x14ac:dyDescent="0.25">
      <c r="A48">
        <v>63</v>
      </c>
      <c r="B48">
        <v>101</v>
      </c>
    </row>
    <row r="49" spans="1:5" x14ac:dyDescent="0.25">
      <c r="A49">
        <v>91</v>
      </c>
      <c r="B49">
        <v>117</v>
      </c>
    </row>
    <row r="50" spans="1:5" x14ac:dyDescent="0.25">
      <c r="A50">
        <v>78</v>
      </c>
      <c r="B50">
        <v>90</v>
      </c>
    </row>
    <row r="51" spans="1:5" x14ac:dyDescent="0.25">
      <c r="A51">
        <v>100</v>
      </c>
      <c r="B51">
        <v>103</v>
      </c>
    </row>
    <row r="52" spans="1:5" x14ac:dyDescent="0.25">
      <c r="A52">
        <v>79</v>
      </c>
      <c r="B52">
        <v>101</v>
      </c>
    </row>
    <row r="53" spans="1:5" x14ac:dyDescent="0.25">
      <c r="A53">
        <v>90</v>
      </c>
      <c r="B53">
        <v>90</v>
      </c>
    </row>
    <row r="54" spans="1:5" x14ac:dyDescent="0.25">
      <c r="A54">
        <v>76</v>
      </c>
      <c r="B54">
        <v>122</v>
      </c>
      <c r="E54" s="4"/>
    </row>
    <row r="55" spans="1:5" x14ac:dyDescent="0.25">
      <c r="A55">
        <v>102</v>
      </c>
      <c r="B55">
        <v>133</v>
      </c>
    </row>
    <row r="56" spans="1:5" x14ac:dyDescent="0.25">
      <c r="A56">
        <v>81</v>
      </c>
      <c r="B56">
        <v>90</v>
      </c>
    </row>
    <row r="57" spans="1:5" x14ac:dyDescent="0.25">
      <c r="A57">
        <v>98</v>
      </c>
      <c r="B57">
        <v>109</v>
      </c>
    </row>
    <row r="58" spans="1:5" x14ac:dyDescent="0.25">
      <c r="A58">
        <v>82</v>
      </c>
      <c r="B58">
        <v>114</v>
      </c>
    </row>
    <row r="59" spans="1:5" x14ac:dyDescent="0.25">
      <c r="A59">
        <v>92</v>
      </c>
      <c r="B59">
        <v>90</v>
      </c>
    </row>
    <row r="60" spans="1:5" x14ac:dyDescent="0.25">
      <c r="A60">
        <v>101</v>
      </c>
      <c r="B60">
        <v>105</v>
      </c>
    </row>
    <row r="61" spans="1:5" x14ac:dyDescent="0.25">
      <c r="A61">
        <v>80</v>
      </c>
      <c r="B61">
        <v>105</v>
      </c>
    </row>
    <row r="62" spans="1:5" x14ac:dyDescent="0.25">
      <c r="A62">
        <v>102</v>
      </c>
      <c r="B62">
        <v>93</v>
      </c>
    </row>
    <row r="63" spans="1:5" x14ac:dyDescent="0.25">
      <c r="A63">
        <v>107</v>
      </c>
      <c r="B63">
        <v>93</v>
      </c>
    </row>
    <row r="64" spans="1:5" x14ac:dyDescent="0.25">
      <c r="A64">
        <v>104</v>
      </c>
      <c r="B64">
        <v>76</v>
      </c>
    </row>
    <row r="65" spans="1:2" x14ac:dyDescent="0.25">
      <c r="A65">
        <v>91</v>
      </c>
      <c r="B65">
        <v>103</v>
      </c>
    </row>
    <row r="66" spans="1:2" x14ac:dyDescent="0.25">
      <c r="A66">
        <v>130</v>
      </c>
      <c r="B66">
        <v>97</v>
      </c>
    </row>
  </sheetData>
  <hyperlinks>
    <hyperlink ref="A12" r:id="rId1" xr:uid="{CC738E5D-C049-4764-BDE7-BB8810DECEA2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yhagmay</dc:creator>
  <cp:lastModifiedBy>Simon Stephan</cp:lastModifiedBy>
  <dcterms:created xsi:type="dcterms:W3CDTF">2015-12-04T08:45:36Z</dcterms:created>
  <dcterms:modified xsi:type="dcterms:W3CDTF">2020-11-25T12:56:11Z</dcterms:modified>
</cp:coreProperties>
</file>