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d434324f7e88d/Documents/GitHub/CRQ1/XLS-spreadsheets/"/>
    </mc:Choice>
  </mc:AlternateContent>
  <xr:revisionPtr revIDLastSave="0" documentId="8_{E127C530-350E-49A9-BDAB-B2C8EFF8C687}" xr6:coauthVersionLast="47" xr6:coauthVersionMax="47" xr10:uidLastSave="{00000000-0000-0000-0000-000000000000}"/>
  <bookViews>
    <workbookView xWindow="-98" yWindow="-98" windowWidth="21795" windowHeight="12975" xr2:uid="{E78E3AC0-003F-9440-9331-79CF748E9C3E}"/>
  </bookViews>
  <sheets>
    <sheet name="Sheet1" sheetId="1" r:id="rId1"/>
  </sheets>
  <definedNames>
    <definedName name="_xlnm._FilterDatabase" localSheetId="0" hidden="1">Sheet1!$O$4:$S$8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5" i="1"/>
  <c r="R6" i="1"/>
  <c r="R7" i="1"/>
  <c r="R8" i="1"/>
  <c r="R9" i="1"/>
  <c r="R5" i="1"/>
  <c r="P6" i="1"/>
  <c r="P7" i="1"/>
  <c r="P8" i="1"/>
  <c r="P9" i="1"/>
  <c r="P5" i="1"/>
  <c r="P11" i="1" s="1"/>
  <c r="O6" i="1"/>
  <c r="O7" i="1"/>
  <c r="O8" i="1"/>
  <c r="O9" i="1"/>
  <c r="O5" i="1"/>
  <c r="E8" i="1"/>
  <c r="J8" i="1"/>
  <c r="Q9" i="1" s="1"/>
  <c r="J7" i="1"/>
  <c r="Q8" i="1" s="1"/>
  <c r="J6" i="1"/>
  <c r="Q7" i="1" s="1"/>
  <c r="J5" i="1"/>
  <c r="Q6" i="1" s="1"/>
  <c r="J4" i="1"/>
  <c r="Q5" i="1" s="1"/>
  <c r="Q11" i="1" s="1" a="1"/>
  <c r="Q11" i="1" s="1"/>
  <c r="D10" i="1"/>
  <c r="C10" i="1"/>
  <c r="E10" i="1" l="1"/>
  <c r="F7" i="1"/>
  <c r="F4" i="1"/>
  <c r="F5" i="1"/>
  <c r="G4" i="1"/>
  <c r="E7" i="1"/>
  <c r="E4" i="1"/>
  <c r="E5" i="1"/>
  <c r="E6" i="1"/>
  <c r="G5" i="1"/>
  <c r="G7" i="1"/>
  <c r="G6" i="1"/>
  <c r="G8" i="1"/>
  <c r="F6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<sst xmlns="http://schemas.openxmlformats.org/spreadsheetml/2006/main" count="26" uniqueCount="26">
  <si>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3rd Party Risk Management</t>
  </si>
  <si>
    <t>Supply Chain Risk Management</t>
  </si>
  <si>
    <t>SaaS Apps Risk Management</t>
  </si>
  <si>
    <t>Cumulative Cost</t>
  </si>
  <si>
    <t>Incremental Cost</t>
  </si>
  <si>
    <t>Item</t>
  </si>
  <si>
    <t>Implementation Schedule and Risk Buy Down</t>
  </si>
  <si>
    <t>Planned Start Date</t>
  </si>
  <si>
    <t>Planned End Date</t>
  </si>
  <si>
    <t>Risk of Exceeding Loss Limit</t>
  </si>
  <si>
    <t>Strategic Initiative</t>
  </si>
  <si>
    <t>Expected Risk Removal</t>
  </si>
  <si>
    <t>Cumulative Expected Risk Removal</t>
  </si>
  <si>
    <t>Total</t>
  </si>
  <si>
    <t>Portfolio Prioritization of Strategic Initiatives</t>
  </si>
  <si>
    <t>Zero Trust Architecture</t>
  </si>
  <si>
    <t>Security Development Lifecycle</t>
  </si>
  <si>
    <t>Surprise Loss</t>
  </si>
  <si>
    <t>Current</t>
  </si>
  <si>
    <t>start</t>
  </si>
  <si>
    <t>end</t>
  </si>
  <si>
    <t>P99</t>
  </si>
  <si>
    <t>LLR</t>
  </si>
  <si>
    <t>Initiaitive</t>
  </si>
  <si>
    <t>Duration [months]</t>
  </si>
  <si>
    <t>Return on Strategic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</si>
</sst>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9" fontId="0" fillId="0" borderId="0" xfId="2" applyFont="1" applyAlignment="1">
      <alignment horizontal="center"/>
    </xf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4" fontId="0" fillId="2" borderId="1" xfId="0" applyNumberFormat="1" applyFill="1" applyBorder="1" applyAlignment="1">
      <alignment horizontal="center"/>
    </xf>
    <xf numFmtId="164" fontId="0" fillId="0" borderId="0" xfId="0" applyNumberFormat="1"/>
    <xf numFmtId="9" fontId="0" fillId="2" borderId="1" xfId="2" applyFont="1" applyFill="1" applyBorder="1" applyAlignment="1">
      <alignment horizontal="center"/>
    </xf>
    <xf numFmtId="0" fontId="3" fillId="5" borderId="2" xfId="0" applyFont="1" applyFill="1" applyBorder="1"/>
    <xf numFmtId="0" fontId="0" fillId="0" borderId="2" xfId="0" applyBorder="1"/>
    <xf numFmtId="0" fontId="0" fillId="0" borderId="4" xfId="0" applyBorder="1"/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</cellXfs>
  <cellStyles count="3">
    <cellStyle name="Měna" xfId="1" builtinId="4"/>
    <cellStyle name="Normální" xfId="0" builtinId="0"/>
    <cellStyle name="Procenta" xfId="2" builtinId="5"/>
  </cellStyles>
  <dxfs count="12"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"/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m/d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&quot;$&quot;* #,##0_);_(&quot;$&quot;* \(#,##0\);_(&quot;$&quot;* &quot;-&quot;??_);_(@_)"/>
      <border outline="0">
        <right style="thin">
          <color indexed="64"/>
        </right>
      </border>
    </dxf>
    <dxf>
      <numFmt numFmtId="165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34698322299488"/>
          <c:y val="3.6901306779832437E-2"/>
          <c:w val="0.83676903627132881"/>
          <c:h val="0.79155151314264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Cumulative Expected Risk Removal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Sheet1!$F$4:$F$8</c:f>
              <c:numCache>
                <c:formatCode>_("$"* #\ ##0_);_("$"* \(#\ ##0\);_("$"* "-"??_);_(@_)</c:formatCode>
                <c:ptCount val="5"/>
                <c:pt idx="0">
                  <c:v>450000</c:v>
                </c:pt>
                <c:pt idx="1">
                  <c:v>600000</c:v>
                </c:pt>
                <c:pt idx="2">
                  <c:v>1125000</c:v>
                </c:pt>
                <c:pt idx="3">
                  <c:v>1540000</c:v>
                </c:pt>
                <c:pt idx="4">
                  <c:v>1685000</c:v>
                </c:pt>
              </c:numCache>
            </c:numRef>
          </c:xVal>
          <c:yVal>
            <c:numRef>
              <c:f>Sheet1!$G$4:$G$8</c:f>
              <c:numCache>
                <c:formatCode>_("$"* #\ ##0_);_("$"* \(#\ ##0\);_("$"* "-"??_);_(@_)</c:formatCode>
                <c:ptCount val="5"/>
                <c:pt idx="0">
                  <c:v>4000000</c:v>
                </c:pt>
                <c:pt idx="1">
                  <c:v>5250000</c:v>
                </c:pt>
                <c:pt idx="2">
                  <c:v>7000000</c:v>
                </c:pt>
                <c:pt idx="3">
                  <c:v>8000000</c:v>
                </c:pt>
                <c:pt idx="4">
                  <c:v>8230000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7-8D48-8E13-472D60B9C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96943"/>
        <c:axId val="388298671"/>
      </c:scatterChart>
      <c:valAx>
        <c:axId val="38829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Cumulative Cost</a:t>
                </a:r>
              </a:p>
            </c:rich>
          </c:tx>
          <c:layout>
            <c:manualLayout>
              <c:xMode val="edge"/>
              <c:yMode val="edge"/>
              <c:x val="0.46560988670160902"/>
              <c:y val="0.91103536408552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8298671"/>
        <c:crosses val="autoZero"/>
        <c:crossBetween val="midCat"/>
        <c:majorUnit val="20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valAx>
        <c:axId val="38829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Cumulative Expected Risk Removal</a:t>
                </a:r>
              </a:p>
            </c:rich>
          </c:tx>
          <c:layout>
            <c:manualLayout>
              <c:xMode val="edge"/>
              <c:yMode val="edge"/>
              <c:x val="5.8329482782324815E-3"/>
              <c:y val="0.182194413806526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_(&quot;$&quot;* #\ ##0_);_(&quot;$&quot;* \(#\ 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8296943"/>
        <c:crossesAt val="0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Sheet1!$Q$3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Zero Trust Architecture</c:v>
                </c:pt>
                <c:pt idx="1">
                  <c:v>3rd Party Risk Management</c:v>
                </c:pt>
                <c:pt idx="2">
                  <c:v>Supply Chain Risk Management</c:v>
                </c:pt>
                <c:pt idx="3">
                  <c:v>Security Development Lifecycle</c:v>
                </c:pt>
                <c:pt idx="4">
                  <c:v>SaaS Apps Risk Management</c:v>
                </c:pt>
              </c:strCache>
            </c:strRef>
          </c:cat>
          <c:val>
            <c:numRef>
              <c:f>Sheet1!$Q$5:$Q$9</c:f>
              <c:numCache>
                <c:formatCode>m/d/yyyy</c:formatCode>
                <c:ptCount val="5"/>
                <c:pt idx="0">
                  <c:v>45700</c:v>
                </c:pt>
                <c:pt idx="1">
                  <c:v>45732</c:v>
                </c:pt>
                <c:pt idx="2">
                  <c:v>45794</c:v>
                </c:pt>
                <c:pt idx="3">
                  <c:v>45825</c:v>
                </c:pt>
                <c:pt idx="4">
                  <c:v>45888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B-CA46-8797-D13DF444B1AD}"/>
            </c:ext>
          </c:extLst>
        </c:ser>
        <c:ser>
          <c:idx val="0"/>
          <c:order val="1"/>
          <c:tx>
            <c:strRef>
              <c:f>Sheet1!$P$3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Zero Trust Architecture</c:v>
                </c:pt>
                <c:pt idx="1">
                  <c:v>3rd Party Risk Management</c:v>
                </c:pt>
                <c:pt idx="2">
                  <c:v>Supply Chain Risk Management</c:v>
                </c:pt>
                <c:pt idx="3">
                  <c:v>Security Development Lifecycle</c:v>
                </c:pt>
                <c:pt idx="4">
                  <c:v>SaaS Apps Risk Management</c:v>
                </c:pt>
              </c:strCache>
            </c:strRef>
          </c:cat>
          <c:val>
            <c:numRef>
              <c:f>Sheet1!$P$5:$P$9</c:f>
              <c:numCache>
                <c:formatCode>m/d/yyyy</c:formatCode>
                <c:ptCount val="5"/>
                <c:pt idx="0">
                  <c:v>45520</c:v>
                </c:pt>
                <c:pt idx="1">
                  <c:v>45552</c:v>
                </c:pt>
                <c:pt idx="2">
                  <c:v>45614</c:v>
                </c:pt>
                <c:pt idx="3">
                  <c:v>45645</c:v>
                </c:pt>
                <c:pt idx="4">
                  <c:v>45708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B-CA46-8797-D13DF444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41637807"/>
        <c:axId val="547980015"/>
      </c:barChart>
      <c:catAx>
        <c:axId val="641637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980015"/>
        <c:crosses val="autoZero"/>
        <c:auto val="1"/>
        <c:lblAlgn val="ctr"/>
        <c:lblOffset val="100"/>
        <c:noMultiLvlLbl val="0"/>
      </c:catAx>
      <c:valAx>
        <c:axId val="547980015"/>
        <c:scaling>
          <c:orientation val="minMax"/>
          <c:max val="45900"/>
          <c:min val="454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4163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of Exceeding Loss Limit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1225723456361471"/>
          <c:y val="0.17783573928258967"/>
          <c:w val="0.84893618681369054"/>
          <c:h val="0.689008092738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LLR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2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ED-904E-BF6C-E81D22ACDCDD}"/>
              </c:ext>
            </c:extLst>
          </c:dPt>
          <c:dPt>
            <c:idx val="5"/>
            <c:marker>
              <c:symbol val="circle"/>
              <c:size val="1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ED-904E-BF6C-E81D22ACDCDD}"/>
              </c:ext>
            </c:extLst>
          </c:dPt>
          <c:xVal>
            <c:numRef>
              <c:f>Sheet1!$Q$4:$Q$9</c:f>
              <c:numCache>
                <c:formatCode>m/d/yyyy</c:formatCode>
                <c:ptCount val="6"/>
                <c:pt idx="0">
                  <c:v>45669</c:v>
                </c:pt>
                <c:pt idx="1">
                  <c:v>45700</c:v>
                </c:pt>
                <c:pt idx="2">
                  <c:v>45732</c:v>
                </c:pt>
                <c:pt idx="3">
                  <c:v>45794</c:v>
                </c:pt>
                <c:pt idx="4">
                  <c:v>45825</c:v>
                </c:pt>
                <c:pt idx="5">
                  <c:v>45888</c:v>
                </c:pt>
              </c:numCache>
            </c:numRef>
          </c:xVal>
          <c:yVal>
            <c:numRef>
              <c:f>Sheet1!$R$4:$R$9</c:f>
              <c:numCache>
                <c:formatCode>0%</c:formatCode>
                <c:ptCount val="6"/>
                <c:pt idx="0">
                  <c:v>0.35</c:v>
                </c:pt>
                <c:pt idx="1">
                  <c:v>0.19</c:v>
                </c:pt>
                <c:pt idx="2">
                  <c:v>0.14000000000000001</c:v>
                </c:pt>
                <c:pt idx="3">
                  <c:v>6.5000000000000002E-2</c:v>
                </c:pt>
                <c:pt idx="4">
                  <c:v>0.03</c:v>
                </c:pt>
                <c:pt idx="5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904E-BF6C-E81D22AC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32544"/>
        <c:axId val="797547360"/>
      </c:scatterChart>
      <c:valAx>
        <c:axId val="797132544"/>
        <c:scaling>
          <c:orientation val="minMax"/>
          <c:max val="45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547360"/>
        <c:crosses val="autoZero"/>
        <c:crossBetween val="midCat"/>
      </c:valAx>
      <c:valAx>
        <c:axId val="7975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13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Surprise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1225723456361471"/>
          <c:y val="0.17783573928258967"/>
          <c:w val="0.84893618681369054"/>
          <c:h val="0.689008092738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P99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2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ED-904E-BF6C-E81D22ACDCDD}"/>
              </c:ext>
            </c:extLst>
          </c:dPt>
          <c:dPt>
            <c:idx val="5"/>
            <c:marker>
              <c:symbol val="circle"/>
              <c:size val="1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ED-904E-BF6C-E81D22ACDCDD}"/>
              </c:ext>
            </c:extLst>
          </c:dPt>
          <c:xVal>
            <c:numRef>
              <c:f>Sheet1!$Q$4:$Q$9</c:f>
              <c:numCache>
                <c:formatCode>m/d/yyyy</c:formatCode>
                <c:ptCount val="6"/>
                <c:pt idx="0">
                  <c:v>45669</c:v>
                </c:pt>
                <c:pt idx="1">
                  <c:v>45700</c:v>
                </c:pt>
                <c:pt idx="2">
                  <c:v>45732</c:v>
                </c:pt>
                <c:pt idx="3">
                  <c:v>45794</c:v>
                </c:pt>
                <c:pt idx="4">
                  <c:v>45825</c:v>
                </c:pt>
                <c:pt idx="5">
                  <c:v>45888</c:v>
                </c:pt>
              </c:numCache>
            </c:numRef>
          </c:xVal>
          <c:yVal>
            <c:numRef>
              <c:f>Sheet1!$S$4:$S$9</c:f>
              <c:numCache>
                <c:formatCode>_("$"* #\ ##0_);_("$"* \(#\ ##0\);_("$"* "-"??_);_(@_)</c:formatCode>
                <c:ptCount val="6"/>
                <c:pt idx="0">
                  <c:v>60000000</c:v>
                </c:pt>
                <c:pt idx="1">
                  <c:v>54000000</c:v>
                </c:pt>
                <c:pt idx="2">
                  <c:v>48000000</c:v>
                </c:pt>
                <c:pt idx="3">
                  <c:v>39000000</c:v>
                </c:pt>
                <c:pt idx="4">
                  <c:v>25000000</c:v>
                </c:pt>
                <c:pt idx="5">
                  <c:v>21000000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904E-BF6C-E81D22AC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32544"/>
        <c:axId val="797547360"/>
      </c:scatterChart>
      <c:valAx>
        <c:axId val="797132544"/>
        <c:scaling>
          <c:orientation val="minMax"/>
          <c:max val="45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547360"/>
        <c:crosses val="autoZero"/>
        <c:crossBetween val="midCat"/>
      </c:valAx>
      <c:valAx>
        <c:axId val="7975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\ ##0_);_(&quot;$&quot;* \(#\ 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132544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4.7445783294352686E-2"/>
                <c:y val="0.1552778658978256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10</xdr:row>
      <xdr:rowOff>132089</xdr:rowOff>
    </xdr:from>
    <xdr:to>
      <xdr:col>6</xdr:col>
      <xdr:colOff>1739900</xdr:colOff>
      <xdr:row>34</xdr:row>
      <xdr:rowOff>140557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43867-3546-2CC1-EA4F-F91DD15C0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1834573</xdr:colOff>
      <xdr:row>10</xdr:row>
      <xdr:rowOff>139700</xdr:rowOff>
    </xdr:from>
    <xdr:to>
      <xdr:col>14</xdr:col>
      <xdr:colOff>912091</xdr:colOff>
      <xdr:row>25</xdr:row>
      <xdr:rowOff>118917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44353E-FE17-1C5B-F328-FFFE060E8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1828800</xdr:colOff>
      <xdr:row>25</xdr:row>
      <xdr:rowOff>169994</xdr:rowOff>
    </xdr:from>
    <xdr:to>
      <xdr:col>14</xdr:col>
      <xdr:colOff>907641</xdr:colOff>
      <xdr:row>39</xdr:row>
      <xdr:rowOff>140167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23E387-5399-BDC2-969C-695639686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1828800</xdr:colOff>
      <xdr:row>39</xdr:row>
      <xdr:rowOff>169994</xdr:rowOff>
    </xdr:from>
    <xdr:to>
      <xdr:col>14</xdr:col>
      <xdr:colOff>907641</xdr:colOff>
      <xdr:row>53</xdr:row>
      <xdr:rowOff>140167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87F905-4FE7-12F2-E519-10FD08FAB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EE5E3F-896A-9B4B-A347-0F4FCEC2D6EB}" name="Table4" displayName="Table4" ref="A3:L8" totalsRowShown="0" headerRowDxfId="11">
  <autoFilter ref="A3:L8" xr:uid="{6AEE5E3F-896A-9B4B-A347-0F4FCEC2D6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8B11D7B-0243-694B-920A-F6194E2EEAD1}" name="Item"/>
    <tableColumn id="2" xr3:uid="{D0AC6FD8-B280-984A-8EEF-8A74B2352878}" name="Strategic Initiative" dataDxfId="10"/>
    <tableColumn id="3" xr3:uid="{21A8445A-2E86-8A45-B3C5-47EB281913C3}" name="Incremental Cost" dataDxfId="9"/>
    <tableColumn id="4" xr3:uid="{61B0344E-BF80-9145-8629-1E4EA572F561}" name="Expected Risk Removal" dataDxfId="8"/>
    <tableColumn id="5" xr3:uid="{0BFDCECD-34E2-7542-9E0F-6E14AC322BB3}" name="Return on Strategic Initiative" dataDxfId="7">
      <calculatedColumnFormula>D4/C4 - 1</calculatedColumnFormula>
    </tableColumn>
    <tableColumn id="6" xr3:uid="{66F3AAA5-4522-284B-853A-1F56A0D24C05}" name="Cumulative Cost" dataDxfId="6">
      <calculatedColumnFormula>SUM($C$4:C4)</calculatedColumnFormula>
    </tableColumn>
    <tableColumn id="7" xr3:uid="{AB4421AA-5C40-314E-9D1D-000BE7CBC00F}" name="Cumulative Expected Risk Removal" dataDxfId="5">
      <calculatedColumnFormula>SUM($D$4:D4)</calculatedColumnFormula>
    </tableColumn>
    <tableColumn id="8" xr3:uid="{B360E170-6057-C94F-A469-0636F05CABC3}" name="Planned Start Date" dataDxfId="4"/>
    <tableColumn id="9" xr3:uid="{B206168E-D8CC-FB4F-841B-48657F91947F}" name="Duration [months]" dataDxfId="3"/>
    <tableColumn id="10" xr3:uid="{2A5E1668-884D-574C-90A1-3B218CB340AE}" name="Planned End Date" dataDxfId="2">
      <calculatedColumnFormula>Sheet1!$H4+Sheet1!$I4*30</calculatedColumnFormula>
    </tableColumn>
    <tableColumn id="11" xr3:uid="{3816D46F-09CC-1947-B94C-8B108B2DD544}" name="Risk of Exceeding Loss Limit" dataDxfId="1"/>
    <tableColumn id="12" xr3:uid="{B408C929-2658-2F42-BE31-3515CFD01794}" name="Surprise Los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8E3C-BA0D-E342-992F-214BC0B94252}">
  <dimension ref="A2:S39"/>
  <sheetViews>
    <sheetView showGridLines="0" tabSelected="1" zoomScale="80" zoomScaleNormal="80" workbookViewId="0">
      <selection activeCell="A4" sqref="A4"/>
    </sheetView>
  </sheetViews>
  <sheetFormatPr defaultColWidth="11" defaultRowHeight="15.75" x14ac:dyDescent="0.5"/>
  <cols>
    <col min="1" max="1" width="7.3125" customWidth="1"/>
    <col min="2" max="2" width="27.3125" bestFit="1" customWidth="1"/>
    <col min="3" max="3" width="17.5" customWidth="1"/>
    <col min="4" max="4" width="22.8125" customWidth="1"/>
    <col min="5" max="5" width="25.1875" bestFit="1" customWidth="1"/>
    <col min="6" max="6" width="16.8125" customWidth="1"/>
    <col min="7" max="7" width="33" customWidth="1"/>
    <col min="8" max="8" width="19.3125" bestFit="1" customWidth="1"/>
    <col min="9" max="9" width="16.5" bestFit="1" customWidth="1"/>
    <col min="10" max="10" width="18.1875" bestFit="1" customWidth="1"/>
    <col min="11" max="11" width="27.1875" bestFit="1" customWidth="1"/>
    <col min="12" max="12" width="15" bestFit="1" customWidth="1"/>
    <col min="15" max="15" width="27.3125" bestFit="1" customWidth="1"/>
    <col min="19" max="19" width="15" bestFit="1" customWidth="1"/>
  </cols>
  <sheetData>
    <row r="2" spans="1:19" ht="23.25" x14ac:dyDescent="0.7">
      <c r="A2" s="10" t="s">
        <v>14</v>
      </c>
      <c r="B2" s="11"/>
      <c r="C2" s="11"/>
      <c r="D2" s="11"/>
      <c r="E2" s="11"/>
      <c r="F2" s="11"/>
      <c r="G2" s="11"/>
      <c r="H2" s="8" t="s">
        <v>6</v>
      </c>
      <c r="I2" s="9"/>
      <c r="J2" s="9"/>
      <c r="K2" s="9"/>
    </row>
    <row r="3" spans="1:19" x14ac:dyDescent="0.5">
      <c r="A3" s="1" t="s">
        <v>5</v>
      </c>
      <c r="B3" s="1" t="s">
        <v>10</v>
      </c>
      <c r="C3" s="1" t="s">
        <v>4</v>
      </c>
      <c r="D3" s="1" t="s">
        <v>11</v>
      </c>
      <c r="E3" s="1" t="s">
        <v>25</v>
      </c>
      <c r="F3" s="1" t="s">
        <v>3</v>
      </c>
      <c r="G3" s="1" t="s">
        <v>12</v>
      </c>
      <c r="H3" s="1" t="s">
        <v>7</v>
      </c>
      <c r="I3" s="1" t="s">
        <v>24</v>
      </c>
      <c r="J3" s="1" t="s">
        <v>8</v>
      </c>
      <c r="K3" s="1" t="s">
        <v>9</v>
      </c>
      <c r="L3" s="1" t="s">
        <v>17</v>
      </c>
      <c r="O3" s="15" t="s">
        <v>23</v>
      </c>
      <c r="P3" s="18" t="s">
        <v>19</v>
      </c>
      <c r="Q3" s="18" t="s">
        <v>20</v>
      </c>
      <c r="R3" s="18" t="s">
        <v>22</v>
      </c>
      <c r="S3" s="19" t="s">
        <v>21</v>
      </c>
    </row>
    <row r="4" spans="1:19" x14ac:dyDescent="0.5">
      <c r="A4">
        <v>3</v>
      </c>
      <c r="B4" t="s">
        <v>15</v>
      </c>
      <c r="C4" s="5">
        <v>450000</v>
      </c>
      <c r="D4" s="5">
        <v>4000000</v>
      </c>
      <c r="E4" s="4">
        <f>D4/C4 - 1</f>
        <v>7.8888888888888893</v>
      </c>
      <c r="F4" s="2">
        <f>SUM($C$4:C4)</f>
        <v>450000</v>
      </c>
      <c r="G4" s="2">
        <f>SUM($D$4:D4)</f>
        <v>4000000</v>
      </c>
      <c r="H4" s="12">
        <v>45520</v>
      </c>
      <c r="I4" s="6">
        <v>6</v>
      </c>
      <c r="J4" s="7">
        <f>Sheet1!$H4+Sheet1!$I4*30</f>
        <v>45700</v>
      </c>
      <c r="K4" s="14">
        <v>0.19</v>
      </c>
      <c r="L4" s="5">
        <v>54000000</v>
      </c>
      <c r="O4" s="16" t="s">
        <v>18</v>
      </c>
      <c r="P4" s="20"/>
      <c r="Q4" s="20">
        <v>45669</v>
      </c>
      <c r="R4" s="21">
        <v>0.35</v>
      </c>
      <c r="S4" s="22">
        <v>60000000</v>
      </c>
    </row>
    <row r="5" spans="1:19" x14ac:dyDescent="0.5">
      <c r="A5">
        <v>1</v>
      </c>
      <c r="B5" t="s">
        <v>0</v>
      </c>
      <c r="C5" s="5">
        <v>150000</v>
      </c>
      <c r="D5" s="5">
        <v>1250000</v>
      </c>
      <c r="E5" s="4">
        <f>D5/C5 - 1</f>
        <v>7.3333333333333339</v>
      </c>
      <c r="F5" s="2">
        <f>SUM($C$4:C5)</f>
        <v>600000</v>
      </c>
      <c r="G5" s="2">
        <f>SUM($D$4:D5)</f>
        <v>5250000</v>
      </c>
      <c r="H5" s="12">
        <v>45552</v>
      </c>
      <c r="I5" s="6">
        <v>6</v>
      </c>
      <c r="J5" s="7">
        <f>Sheet1!$H5+Sheet1!$I5*30</f>
        <v>45732</v>
      </c>
      <c r="K5" s="14">
        <v>0.14000000000000001</v>
      </c>
      <c r="L5" s="5">
        <v>48000000</v>
      </c>
      <c r="O5" s="16" t="str">
        <f>B4</f>
        <v>Zero Trust Architecture</v>
      </c>
      <c r="P5" s="20">
        <f>H4</f>
        <v>45520</v>
      </c>
      <c r="Q5" s="20">
        <f t="shared" ref="Q5:S9" si="0">J4</f>
        <v>45700</v>
      </c>
      <c r="R5" s="21">
        <f t="shared" si="0"/>
        <v>0.19</v>
      </c>
      <c r="S5" s="22">
        <f t="shared" si="0"/>
        <v>54000000</v>
      </c>
    </row>
    <row r="6" spans="1:19" x14ac:dyDescent="0.5">
      <c r="A6">
        <v>4</v>
      </c>
      <c r="B6" t="s">
        <v>1</v>
      </c>
      <c r="C6" s="5">
        <v>525000</v>
      </c>
      <c r="D6" s="5">
        <v>1750000</v>
      </c>
      <c r="E6" s="4">
        <f>D6/C6 - 1</f>
        <v>2.3333333333333335</v>
      </c>
      <c r="F6" s="2">
        <f>SUM($C$4:C6)</f>
        <v>1125000</v>
      </c>
      <c r="G6" s="2">
        <f>SUM($D$4:D6)</f>
        <v>7000000</v>
      </c>
      <c r="H6" s="12">
        <v>45614</v>
      </c>
      <c r="I6" s="6">
        <v>6</v>
      </c>
      <c r="J6" s="7">
        <f>Sheet1!$H6+Sheet1!$I6*30</f>
        <v>45794</v>
      </c>
      <c r="K6" s="14">
        <v>6.5000000000000002E-2</v>
      </c>
      <c r="L6" s="5">
        <v>39000000</v>
      </c>
      <c r="O6" s="16" t="str">
        <f>B5</f>
        <v>3rd Party Risk Management</v>
      </c>
      <c r="P6" s="20">
        <f>H5</f>
        <v>45552</v>
      </c>
      <c r="Q6" s="20">
        <f t="shared" si="0"/>
        <v>45732</v>
      </c>
      <c r="R6" s="21">
        <f t="shared" si="0"/>
        <v>0.14000000000000001</v>
      </c>
      <c r="S6" s="22">
        <f t="shared" si="0"/>
        <v>48000000</v>
      </c>
    </row>
    <row r="7" spans="1:19" x14ac:dyDescent="0.5">
      <c r="A7">
        <v>2</v>
      </c>
      <c r="B7" t="s">
        <v>16</v>
      </c>
      <c r="C7" s="5">
        <v>415000</v>
      </c>
      <c r="D7" s="5">
        <v>1000000</v>
      </c>
      <c r="E7" s="4">
        <f>D7/C7 - 1</f>
        <v>1.4096385542168677</v>
      </c>
      <c r="F7" s="2">
        <f>SUM($C$4:C7)</f>
        <v>1540000</v>
      </c>
      <c r="G7" s="2">
        <f>SUM($D$4:D7)</f>
        <v>8000000</v>
      </c>
      <c r="H7" s="12">
        <v>45645</v>
      </c>
      <c r="I7" s="6">
        <v>6</v>
      </c>
      <c r="J7" s="7">
        <f>Sheet1!$H7+Sheet1!$I7*30</f>
        <v>45825</v>
      </c>
      <c r="K7" s="14">
        <v>0.03</v>
      </c>
      <c r="L7" s="5">
        <v>25000000</v>
      </c>
      <c r="O7" s="16" t="str">
        <f>B6</f>
        <v>Supply Chain Risk Management</v>
      </c>
      <c r="P7" s="20">
        <f>H6</f>
        <v>45614</v>
      </c>
      <c r="Q7" s="20">
        <f t="shared" si="0"/>
        <v>45794</v>
      </c>
      <c r="R7" s="21">
        <f t="shared" si="0"/>
        <v>6.5000000000000002E-2</v>
      </c>
      <c r="S7" s="22">
        <f t="shared" si="0"/>
        <v>39000000</v>
      </c>
    </row>
    <row r="8" spans="1:19" x14ac:dyDescent="0.5">
      <c r="A8">
        <v>5</v>
      </c>
      <c r="B8" t="s">
        <v>2</v>
      </c>
      <c r="C8" s="5">
        <v>145000</v>
      </c>
      <c r="D8" s="5">
        <v>230000</v>
      </c>
      <c r="E8" s="4">
        <f>D8/C8 - 1</f>
        <v>0.5862068965517242</v>
      </c>
      <c r="F8" s="2">
        <f>SUM($C$4:C8)</f>
        <v>1685000</v>
      </c>
      <c r="G8" s="2">
        <f>SUM($D$4:D8)</f>
        <v>8230000</v>
      </c>
      <c r="H8" s="12">
        <v>45708</v>
      </c>
      <c r="I8" s="6">
        <v>6</v>
      </c>
      <c r="J8" s="7">
        <f>Sheet1!$H8+Sheet1!$I8*30</f>
        <v>45888</v>
      </c>
      <c r="K8" s="14">
        <v>0.02</v>
      </c>
      <c r="L8" s="5">
        <v>21000000</v>
      </c>
      <c r="O8" s="16" t="str">
        <f>B7</f>
        <v>Security Development Lifecycle</v>
      </c>
      <c r="P8" s="20">
        <f>H7</f>
        <v>45645</v>
      </c>
      <c r="Q8" s="20">
        <f t="shared" si="0"/>
        <v>45825</v>
      </c>
      <c r="R8" s="21">
        <f t="shared" si="0"/>
        <v>0.03</v>
      </c>
      <c r="S8" s="22">
        <f t="shared" si="0"/>
        <v>25000000</v>
      </c>
    </row>
    <row r="9" spans="1:19" x14ac:dyDescent="0.5">
      <c r="O9" s="17" t="str">
        <f>B8</f>
        <v>SaaS Apps Risk Management</v>
      </c>
      <c r="P9" s="23">
        <f>H8</f>
        <v>45708</v>
      </c>
      <c r="Q9" s="23">
        <f t="shared" si="0"/>
        <v>45888</v>
      </c>
      <c r="R9" s="24">
        <f t="shared" si="0"/>
        <v>0.02</v>
      </c>
      <c r="S9" s="25">
        <f t="shared" si="0"/>
        <v>21000000</v>
      </c>
    </row>
    <row r="10" spans="1:19" x14ac:dyDescent="0.5">
      <c r="B10" t="s">
        <v>13</v>
      </c>
      <c r="C10" s="3">
        <f>SUM(C4:C8)</f>
        <v>1685000</v>
      </c>
      <c r="D10" s="3">
        <f>SUM(D4:D8)</f>
        <v>8230000</v>
      </c>
      <c r="E10" s="4">
        <f>D10/C10-1</f>
        <v>3.8842729970326406</v>
      </c>
    </row>
    <row r="11" spans="1:19" x14ac:dyDescent="0.5">
      <c r="P11" s="1">
        <f>MIN(Sheet1!$P$5:$P$9)-30</f>
        <v>45490</v>
      </c>
      <c r="Q11" s="1" cm="1">
        <f t="array" ref="Q11">MAX(Sheet1!$Q$4:$Q$9+14)</f>
        <v>45902</v>
      </c>
    </row>
    <row r="39" spans="3:3" x14ac:dyDescent="0.5">
      <c r="C39" s="13"/>
    </row>
  </sheetData>
  <sortState xmlns:xlrd2="http://schemas.microsoft.com/office/spreadsheetml/2017/richdata2" ref="O4:S9">
    <sortCondition ref="Q4:Q9"/>
  </sortState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Michal Hanus</cp:lastModifiedBy>
  <dcterms:created xsi:type="dcterms:W3CDTF">2023-08-14T21:08:49Z</dcterms:created>
  <dcterms:modified xsi:type="dcterms:W3CDTF">2025-05-15T04:53:54Z</dcterms:modified>
</cp:coreProperties>
</file>