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updateLinks="never" codeName="ThisWorkbook"/>
  <xr:revisionPtr revIDLastSave="0" documentId="8_{35796397-3354-46F5-AAD9-8005B2AABCF8}" xr6:coauthVersionLast="47" xr6:coauthVersionMax="47" xr10:uidLastSave="{00000000-0000-0000-0000-000000000000}"/>
  <bookViews>
    <workbookView xWindow="-98" yWindow="-98" windowWidth="21795" windowHeight="12975" firstSheet="5" activeTab="5"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Calculation'!$B$9:$AL$877</definedName>
    <definedName name="_Toc67957452" localSheetId="5">'P5-P6-P7-Risk Calculation'!$C$22</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Calculation'!$B$10:$B$878,SUMPRODUCT(--('P5-P6-P7-Risk Calculation'!$B$10:$B$878&lt;&gt;"")))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79" i="27" l="1"/>
  <c r="AP78" i="27"/>
  <c r="AP77" i="27"/>
  <c r="Q79" i="27" l="1"/>
  <c r="Q78" i="27"/>
  <c r="Q77" i="27"/>
  <c r="Q38" i="27"/>
  <c r="Q37" i="27"/>
  <c r="Q34"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77" i="27" l="1"/>
  <c r="M876" i="27"/>
  <c r="M875" i="27"/>
  <c r="M874" i="27"/>
  <c r="M873" i="27"/>
  <c r="M872" i="27"/>
  <c r="M871" i="27"/>
  <c r="M870" i="27"/>
  <c r="M869" i="27"/>
  <c r="M868" i="27"/>
  <c r="M867" i="27"/>
  <c r="M866" i="27"/>
  <c r="M865" i="27"/>
  <c r="M864" i="27"/>
  <c r="M863" i="27"/>
  <c r="M862" i="27"/>
  <c r="M861" i="27"/>
  <c r="M860" i="27"/>
  <c r="M859" i="27"/>
  <c r="M858" i="27"/>
  <c r="M857" i="27"/>
  <c r="M856" i="27"/>
  <c r="M855" i="27"/>
  <c r="M854" i="27"/>
  <c r="M853" i="27"/>
  <c r="M852" i="27"/>
  <c r="M851" i="27"/>
  <c r="M850" i="27"/>
  <c r="M849" i="27"/>
  <c r="M848" i="27"/>
  <c r="M847" i="27"/>
  <c r="M846" i="27"/>
  <c r="M845" i="27"/>
  <c r="M844" i="27"/>
  <c r="M843" i="27"/>
  <c r="M842" i="27"/>
  <c r="M841" i="27"/>
  <c r="M840" i="27"/>
  <c r="M839" i="27"/>
  <c r="M838" i="27"/>
  <c r="M837" i="27"/>
  <c r="M836" i="27"/>
  <c r="M835" i="27"/>
  <c r="M834" i="27"/>
  <c r="M833" i="27"/>
  <c r="M832" i="27"/>
  <c r="M831" i="27"/>
  <c r="M830" i="27"/>
  <c r="M829" i="27"/>
  <c r="M828" i="27"/>
  <c r="M827" i="27"/>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AH877" i="27" l="1"/>
  <c r="AG877" i="27"/>
  <c r="AH876" i="27"/>
  <c r="AG876" i="27"/>
  <c r="AH875" i="27"/>
  <c r="AG875" i="27"/>
  <c r="AH874" i="27"/>
  <c r="AG874" i="27"/>
  <c r="AH873" i="27"/>
  <c r="AG873" i="27"/>
  <c r="AH872" i="27"/>
  <c r="AG872" i="27"/>
  <c r="AH871" i="27"/>
  <c r="AG871" i="27"/>
  <c r="AH870" i="27"/>
  <c r="AG870" i="27"/>
  <c r="AH869" i="27"/>
  <c r="AG869" i="27"/>
  <c r="AH868" i="27"/>
  <c r="AG868" i="27"/>
  <c r="AH867" i="27"/>
  <c r="AG867" i="27"/>
  <c r="AH866" i="27"/>
  <c r="AG866" i="27"/>
  <c r="AH865" i="27"/>
  <c r="AG865" i="27"/>
  <c r="AH864" i="27"/>
  <c r="AG864" i="27"/>
  <c r="AH863" i="27"/>
  <c r="AG863" i="27"/>
  <c r="AH862" i="27"/>
  <c r="AG862" i="27"/>
  <c r="AH861" i="27"/>
  <c r="AG861" i="27"/>
  <c r="AH860" i="27"/>
  <c r="AG860" i="27"/>
  <c r="AH859" i="27"/>
  <c r="AG859" i="27"/>
  <c r="AH858" i="27"/>
  <c r="AG858" i="27"/>
  <c r="AH857" i="27"/>
  <c r="AG857" i="27"/>
  <c r="AH856" i="27"/>
  <c r="AG856" i="27"/>
  <c r="AH855" i="27"/>
  <c r="AG855" i="27"/>
  <c r="AH854" i="27"/>
  <c r="AG854" i="27"/>
  <c r="AH853" i="27"/>
  <c r="AG853" i="27"/>
  <c r="AH852" i="27"/>
  <c r="AG852" i="27"/>
  <c r="AH851" i="27"/>
  <c r="AG851" i="27"/>
  <c r="AH850" i="27"/>
  <c r="AG850" i="27"/>
  <c r="AH849" i="27"/>
  <c r="AG849" i="27"/>
  <c r="AH848" i="27"/>
  <c r="AG848" i="27"/>
  <c r="AH847" i="27"/>
  <c r="AG847" i="27"/>
  <c r="AH846" i="27"/>
  <c r="AG846" i="27"/>
  <c r="AH845" i="27"/>
  <c r="AG845" i="27"/>
  <c r="AH844" i="27"/>
  <c r="AG844" i="27"/>
  <c r="AH843" i="27"/>
  <c r="AG843" i="27"/>
  <c r="AH842" i="27"/>
  <c r="AG842" i="27"/>
  <c r="AH841" i="27"/>
  <c r="AG841" i="27"/>
  <c r="AH840" i="27"/>
  <c r="AG840" i="27"/>
  <c r="AH839" i="27"/>
  <c r="AG839" i="27"/>
  <c r="AH838" i="27"/>
  <c r="AG838" i="27"/>
  <c r="AH837" i="27"/>
  <c r="AG837" i="27"/>
  <c r="AH836" i="27"/>
  <c r="AG836" i="27"/>
  <c r="AH835" i="27"/>
  <c r="AG835" i="27"/>
  <c r="AH834" i="27"/>
  <c r="AG834" i="27"/>
  <c r="AH833" i="27"/>
  <c r="AG833" i="27"/>
  <c r="AH832" i="27"/>
  <c r="AG832" i="27"/>
  <c r="AH831" i="27"/>
  <c r="AG831" i="27"/>
  <c r="AH830" i="27"/>
  <c r="AG830" i="27"/>
  <c r="AH829" i="27"/>
  <c r="AG829" i="27"/>
  <c r="AH828" i="27"/>
  <c r="AG828" i="27"/>
  <c r="AH827" i="27"/>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E877" i="27"/>
  <c r="AD877" i="27"/>
  <c r="AE876" i="27"/>
  <c r="AD876" i="27"/>
  <c r="AE875" i="27"/>
  <c r="AD875" i="27"/>
  <c r="AE874" i="27"/>
  <c r="AD874" i="27"/>
  <c r="AE873" i="27"/>
  <c r="AD873" i="27"/>
  <c r="AE872" i="27"/>
  <c r="AD872" i="27"/>
  <c r="AE871" i="27"/>
  <c r="AD871" i="27"/>
  <c r="AE870" i="27"/>
  <c r="AD870" i="27"/>
  <c r="AE869" i="27"/>
  <c r="AD869" i="27"/>
  <c r="AE868" i="27"/>
  <c r="AD868" i="27"/>
  <c r="AE867" i="27"/>
  <c r="AD867" i="27"/>
  <c r="AE866" i="27"/>
  <c r="AD866" i="27"/>
  <c r="AE865" i="27"/>
  <c r="AD865" i="27"/>
  <c r="AE864" i="27"/>
  <c r="AD864" i="27"/>
  <c r="AE863" i="27"/>
  <c r="AD863" i="27"/>
  <c r="AE862" i="27"/>
  <c r="AD862" i="27"/>
  <c r="AE861" i="27"/>
  <c r="AD861" i="27"/>
  <c r="AE860" i="27"/>
  <c r="AD860" i="27"/>
  <c r="AE859" i="27"/>
  <c r="AD859" i="27"/>
  <c r="AE858" i="27"/>
  <c r="AD858" i="27"/>
  <c r="AE857" i="27"/>
  <c r="AD857" i="27"/>
  <c r="AE856" i="27"/>
  <c r="AD856" i="27"/>
  <c r="AE855" i="27"/>
  <c r="AD855" i="27"/>
  <c r="AE854" i="27"/>
  <c r="AD854" i="27"/>
  <c r="AE853" i="27"/>
  <c r="AD853" i="27"/>
  <c r="AE852" i="27"/>
  <c r="AD852" i="27"/>
  <c r="AE851" i="27"/>
  <c r="AD851" i="27"/>
  <c r="AE850" i="27"/>
  <c r="AD850" i="27"/>
  <c r="AE849" i="27"/>
  <c r="AD849" i="27"/>
  <c r="AE848" i="27"/>
  <c r="AD848" i="27"/>
  <c r="AE847" i="27"/>
  <c r="AD847" i="27"/>
  <c r="AE846" i="27"/>
  <c r="AD846" i="27"/>
  <c r="AE845" i="27"/>
  <c r="AD845" i="27"/>
  <c r="AE844" i="27"/>
  <c r="AD844" i="27"/>
  <c r="AE843" i="27"/>
  <c r="AD843" i="27"/>
  <c r="AE842" i="27"/>
  <c r="AD842" i="27"/>
  <c r="AE841" i="27"/>
  <c r="AD841" i="27"/>
  <c r="AE840" i="27"/>
  <c r="AD840" i="27"/>
  <c r="AE839" i="27"/>
  <c r="AD839" i="27"/>
  <c r="AE838" i="27"/>
  <c r="AD838" i="27"/>
  <c r="AE837" i="27"/>
  <c r="AD837" i="27"/>
  <c r="AE836" i="27"/>
  <c r="AD836" i="27"/>
  <c r="AE835" i="27"/>
  <c r="AD835" i="27"/>
  <c r="AE834" i="27"/>
  <c r="AD834" i="27"/>
  <c r="AE833" i="27"/>
  <c r="AD833" i="27"/>
  <c r="AE832" i="27"/>
  <c r="AD832" i="27"/>
  <c r="AE831" i="27"/>
  <c r="AD831" i="27"/>
  <c r="AE830" i="27"/>
  <c r="AD830" i="27"/>
  <c r="AE829" i="27"/>
  <c r="AD829" i="27"/>
  <c r="AE828" i="27"/>
  <c r="AD82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B877" i="27"/>
  <c r="AA877" i="27"/>
  <c r="AB876" i="27"/>
  <c r="AA876" i="27"/>
  <c r="AB875" i="27"/>
  <c r="AA875" i="27"/>
  <c r="AB874" i="27"/>
  <c r="AA874" i="27"/>
  <c r="AB873" i="27"/>
  <c r="AA873" i="27"/>
  <c r="AB872" i="27"/>
  <c r="AA872" i="27"/>
  <c r="AB871" i="27"/>
  <c r="AA871" i="27"/>
  <c r="AB870" i="27"/>
  <c r="AA870" i="27"/>
  <c r="AB869" i="27"/>
  <c r="AA869" i="27"/>
  <c r="AB868" i="27"/>
  <c r="AA868" i="27"/>
  <c r="AB867" i="27"/>
  <c r="AA867" i="27"/>
  <c r="AB866" i="27"/>
  <c r="AA866" i="27"/>
  <c r="AB865" i="27"/>
  <c r="AA865" i="27"/>
  <c r="AB864" i="27"/>
  <c r="AA864" i="27"/>
  <c r="AB863" i="27"/>
  <c r="AA863" i="27"/>
  <c r="AB862" i="27"/>
  <c r="AA862" i="27"/>
  <c r="AB861" i="27"/>
  <c r="AA861" i="27"/>
  <c r="AB860" i="27"/>
  <c r="AA860" i="27"/>
  <c r="AB859" i="27"/>
  <c r="AA859" i="27"/>
  <c r="AB858" i="27"/>
  <c r="AA858" i="27"/>
  <c r="AB857" i="27"/>
  <c r="AA857" i="27"/>
  <c r="AB856" i="27"/>
  <c r="AA856" i="27"/>
  <c r="AB855" i="27"/>
  <c r="AA855" i="27"/>
  <c r="AB854" i="27"/>
  <c r="AA854" i="27"/>
  <c r="AB853" i="27"/>
  <c r="AA853" i="27"/>
  <c r="AB852" i="27"/>
  <c r="AA852" i="27"/>
  <c r="AB851" i="27"/>
  <c r="AA851" i="27"/>
  <c r="AB850" i="27"/>
  <c r="AA850" i="27"/>
  <c r="AB849" i="27"/>
  <c r="AA849" i="27"/>
  <c r="AB848" i="27"/>
  <c r="AA848" i="27"/>
  <c r="AB847" i="27"/>
  <c r="AA847" i="27"/>
  <c r="AB846" i="27"/>
  <c r="AA846" i="27"/>
  <c r="AB845" i="27"/>
  <c r="AA845" i="27"/>
  <c r="AB844" i="27"/>
  <c r="AA844" i="27"/>
  <c r="AB843" i="27"/>
  <c r="AA843" i="27"/>
  <c r="AB842" i="27"/>
  <c r="AA842" i="27"/>
  <c r="AB841" i="27"/>
  <c r="AA841" i="27"/>
  <c r="AB840" i="27"/>
  <c r="AA840" i="27"/>
  <c r="AB839" i="27"/>
  <c r="AA839" i="27"/>
  <c r="AB838" i="27"/>
  <c r="AA838" i="27"/>
  <c r="AB837" i="27"/>
  <c r="AA837" i="27"/>
  <c r="AB836" i="27"/>
  <c r="AA836" i="27"/>
  <c r="AB835" i="27"/>
  <c r="AA835" i="27"/>
  <c r="AB834" i="27"/>
  <c r="AA834" i="27"/>
  <c r="AB833" i="27"/>
  <c r="AA833" i="27"/>
  <c r="AB832" i="27"/>
  <c r="AA832" i="27"/>
  <c r="AB831" i="27"/>
  <c r="AA831" i="27"/>
  <c r="AB830" i="27"/>
  <c r="AA830" i="27"/>
  <c r="AB829" i="27"/>
  <c r="AA829" i="27"/>
  <c r="AB828" i="27"/>
  <c r="AA82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Y877" i="27"/>
  <c r="X877" i="27"/>
  <c r="Y876" i="27"/>
  <c r="X876" i="27"/>
  <c r="Y875" i="27"/>
  <c r="X875" i="27"/>
  <c r="Y874" i="27"/>
  <c r="X874" i="27"/>
  <c r="Y873" i="27"/>
  <c r="X873" i="27"/>
  <c r="Y872" i="27"/>
  <c r="X872" i="27"/>
  <c r="Y871" i="27"/>
  <c r="X871" i="27"/>
  <c r="Y870" i="27"/>
  <c r="X870" i="27"/>
  <c r="Y869" i="27"/>
  <c r="X869" i="27"/>
  <c r="Y868" i="27"/>
  <c r="X868" i="27"/>
  <c r="Y867" i="27"/>
  <c r="X867" i="27"/>
  <c r="Y866" i="27"/>
  <c r="X866" i="27"/>
  <c r="Y865" i="27"/>
  <c r="X865" i="27"/>
  <c r="Y864" i="27"/>
  <c r="X864" i="27"/>
  <c r="Y863" i="27"/>
  <c r="X863" i="27"/>
  <c r="Y862" i="27"/>
  <c r="X862" i="27"/>
  <c r="Y861" i="27"/>
  <c r="X861" i="27"/>
  <c r="Y860" i="27"/>
  <c r="X860" i="27"/>
  <c r="Y859" i="27"/>
  <c r="X859" i="27"/>
  <c r="Y858" i="27"/>
  <c r="X858" i="27"/>
  <c r="Y857" i="27"/>
  <c r="X857" i="27"/>
  <c r="Y856" i="27"/>
  <c r="X856" i="27"/>
  <c r="Y855" i="27"/>
  <c r="X855" i="27"/>
  <c r="Y854" i="27"/>
  <c r="X854" i="27"/>
  <c r="Y853" i="27"/>
  <c r="X853" i="27"/>
  <c r="Y852" i="27"/>
  <c r="X852" i="27"/>
  <c r="Y851" i="27"/>
  <c r="X851" i="27"/>
  <c r="Y850" i="27"/>
  <c r="X850" i="27"/>
  <c r="Y849" i="27"/>
  <c r="X849" i="27"/>
  <c r="Y848" i="27"/>
  <c r="X848" i="27"/>
  <c r="Y847" i="27"/>
  <c r="X847" i="27"/>
  <c r="Y846" i="27"/>
  <c r="X846" i="27"/>
  <c r="Y845" i="27"/>
  <c r="X845" i="27"/>
  <c r="Y844" i="27"/>
  <c r="X844" i="27"/>
  <c r="Y843" i="27"/>
  <c r="X843" i="27"/>
  <c r="Y842" i="27"/>
  <c r="X842" i="27"/>
  <c r="Y841" i="27"/>
  <c r="X841" i="27"/>
  <c r="Y840" i="27"/>
  <c r="X840" i="27"/>
  <c r="Y839" i="27"/>
  <c r="X839" i="27"/>
  <c r="Y838" i="27"/>
  <c r="X838" i="27"/>
  <c r="Y837" i="27"/>
  <c r="X837" i="27"/>
  <c r="Y836" i="27"/>
  <c r="X836" i="27"/>
  <c r="Y835" i="27"/>
  <c r="X835" i="27"/>
  <c r="Y834" i="27"/>
  <c r="X834" i="27"/>
  <c r="Y833" i="27"/>
  <c r="X833" i="27"/>
  <c r="Y832" i="27"/>
  <c r="X832" i="27"/>
  <c r="Y831" i="27"/>
  <c r="X831" i="27"/>
  <c r="Y830" i="27"/>
  <c r="X830" i="27"/>
  <c r="Y829" i="27"/>
  <c r="X829" i="27"/>
  <c r="Y828" i="27"/>
  <c r="X82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V877" i="27"/>
  <c r="U877" i="27"/>
  <c r="V876" i="27"/>
  <c r="U876" i="27"/>
  <c r="V875" i="27"/>
  <c r="U875" i="27"/>
  <c r="V874" i="27"/>
  <c r="U874" i="27"/>
  <c r="V873" i="27"/>
  <c r="U873" i="27"/>
  <c r="V872" i="27"/>
  <c r="U872" i="27"/>
  <c r="V871" i="27"/>
  <c r="U871" i="27"/>
  <c r="V870" i="27"/>
  <c r="U870" i="27"/>
  <c r="V869" i="27"/>
  <c r="U869" i="27"/>
  <c r="V868" i="27"/>
  <c r="U868" i="27"/>
  <c r="V867" i="27"/>
  <c r="U867" i="27"/>
  <c r="V866" i="27"/>
  <c r="U866" i="27"/>
  <c r="V865" i="27"/>
  <c r="U865" i="27"/>
  <c r="V864" i="27"/>
  <c r="U864" i="27"/>
  <c r="V863" i="27"/>
  <c r="U863" i="27"/>
  <c r="V862" i="27"/>
  <c r="U862" i="27"/>
  <c r="V861" i="27"/>
  <c r="U861" i="27"/>
  <c r="V860" i="27"/>
  <c r="U860" i="27"/>
  <c r="V859" i="27"/>
  <c r="U859" i="27"/>
  <c r="V858" i="27"/>
  <c r="U858" i="27"/>
  <c r="V857" i="27"/>
  <c r="U857" i="27"/>
  <c r="V856" i="27"/>
  <c r="U856" i="27"/>
  <c r="V855" i="27"/>
  <c r="U855" i="27"/>
  <c r="V854" i="27"/>
  <c r="U854" i="27"/>
  <c r="V853" i="27"/>
  <c r="U853" i="27"/>
  <c r="V852" i="27"/>
  <c r="U852" i="27"/>
  <c r="V851" i="27"/>
  <c r="U851" i="27"/>
  <c r="V850" i="27"/>
  <c r="U850" i="27"/>
  <c r="V849" i="27"/>
  <c r="U849" i="27"/>
  <c r="V848" i="27"/>
  <c r="U848" i="27"/>
  <c r="V847" i="27"/>
  <c r="U847" i="27"/>
  <c r="V846" i="27"/>
  <c r="U846" i="27"/>
  <c r="V845" i="27"/>
  <c r="U845" i="27"/>
  <c r="V844" i="27"/>
  <c r="U844" i="27"/>
  <c r="V843" i="27"/>
  <c r="U843" i="27"/>
  <c r="V842" i="27"/>
  <c r="U842" i="27"/>
  <c r="V841" i="27"/>
  <c r="U841" i="27"/>
  <c r="V840" i="27"/>
  <c r="U840" i="27"/>
  <c r="V839" i="27"/>
  <c r="U839" i="27"/>
  <c r="V838" i="27"/>
  <c r="U838" i="27"/>
  <c r="V837" i="27"/>
  <c r="U837" i="27"/>
  <c r="V836" i="27"/>
  <c r="U836" i="27"/>
  <c r="V835" i="27"/>
  <c r="U835" i="27"/>
  <c r="V834" i="27"/>
  <c r="U834" i="27"/>
  <c r="V833" i="27"/>
  <c r="U833" i="27"/>
  <c r="V832" i="27"/>
  <c r="U832" i="27"/>
  <c r="V831" i="27"/>
  <c r="U831" i="27"/>
  <c r="V830" i="27"/>
  <c r="U830" i="27"/>
  <c r="V829" i="27"/>
  <c r="U829" i="27"/>
  <c r="V828" i="27"/>
  <c r="U82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G19" i="6" l="1"/>
  <c r="G18" i="6"/>
  <c r="G43" i="6"/>
  <c r="G16" i="6"/>
  <c r="G15" i="6"/>
  <c r="G14" i="6"/>
  <c r="G12" i="6"/>
  <c r="G11" i="6"/>
  <c r="G10" i="6"/>
  <c r="E19" i="6"/>
  <c r="E18" i="6"/>
  <c r="E43" i="6"/>
  <c r="E16" i="6"/>
  <c r="E15" i="6"/>
  <c r="E14" i="6"/>
  <c r="E12" i="6"/>
  <c r="E11" i="6"/>
  <c r="E10" i="6"/>
  <c r="AL877" i="27" l="1"/>
  <c r="AL876" i="27"/>
  <c r="AL875" i="27"/>
  <c r="AL873" i="27"/>
  <c r="AL872" i="27"/>
  <c r="AL871" i="27"/>
  <c r="AL870" i="27"/>
  <c r="AL869" i="27"/>
  <c r="AL868" i="27"/>
  <c r="AL867" i="27"/>
  <c r="AL866" i="27"/>
  <c r="AL865" i="27"/>
  <c r="AL864" i="27"/>
  <c r="AL863" i="27"/>
  <c r="AL862" i="27"/>
  <c r="AL861" i="27"/>
  <c r="AL860" i="27"/>
  <c r="AL859" i="27"/>
  <c r="AL858" i="27"/>
  <c r="AL856" i="27"/>
  <c r="AL855" i="27"/>
  <c r="AL854" i="27"/>
  <c r="AL853" i="27"/>
  <c r="AL852" i="27"/>
  <c r="AL851" i="27"/>
  <c r="AL850" i="27"/>
  <c r="AL849" i="27"/>
  <c r="AL848" i="27"/>
  <c r="AL847" i="27"/>
  <c r="AL846" i="27"/>
  <c r="AL845" i="27"/>
  <c r="AL844" i="27"/>
  <c r="AL843" i="27"/>
  <c r="AL842" i="27"/>
  <c r="AL840" i="27"/>
  <c r="AL839" i="27"/>
  <c r="AL838" i="27"/>
  <c r="AL837" i="27"/>
  <c r="AL836" i="27"/>
  <c r="AL835" i="27"/>
  <c r="AL834" i="27"/>
  <c r="AL833" i="27"/>
  <c r="AL832" i="27"/>
  <c r="AL831" i="27"/>
  <c r="AL830" i="27"/>
  <c r="AL829" i="27"/>
  <c r="AL828" i="27"/>
  <c r="AL827" i="27"/>
  <c r="AL826" i="27"/>
  <c r="AL824" i="27"/>
  <c r="AL823" i="27"/>
  <c r="AL822" i="27"/>
  <c r="AL821" i="27"/>
  <c r="AL820" i="27"/>
  <c r="AL819" i="27"/>
  <c r="AL818" i="27"/>
  <c r="AL817" i="27"/>
  <c r="AL816" i="27"/>
  <c r="AL815" i="27"/>
  <c r="AL814" i="27"/>
  <c r="AL813" i="27"/>
  <c r="AL812" i="27"/>
  <c r="AL811" i="27"/>
  <c r="AL810" i="27"/>
  <c r="AL808" i="27"/>
  <c r="AL807" i="27"/>
  <c r="AL806" i="27"/>
  <c r="AL805" i="27"/>
  <c r="AL804" i="27"/>
  <c r="AL803" i="27"/>
  <c r="AL802" i="27"/>
  <c r="AL801" i="27"/>
  <c r="AL800" i="27"/>
  <c r="AL799" i="27"/>
  <c r="AL798" i="27"/>
  <c r="AL797" i="27"/>
  <c r="AL796" i="27"/>
  <c r="AL795" i="27"/>
  <c r="AL794" i="27"/>
  <c r="AL792" i="27"/>
  <c r="AL791" i="27"/>
  <c r="AL790" i="27"/>
  <c r="AL789" i="27"/>
  <c r="AL788" i="27"/>
  <c r="AL787" i="27"/>
  <c r="AL786" i="27"/>
  <c r="AL785" i="27"/>
  <c r="AL784" i="27"/>
  <c r="AL783" i="27"/>
  <c r="AL782" i="27"/>
  <c r="AL781" i="27"/>
  <c r="AL780" i="27"/>
  <c r="AL779" i="27"/>
  <c r="AL778" i="27"/>
  <c r="AL776" i="27"/>
  <c r="AL775" i="27"/>
  <c r="AL774" i="27"/>
  <c r="AL773" i="27"/>
  <c r="AL772" i="27"/>
  <c r="AL771" i="27"/>
  <c r="AL770" i="27"/>
  <c r="AL769" i="27"/>
  <c r="AL768" i="27"/>
  <c r="AL767" i="27"/>
  <c r="AL766" i="27"/>
  <c r="AL765" i="27"/>
  <c r="AL764" i="27"/>
  <c r="AL763" i="27"/>
  <c r="AL762" i="27"/>
  <c r="AL760" i="27"/>
  <c r="AL759" i="27"/>
  <c r="AL758" i="27"/>
  <c r="AL757" i="27"/>
  <c r="AL756" i="27"/>
  <c r="AL755" i="27"/>
  <c r="AL754" i="27"/>
  <c r="AL753" i="27"/>
  <c r="AL752" i="27"/>
  <c r="AL751" i="27"/>
  <c r="AL750" i="27"/>
  <c r="AL749" i="27"/>
  <c r="AL748" i="27"/>
  <c r="AL747" i="27"/>
  <c r="AL746" i="27"/>
  <c r="AL745" i="27"/>
  <c r="AL744" i="27"/>
  <c r="AL743" i="27"/>
  <c r="AL742" i="27"/>
  <c r="AL741" i="27"/>
  <c r="AL740" i="27"/>
  <c r="AL739" i="27"/>
  <c r="AL738" i="27"/>
  <c r="AL737" i="27"/>
  <c r="AL736" i="27"/>
  <c r="AL735" i="27"/>
  <c r="AL734" i="27"/>
  <c r="AL733" i="27"/>
  <c r="AL732" i="27"/>
  <c r="AL731" i="27"/>
  <c r="AL730" i="27"/>
  <c r="AL729" i="27"/>
  <c r="AL728" i="27"/>
  <c r="AL727" i="27"/>
  <c r="AL726" i="27"/>
  <c r="AL725" i="27"/>
  <c r="AL724" i="27"/>
  <c r="AL723" i="27"/>
  <c r="AL722" i="27"/>
  <c r="AL721" i="27"/>
  <c r="AL720" i="27"/>
  <c r="AL719" i="27"/>
  <c r="AL718" i="27"/>
  <c r="AL717" i="27"/>
  <c r="AL716" i="27"/>
  <c r="AL715" i="27"/>
  <c r="AL714" i="27"/>
  <c r="AL713" i="27"/>
  <c r="AL712" i="27"/>
  <c r="AL711"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4" i="27"/>
  <c r="AL857" i="27"/>
  <c r="AL841" i="27"/>
  <c r="AL825" i="27"/>
  <c r="AL809" i="27"/>
  <c r="AL793" i="27"/>
  <c r="AL777" i="27"/>
  <c r="AL761" i="27"/>
  <c r="B877" i="27" l="1"/>
  <c r="B876" i="27"/>
  <c r="B875" i="27"/>
  <c r="B874" i="27"/>
  <c r="B873" i="27"/>
  <c r="B872" i="27"/>
  <c r="B871" i="27"/>
  <c r="B870" i="27"/>
  <c r="B869" i="27"/>
  <c r="B868" i="27"/>
  <c r="B867" i="27"/>
  <c r="B866" i="27"/>
  <c r="B865" i="27"/>
  <c r="B864" i="27"/>
  <c r="B863" i="27"/>
  <c r="B862" i="27"/>
  <c r="B861" i="27"/>
  <c r="B860" i="27"/>
  <c r="B859" i="27"/>
  <c r="B858" i="27"/>
  <c r="B857" i="27"/>
  <c r="B856" i="27"/>
  <c r="B855" i="27"/>
  <c r="B854" i="27"/>
  <c r="B853" i="27"/>
  <c r="B852" i="27"/>
  <c r="B851" i="27"/>
  <c r="B850" i="27"/>
  <c r="B849" i="27"/>
  <c r="B848" i="27"/>
  <c r="B847" i="27"/>
  <c r="B846" i="27"/>
  <c r="B845" i="27"/>
  <c r="B844" i="27"/>
  <c r="B843" i="27"/>
  <c r="B842" i="27"/>
  <c r="B841" i="27"/>
  <c r="B840" i="27"/>
  <c r="B839" i="27"/>
  <c r="B838" i="27"/>
  <c r="B837" i="27"/>
  <c r="B836" i="27"/>
  <c r="B835" i="27"/>
  <c r="B834" i="27"/>
  <c r="B833" i="27"/>
  <c r="B832" i="27"/>
  <c r="B831" i="27"/>
  <c r="B830" i="27"/>
  <c r="B829" i="27"/>
  <c r="B828" i="27"/>
  <c r="B827" i="27"/>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N876" i="27"/>
  <c r="E876" i="27"/>
  <c r="N875" i="27"/>
  <c r="E875" i="27"/>
  <c r="E874" i="27"/>
  <c r="N873" i="27"/>
  <c r="E873" i="27"/>
  <c r="N872" i="27"/>
  <c r="E872" i="27"/>
  <c r="E871" i="27"/>
  <c r="N870" i="27"/>
  <c r="E870" i="27"/>
  <c r="N869" i="27"/>
  <c r="E869" i="27"/>
  <c r="N868" i="27"/>
  <c r="E868" i="27"/>
  <c r="E867" i="27"/>
  <c r="E866" i="27"/>
  <c r="E865" i="27"/>
  <c r="E864" i="27"/>
  <c r="N863" i="27"/>
  <c r="E863" i="27"/>
  <c r="N862" i="27"/>
  <c r="E862" i="27"/>
  <c r="E861" i="27"/>
  <c r="N860" i="27"/>
  <c r="E860" i="27"/>
  <c r="E859" i="27"/>
  <c r="N858" i="27"/>
  <c r="E858" i="27"/>
  <c r="E857" i="27"/>
  <c r="E856" i="27"/>
  <c r="N855" i="27"/>
  <c r="E855" i="27"/>
  <c r="E854" i="27"/>
  <c r="E853" i="27"/>
  <c r="E852" i="27"/>
  <c r="N851" i="27"/>
  <c r="E851" i="27"/>
  <c r="E850" i="27"/>
  <c r="E849" i="27"/>
  <c r="E848" i="27"/>
  <c r="E847" i="27"/>
  <c r="E846" i="27"/>
  <c r="E845" i="27"/>
  <c r="E844" i="27"/>
  <c r="E843" i="27"/>
  <c r="E842" i="27"/>
  <c r="N841" i="27"/>
  <c r="E841" i="27"/>
  <c r="N840" i="27"/>
  <c r="E840" i="27"/>
  <c r="E839" i="27"/>
  <c r="E838" i="27"/>
  <c r="E837" i="27"/>
  <c r="N836" i="27"/>
  <c r="E836" i="27"/>
  <c r="E835" i="27"/>
  <c r="E834" i="27"/>
  <c r="E833" i="27"/>
  <c r="E832" i="27"/>
  <c r="E831" i="27"/>
  <c r="N830" i="27"/>
  <c r="E830" i="27"/>
  <c r="E829" i="27"/>
  <c r="N828" i="27"/>
  <c r="E828" i="27"/>
  <c r="E827" i="27"/>
  <c r="E826" i="27"/>
  <c r="E825" i="27"/>
  <c r="E824" i="27"/>
  <c r="N823" i="27"/>
  <c r="E823" i="27"/>
  <c r="E822" i="27"/>
  <c r="E821" i="27"/>
  <c r="E820" i="27"/>
  <c r="N819" i="27"/>
  <c r="E819" i="27"/>
  <c r="E818" i="27"/>
  <c r="E817" i="27"/>
  <c r="E816" i="27"/>
  <c r="E815" i="27"/>
  <c r="E814" i="27"/>
  <c r="E813" i="27"/>
  <c r="E812" i="27"/>
  <c r="E811" i="27"/>
  <c r="E810" i="27"/>
  <c r="N809" i="27"/>
  <c r="E809" i="27"/>
  <c r="N808" i="27"/>
  <c r="E808" i="27"/>
  <c r="E807" i="27"/>
  <c r="E806" i="27"/>
  <c r="E805" i="27"/>
  <c r="N804" i="27"/>
  <c r="E804" i="27"/>
  <c r="E803" i="27"/>
  <c r="N802" i="27"/>
  <c r="E802" i="27"/>
  <c r="E801" i="27"/>
  <c r="E800" i="27"/>
  <c r="E799" i="27"/>
  <c r="E798" i="27"/>
  <c r="N797" i="27"/>
  <c r="E797" i="27"/>
  <c r="N796" i="27"/>
  <c r="E796" i="27"/>
  <c r="E795" i="27"/>
  <c r="E794" i="27"/>
  <c r="N793" i="27"/>
  <c r="E793" i="27"/>
  <c r="N792" i="27"/>
  <c r="E792" i="27"/>
  <c r="E791" i="27"/>
  <c r="N790" i="27"/>
  <c r="E790" i="27"/>
  <c r="E789" i="27"/>
  <c r="N788" i="27"/>
  <c r="E788" i="27"/>
  <c r="E787" i="27"/>
  <c r="N786" i="27"/>
  <c r="E786" i="27"/>
  <c r="E785" i="27"/>
  <c r="N784" i="27"/>
  <c r="E784" i="27"/>
  <c r="E783" i="27"/>
  <c r="N782" i="27"/>
  <c r="E782" i="27"/>
  <c r="E781" i="27"/>
  <c r="N780" i="27"/>
  <c r="E780" i="27"/>
  <c r="E779" i="27"/>
  <c r="N778" i="27"/>
  <c r="E778" i="27"/>
  <c r="E777" i="27"/>
  <c r="N776" i="27"/>
  <c r="E776" i="27"/>
  <c r="E775" i="27"/>
  <c r="N774" i="27"/>
  <c r="E774" i="27"/>
  <c r="E773" i="27"/>
  <c r="N772" i="27"/>
  <c r="E772" i="27"/>
  <c r="E771" i="27"/>
  <c r="N770" i="27"/>
  <c r="E770" i="27"/>
  <c r="E769" i="27"/>
  <c r="N768" i="27"/>
  <c r="E768" i="27"/>
  <c r="N767" i="27"/>
  <c r="E767" i="27"/>
  <c r="N766" i="27"/>
  <c r="E766" i="27"/>
  <c r="N765" i="27"/>
  <c r="E765" i="27"/>
  <c r="E764" i="27"/>
  <c r="E763" i="27"/>
  <c r="N762" i="27"/>
  <c r="E762" i="27"/>
  <c r="N761" i="27"/>
  <c r="E761" i="27"/>
  <c r="E760" i="27"/>
  <c r="N759" i="27"/>
  <c r="E759" i="27"/>
  <c r="N758" i="27"/>
  <c r="E758" i="27"/>
  <c r="N757" i="27"/>
  <c r="E757" i="27"/>
  <c r="N756" i="27"/>
  <c r="E756" i="27"/>
  <c r="E755" i="27"/>
  <c r="E754" i="27"/>
  <c r="N753" i="27"/>
  <c r="E753" i="27"/>
  <c r="E752" i="27"/>
  <c r="N751" i="27"/>
  <c r="E751" i="27"/>
  <c r="N750" i="27"/>
  <c r="E750" i="27"/>
  <c r="N749" i="27"/>
  <c r="E749" i="27"/>
  <c r="N748" i="27"/>
  <c r="E748" i="27"/>
  <c r="E747" i="27"/>
  <c r="N746" i="27"/>
  <c r="E746" i="27"/>
  <c r="N745" i="27"/>
  <c r="E745" i="27"/>
  <c r="E744" i="27"/>
  <c r="N743" i="27"/>
  <c r="E743" i="27"/>
  <c r="N742" i="27"/>
  <c r="E742" i="27"/>
  <c r="N741" i="27"/>
  <c r="E741" i="27"/>
  <c r="AJ766" i="27" l="1"/>
  <c r="AK774" i="27"/>
  <c r="AK790" i="27"/>
  <c r="AJ804" i="27"/>
  <c r="AK819" i="27"/>
  <c r="AK841" i="27"/>
  <c r="AK855" i="27"/>
  <c r="AK863" i="27"/>
  <c r="AK868" i="27"/>
  <c r="AK870" i="27"/>
  <c r="AK768" i="27"/>
  <c r="AK784" i="27"/>
  <c r="AK792" i="27"/>
  <c r="AJ748" i="27"/>
  <c r="AJ750" i="27"/>
  <c r="AJ762" i="27"/>
  <c r="AK772" i="27"/>
  <c r="AK780" i="27"/>
  <c r="AJ796" i="27"/>
  <c r="AK809" i="27"/>
  <c r="AK823" i="27"/>
  <c r="AJ742" i="27"/>
  <c r="AK793" i="27"/>
  <c r="AK836" i="27"/>
  <c r="AK851" i="27"/>
  <c r="AK873" i="27"/>
  <c r="AJ746" i="27"/>
  <c r="AJ756" i="27"/>
  <c r="AJ758" i="27"/>
  <c r="AK770" i="27"/>
  <c r="AK778" i="27"/>
  <c r="AK786" i="27"/>
  <c r="AK858" i="27"/>
  <c r="AK875" i="27"/>
  <c r="AJ790" i="27"/>
  <c r="AJ784" i="27"/>
  <c r="N754" i="27"/>
  <c r="N816" i="27"/>
  <c r="N831" i="27"/>
  <c r="AJ831" i="27" s="1"/>
  <c r="N848" i="27"/>
  <c r="N818" i="27"/>
  <c r="N838" i="27"/>
  <c r="AJ838" i="27" s="1"/>
  <c r="N850" i="27"/>
  <c r="AJ850" i="27" s="1"/>
  <c r="N764" i="27"/>
  <c r="N785" i="27"/>
  <c r="N794" i="27"/>
  <c r="N798" i="27"/>
  <c r="N826" i="27"/>
  <c r="N829" i="27"/>
  <c r="N833" i="27"/>
  <c r="N843" i="27"/>
  <c r="N861" i="27"/>
  <c r="N865" i="27"/>
  <c r="N744" i="27"/>
  <c r="N752" i="27"/>
  <c r="AK752" i="27" s="1"/>
  <c r="N760" i="27"/>
  <c r="N777" i="27"/>
  <c r="N821" i="27"/>
  <c r="AJ821" i="27" s="1"/>
  <c r="N853" i="27"/>
  <c r="N871" i="27"/>
  <c r="AK776" i="27"/>
  <c r="AJ776" i="27"/>
  <c r="AK788" i="27"/>
  <c r="AJ788" i="27"/>
  <c r="N801" i="27"/>
  <c r="AJ801" i="27" s="1"/>
  <c r="N820" i="27"/>
  <c r="N825" i="27"/>
  <c r="AJ825" i="27" s="1"/>
  <c r="AK828" i="27"/>
  <c r="N864" i="27"/>
  <c r="N874" i="27"/>
  <c r="AJ874" i="27" s="1"/>
  <c r="AJ808" i="27"/>
  <c r="AK808" i="27"/>
  <c r="N806" i="27"/>
  <c r="N832" i="27"/>
  <c r="AK840" i="27"/>
  <c r="N845" i="27"/>
  <c r="N847" i="27"/>
  <c r="N854" i="27"/>
  <c r="AK830" i="27"/>
  <c r="N835" i="27"/>
  <c r="N842" i="27"/>
  <c r="N852" i="27"/>
  <c r="N857" i="27"/>
  <c r="AK860" i="27"/>
  <c r="N747" i="27"/>
  <c r="N755" i="27"/>
  <c r="N763" i="27"/>
  <c r="AK782" i="27"/>
  <c r="AJ782" i="27"/>
  <c r="AJ802" i="27"/>
  <c r="AK802" i="27"/>
  <c r="N811" i="27"/>
  <c r="N813" i="27"/>
  <c r="N815" i="27"/>
  <c r="N822" i="27"/>
  <c r="AJ822" i="27" s="1"/>
  <c r="AK862" i="27"/>
  <c r="N867" i="27"/>
  <c r="AK872" i="27"/>
  <c r="AJ772" i="27"/>
  <c r="AJ768" i="27"/>
  <c r="N769" i="27"/>
  <c r="AJ774" i="27"/>
  <c r="AJ780" i="27"/>
  <c r="N795" i="27"/>
  <c r="AK796" i="27"/>
  <c r="N800" i="27"/>
  <c r="AK804" i="27"/>
  <c r="N805" i="27"/>
  <c r="N810" i="27"/>
  <c r="N812" i="27"/>
  <c r="N814" i="27"/>
  <c r="N817" i="27"/>
  <c r="N824" i="27"/>
  <c r="AJ824" i="27" s="1"/>
  <c r="N827" i="27"/>
  <c r="N834" i="27"/>
  <c r="N837" i="27"/>
  <c r="N839" i="27"/>
  <c r="AJ839" i="27" s="1"/>
  <c r="N844" i="27"/>
  <c r="N846" i="27"/>
  <c r="N849" i="27"/>
  <c r="N856" i="27"/>
  <c r="N859" i="27"/>
  <c r="N866" i="27"/>
  <c r="AK741" i="27"/>
  <c r="AJ741" i="27"/>
  <c r="AK749" i="27"/>
  <c r="AJ749" i="27"/>
  <c r="AK757" i="27"/>
  <c r="AJ757" i="27"/>
  <c r="AK765" i="27"/>
  <c r="AJ765" i="27"/>
  <c r="AK745" i="27"/>
  <c r="AJ745" i="27"/>
  <c r="AK753" i="27"/>
  <c r="AJ753" i="27"/>
  <c r="AK761" i="27"/>
  <c r="AJ761" i="27"/>
  <c r="AK743" i="27"/>
  <c r="AJ743" i="27"/>
  <c r="AK751" i="27"/>
  <c r="AJ751" i="27"/>
  <c r="AK759" i="27"/>
  <c r="AJ759" i="27"/>
  <c r="AK767" i="27"/>
  <c r="AJ767" i="27"/>
  <c r="AK742" i="27"/>
  <c r="AK746" i="27"/>
  <c r="AK748" i="27"/>
  <c r="AK756" i="27"/>
  <c r="AK758" i="27"/>
  <c r="AK762" i="27"/>
  <c r="AK766" i="27"/>
  <c r="AJ797" i="27"/>
  <c r="AJ869" i="27"/>
  <c r="N779" i="27"/>
  <c r="N787" i="27"/>
  <c r="AK750" i="27"/>
  <c r="N771" i="27"/>
  <c r="N799" i="27"/>
  <c r="AJ819" i="27"/>
  <c r="AJ851" i="27"/>
  <c r="AJ875" i="27"/>
  <c r="N773" i="27"/>
  <c r="N781" i="27"/>
  <c r="N789" i="27"/>
  <c r="N803" i="27"/>
  <c r="AJ841" i="27"/>
  <c r="AJ873" i="27"/>
  <c r="AJ770" i="27"/>
  <c r="N775" i="27"/>
  <c r="AJ778" i="27"/>
  <c r="N783" i="27"/>
  <c r="AJ786" i="27"/>
  <c r="N791" i="27"/>
  <c r="AJ792" i="27"/>
  <c r="AJ793" i="27"/>
  <c r="AK797" i="27"/>
  <c r="N807" i="27"/>
  <c r="AJ809" i="27"/>
  <c r="AJ823" i="27"/>
  <c r="AJ855" i="27"/>
  <c r="AJ863" i="27"/>
  <c r="AK869" i="27"/>
  <c r="AK876" i="27"/>
  <c r="AJ876" i="27"/>
  <c r="AJ828" i="27"/>
  <c r="AJ830" i="27"/>
  <c r="AJ836" i="27"/>
  <c r="AJ840" i="27"/>
  <c r="AJ858" i="27"/>
  <c r="AJ860" i="27"/>
  <c r="AJ862" i="27"/>
  <c r="AJ868" i="27"/>
  <c r="AJ870" i="27"/>
  <c r="AJ872" i="27"/>
  <c r="AK849" i="27" l="1"/>
  <c r="AK847" i="27"/>
  <c r="AJ864" i="27"/>
  <c r="AJ777" i="27"/>
  <c r="AK865" i="27"/>
  <c r="AK818" i="27"/>
  <c r="AJ866" i="27"/>
  <c r="AJ814" i="27"/>
  <c r="AK763" i="27"/>
  <c r="AK871" i="27"/>
  <c r="AJ861" i="27"/>
  <c r="AJ764" i="27"/>
  <c r="AK861" i="27"/>
  <c r="AJ871" i="27"/>
  <c r="AJ811" i="27"/>
  <c r="AJ856" i="27"/>
  <c r="AK839" i="27"/>
  <c r="AJ769" i="27"/>
  <c r="AK867" i="27"/>
  <c r="AJ747" i="27"/>
  <c r="AJ842" i="27"/>
  <c r="AK850" i="27"/>
  <c r="AJ832" i="27"/>
  <c r="AJ820" i="27"/>
  <c r="AJ744" i="27"/>
  <c r="AK833" i="27"/>
  <c r="AJ794" i="27"/>
  <c r="AK838" i="27"/>
  <c r="AK816" i="27"/>
  <c r="AJ837" i="27"/>
  <c r="AK817" i="27"/>
  <c r="AK805" i="27"/>
  <c r="AK835" i="27"/>
  <c r="AK801" i="27"/>
  <c r="AJ785" i="27"/>
  <c r="AJ754" i="27"/>
  <c r="AK811" i="27"/>
  <c r="AJ846" i="27"/>
  <c r="AJ834" i="27"/>
  <c r="AK857" i="27"/>
  <c r="AJ845" i="27"/>
  <c r="AJ760" i="27"/>
  <c r="AK826" i="27"/>
  <c r="AK848" i="27"/>
  <c r="AK859" i="27"/>
  <c r="AK827" i="27"/>
  <c r="AK815" i="27"/>
  <c r="AJ852" i="27"/>
  <c r="AJ854" i="27"/>
  <c r="AK825" i="27"/>
  <c r="AJ752" i="27"/>
  <c r="AK843" i="27"/>
  <c r="AJ798" i="27"/>
  <c r="AK831" i="27"/>
  <c r="AJ835" i="27"/>
  <c r="AK785" i="27"/>
  <c r="AJ815" i="27"/>
  <c r="AJ833" i="27"/>
  <c r="AK764" i="27"/>
  <c r="AJ848" i="27"/>
  <c r="AJ805" i="27"/>
  <c r="AK794" i="27"/>
  <c r="AJ857" i="27"/>
  <c r="AJ795" i="27"/>
  <c r="AJ829" i="27"/>
  <c r="AJ867" i="27"/>
  <c r="AJ853" i="27"/>
  <c r="AJ826" i="27"/>
  <c r="AJ816" i="27"/>
  <c r="AK821" i="27"/>
  <c r="AJ865" i="27"/>
  <c r="AK845" i="27"/>
  <c r="AK829" i="27"/>
  <c r="AJ843" i="27"/>
  <c r="AK754" i="27"/>
  <c r="AK853" i="27"/>
  <c r="AK813" i="27"/>
  <c r="AK777" i="27"/>
  <c r="AK760" i="27"/>
  <c r="AJ763" i="27"/>
  <c r="AJ849" i="27"/>
  <c r="AJ813" i="27"/>
  <c r="AJ817" i="27"/>
  <c r="AJ818" i="27"/>
  <c r="AK798" i="27"/>
  <c r="AK744" i="27"/>
  <c r="AK747" i="27"/>
  <c r="AK755" i="27"/>
  <c r="AK769" i="27"/>
  <c r="AJ755" i="27"/>
  <c r="AK837" i="27"/>
  <c r="AJ827" i="27"/>
  <c r="AK856" i="27"/>
  <c r="AK844" i="27"/>
  <c r="AK824" i="27"/>
  <c r="AJ812" i="27"/>
  <c r="AK812" i="27"/>
  <c r="AJ800" i="27"/>
  <c r="AK800" i="27"/>
  <c r="AK854" i="27"/>
  <c r="AJ806" i="27"/>
  <c r="AK806" i="27"/>
  <c r="AJ844" i="27"/>
  <c r="AJ847" i="27"/>
  <c r="AJ859" i="27"/>
  <c r="AK795" i="27"/>
  <c r="AK866" i="27"/>
  <c r="AK834" i="27"/>
  <c r="AJ810" i="27"/>
  <c r="AK810" i="27"/>
  <c r="AK842" i="27"/>
  <c r="AK864" i="27"/>
  <c r="AK832" i="27"/>
  <c r="AK846" i="27"/>
  <c r="AK814" i="27"/>
  <c r="AK822" i="27"/>
  <c r="AK852" i="27"/>
  <c r="AK874" i="27"/>
  <c r="AK820" i="27"/>
  <c r="AK775" i="27"/>
  <c r="AJ775" i="27"/>
  <c r="AK781" i="27"/>
  <c r="AJ781" i="27"/>
  <c r="AK789" i="27"/>
  <c r="AJ789" i="27"/>
  <c r="AK783" i="27"/>
  <c r="AJ783" i="27"/>
  <c r="AK799" i="27"/>
  <c r="AJ799" i="27"/>
  <c r="AK779" i="27"/>
  <c r="AJ779" i="27"/>
  <c r="AK771" i="27"/>
  <c r="AJ771" i="27"/>
  <c r="AK791" i="27"/>
  <c r="AJ791" i="27"/>
  <c r="AK807" i="27"/>
  <c r="AJ807" i="27"/>
  <c r="AK803" i="27"/>
  <c r="AJ803" i="27"/>
  <c r="AK773" i="27"/>
  <c r="AJ773" i="27"/>
  <c r="AJ787" i="27"/>
  <c r="AK78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88" i="27" l="1"/>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87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691" i="27"/>
  <c r="E692" i="27"/>
  <c r="E693" i="27"/>
  <c r="E694" i="27"/>
  <c r="E695" i="27"/>
  <c r="E696" i="27"/>
  <c r="E697" i="27"/>
  <c r="E698" i="27"/>
  <c r="E699" i="27"/>
  <c r="E700" i="27"/>
  <c r="E701" i="27"/>
  <c r="E702" i="27"/>
  <c r="E703" i="27"/>
  <c r="E704" i="27"/>
  <c r="E705" i="27"/>
  <c r="E706" i="27"/>
  <c r="E707" i="27"/>
  <c r="E708" i="27"/>
  <c r="E709" i="27"/>
  <c r="E710" i="27"/>
  <c r="E711" i="27"/>
  <c r="E712" i="27"/>
  <c r="E713" i="27"/>
  <c r="E714" i="27"/>
  <c r="E715" i="27"/>
  <c r="E716" i="27"/>
  <c r="E717" i="27"/>
  <c r="E718" i="27"/>
  <c r="E719" i="27"/>
  <c r="E720" i="27"/>
  <c r="E721" i="27"/>
  <c r="E722" i="27"/>
  <c r="E723" i="27"/>
  <c r="E724" i="27"/>
  <c r="E725" i="27"/>
  <c r="E726" i="27"/>
  <c r="E727" i="27"/>
  <c r="E728" i="27"/>
  <c r="E729" i="27"/>
  <c r="E730" i="27"/>
  <c r="E731" i="27"/>
  <c r="E732" i="27"/>
  <c r="E733" i="27"/>
  <c r="E734" i="27"/>
  <c r="E735" i="27"/>
  <c r="E736" i="27"/>
  <c r="E737" i="27"/>
  <c r="E738" i="27"/>
  <c r="E739" i="27"/>
  <c r="E740" i="27"/>
  <c r="E877" i="27"/>
  <c r="AJ740" i="27" l="1"/>
  <c r="AK740" i="27"/>
  <c r="AJ738" i="27"/>
  <c r="AK738" i="27"/>
  <c r="AJ736" i="27"/>
  <c r="AK736" i="27"/>
  <c r="AJ734" i="27"/>
  <c r="AK734" i="27"/>
  <c r="AJ732" i="27"/>
  <c r="AK732" i="27"/>
  <c r="AJ730" i="27"/>
  <c r="AK730" i="27"/>
  <c r="AJ728" i="27"/>
  <c r="AK728" i="27"/>
  <c r="AJ726" i="27"/>
  <c r="AK726" i="27"/>
  <c r="AJ724" i="27"/>
  <c r="AK724" i="27"/>
  <c r="AJ722" i="27"/>
  <c r="AK722" i="27"/>
  <c r="AJ720" i="27"/>
  <c r="AK720" i="27"/>
  <c r="AJ718" i="27"/>
  <c r="AK718" i="27"/>
  <c r="AJ716" i="27"/>
  <c r="AK716" i="27"/>
  <c r="AJ714" i="27"/>
  <c r="AK714" i="27"/>
  <c r="AJ712" i="27"/>
  <c r="AK712" i="27"/>
  <c r="AJ710" i="27"/>
  <c r="AK710" i="27"/>
  <c r="AJ708" i="27"/>
  <c r="AK708" i="27"/>
  <c r="AJ706" i="27"/>
  <c r="AK706" i="27"/>
  <c r="AJ704" i="27"/>
  <c r="AK704" i="27"/>
  <c r="AJ702" i="27"/>
  <c r="AK702" i="27"/>
  <c r="AJ700" i="27"/>
  <c r="AK700" i="27"/>
  <c r="AJ698" i="27"/>
  <c r="AK698" i="27"/>
  <c r="AJ696" i="27"/>
  <c r="AK696" i="27"/>
  <c r="AJ694" i="27"/>
  <c r="AK694" i="27"/>
  <c r="AJ692" i="27"/>
  <c r="AK692" i="27"/>
  <c r="AJ690" i="27"/>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K614" i="27"/>
  <c r="AJ614" i="27"/>
  <c r="AK612" i="27"/>
  <c r="AJ612" i="27"/>
  <c r="AK610" i="27"/>
  <c r="AJ610" i="27"/>
  <c r="AK608" i="27"/>
  <c r="AJ608" i="27"/>
  <c r="AK606" i="27"/>
  <c r="AJ606" i="27"/>
  <c r="AK604" i="27"/>
  <c r="AJ604" i="27"/>
  <c r="AK602" i="27"/>
  <c r="AJ602" i="27"/>
  <c r="AK600" i="27"/>
  <c r="AJ600" i="27"/>
  <c r="AK598" i="27"/>
  <c r="AJ598" i="27"/>
  <c r="AK596" i="27"/>
  <c r="AJ596" i="27"/>
  <c r="AK594" i="27"/>
  <c r="AJ594" i="27"/>
  <c r="AK592" i="27"/>
  <c r="AJ592" i="27"/>
  <c r="AK590" i="27"/>
  <c r="AJ590" i="27"/>
  <c r="AK588" i="27"/>
  <c r="AJ588" i="27"/>
  <c r="AK586" i="27"/>
  <c r="AJ586" i="27"/>
  <c r="AK584" i="27"/>
  <c r="AJ584" i="27"/>
  <c r="AK582" i="27"/>
  <c r="AJ582" i="27"/>
  <c r="AK580" i="27"/>
  <c r="AJ580" i="27"/>
  <c r="AK578" i="27"/>
  <c r="AJ578" i="27"/>
  <c r="AK576" i="27"/>
  <c r="AJ576" i="27"/>
  <c r="AK574" i="27"/>
  <c r="AJ574" i="27"/>
  <c r="AK572" i="27"/>
  <c r="AJ572" i="27"/>
  <c r="AK570" i="27"/>
  <c r="AJ570" i="27"/>
  <c r="AK568" i="27"/>
  <c r="AJ568" i="27"/>
  <c r="AK566" i="27"/>
  <c r="AJ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J486" i="27"/>
  <c r="AK486" i="27"/>
  <c r="AJ484" i="27"/>
  <c r="AK484" i="27"/>
  <c r="AJ482" i="27"/>
  <c r="AK482" i="27"/>
  <c r="AJ480" i="27"/>
  <c r="AK480" i="27"/>
  <c r="AJ478" i="27"/>
  <c r="AK478" i="27"/>
  <c r="AJ476" i="27"/>
  <c r="AK476" i="27"/>
  <c r="AJ474" i="27"/>
  <c r="AK474" i="27"/>
  <c r="AJ472" i="27"/>
  <c r="AK472" i="27"/>
  <c r="AJ470" i="27"/>
  <c r="AK470" i="27"/>
  <c r="AJ468" i="27"/>
  <c r="AK468" i="27"/>
  <c r="AJ466" i="27"/>
  <c r="AK466" i="27"/>
  <c r="AJ464" i="27"/>
  <c r="AK464" i="27"/>
  <c r="AJ462" i="27"/>
  <c r="AK462" i="27"/>
  <c r="AJ460" i="27"/>
  <c r="AK460" i="27"/>
  <c r="AJ458" i="27"/>
  <c r="AK458" i="27"/>
  <c r="AJ456" i="27"/>
  <c r="AK456" i="27"/>
  <c r="AJ454" i="27"/>
  <c r="AK454" i="27"/>
  <c r="AJ452" i="27"/>
  <c r="AK452" i="27"/>
  <c r="AJ450" i="27"/>
  <c r="AK450" i="27"/>
  <c r="AJ448" i="27"/>
  <c r="AK448" i="27"/>
  <c r="AJ446" i="27"/>
  <c r="AK446" i="27"/>
  <c r="AJ444" i="27"/>
  <c r="AK444" i="27"/>
  <c r="AJ442" i="27"/>
  <c r="AK442" i="27"/>
  <c r="AJ440" i="27"/>
  <c r="AK440" i="27"/>
  <c r="AJ438" i="27"/>
  <c r="AK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77" i="27"/>
  <c r="AK877" i="27"/>
  <c r="AJ739" i="27"/>
  <c r="AK739" i="27"/>
  <c r="AJ737" i="27"/>
  <c r="AK737" i="27"/>
  <c r="AJ735" i="27"/>
  <c r="AK735" i="27"/>
  <c r="AJ733" i="27"/>
  <c r="AK733" i="27"/>
  <c r="AJ731" i="27"/>
  <c r="AK731" i="27"/>
  <c r="AJ729" i="27"/>
  <c r="AK729" i="27"/>
  <c r="AJ727" i="27"/>
  <c r="AK727" i="27"/>
  <c r="AJ725" i="27"/>
  <c r="AK725" i="27"/>
  <c r="AJ723" i="27"/>
  <c r="AK723" i="27"/>
  <c r="AJ721" i="27"/>
  <c r="AK721" i="27"/>
  <c r="AJ719" i="27"/>
  <c r="AK719" i="27"/>
  <c r="AJ717" i="27"/>
  <c r="AK717" i="27"/>
  <c r="AJ715" i="27"/>
  <c r="AK715" i="27"/>
  <c r="AJ713" i="27"/>
  <c r="AK713" i="27"/>
  <c r="AJ711" i="27"/>
  <c r="AK711" i="27"/>
  <c r="AJ709" i="27"/>
  <c r="AK709" i="27"/>
  <c r="AJ707" i="27"/>
  <c r="AK707" i="27"/>
  <c r="AJ705" i="27"/>
  <c r="AK705" i="27"/>
  <c r="AJ703" i="27"/>
  <c r="AK703" i="27"/>
  <c r="AJ701" i="27"/>
  <c r="AK701" i="27"/>
  <c r="AJ699" i="27"/>
  <c r="AK699" i="27"/>
  <c r="AJ697" i="27"/>
  <c r="AK697" i="27"/>
  <c r="AJ695" i="27"/>
  <c r="AK695" i="27"/>
  <c r="AJ693" i="27"/>
  <c r="AK693" i="27"/>
  <c r="AJ691" i="27"/>
  <c r="AK691"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K613" i="27"/>
  <c r="AJ613" i="27"/>
  <c r="AK611" i="27"/>
  <c r="AJ611" i="27"/>
  <c r="AK609" i="27"/>
  <c r="AJ609" i="27"/>
  <c r="AK607" i="27"/>
  <c r="AJ607" i="27"/>
  <c r="AK605" i="27"/>
  <c r="AJ605" i="27"/>
  <c r="AK603" i="27"/>
  <c r="AJ603" i="27"/>
  <c r="AK601" i="27"/>
  <c r="AJ601" i="27"/>
  <c r="AK599" i="27"/>
  <c r="AJ599" i="27"/>
  <c r="AK597" i="27"/>
  <c r="AJ597" i="27"/>
  <c r="AK595" i="27"/>
  <c r="AJ595" i="27"/>
  <c r="AK593" i="27"/>
  <c r="AJ593" i="27"/>
  <c r="AK591" i="27"/>
  <c r="AJ591" i="27"/>
  <c r="AK589" i="27"/>
  <c r="AJ589" i="27"/>
  <c r="AK587" i="27"/>
  <c r="AJ587" i="27"/>
  <c r="AK585" i="27"/>
  <c r="AJ585" i="27"/>
  <c r="AK583" i="27"/>
  <c r="AJ583" i="27"/>
  <c r="AK581" i="27"/>
  <c r="AJ581" i="27"/>
  <c r="AK579" i="27"/>
  <c r="AJ579" i="27"/>
  <c r="AK577" i="27"/>
  <c r="AJ577" i="27"/>
  <c r="AK575" i="27"/>
  <c r="AJ575" i="27"/>
  <c r="AK573" i="27"/>
  <c r="AJ573" i="27"/>
  <c r="AK571" i="27"/>
  <c r="AJ571" i="27"/>
  <c r="AK569" i="27"/>
  <c r="AJ569" i="27"/>
  <c r="AK567" i="27"/>
  <c r="AJ567" i="27"/>
  <c r="AK565" i="27"/>
  <c r="AJ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J485" i="27"/>
  <c r="AK485" i="27"/>
  <c r="AJ483" i="27"/>
  <c r="AK483" i="27"/>
  <c r="AJ481" i="27"/>
  <c r="AK481" i="27"/>
  <c r="AJ479" i="27"/>
  <c r="AK479" i="27"/>
  <c r="AJ477" i="27"/>
  <c r="AK477" i="27"/>
  <c r="AJ475" i="27"/>
  <c r="AK475" i="27"/>
  <c r="AJ473" i="27"/>
  <c r="AK473" i="27"/>
  <c r="AJ471" i="27"/>
  <c r="AK471" i="27"/>
  <c r="AJ469" i="27"/>
  <c r="AK469" i="27"/>
  <c r="AJ467" i="27"/>
  <c r="AK467" i="27"/>
  <c r="AJ465" i="27"/>
  <c r="AK465" i="27"/>
  <c r="AJ463" i="27"/>
  <c r="AK463" i="27"/>
  <c r="AJ461" i="27"/>
  <c r="AK461" i="27"/>
  <c r="AJ459" i="27"/>
  <c r="AK459" i="27"/>
  <c r="AJ457" i="27"/>
  <c r="AK457" i="27"/>
  <c r="AJ455" i="27"/>
  <c r="AK455" i="27"/>
  <c r="AJ453" i="27"/>
  <c r="AK453" i="27"/>
  <c r="AJ451" i="27"/>
  <c r="AK451" i="27"/>
  <c r="AJ449" i="27"/>
  <c r="AK449" i="27"/>
  <c r="AJ447" i="27"/>
  <c r="AK447" i="27"/>
  <c r="AJ445" i="27"/>
  <c r="AK445" i="27"/>
  <c r="AJ443" i="27"/>
  <c r="AK443" i="27"/>
  <c r="AJ441" i="27"/>
  <c r="AK441" i="27"/>
  <c r="AJ439" i="27"/>
  <c r="AK439" i="27"/>
  <c r="AJ437" i="27"/>
  <c r="AK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alcChain>
</file>

<file path=xl/sharedStrings.xml><?xml version="1.0" encoding="utf-8"?>
<sst xmlns="http://schemas.openxmlformats.org/spreadsheetml/2006/main" count="20099" uniqueCount="964">
  <si>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</si>
  <si>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</si>
  <si>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</si>
  <si>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</si>
  <si>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</si>
  <si>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</si>
  <si>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</si>
  <si>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</si>
  <si>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</si>
  <si>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</si>
  <si>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</si>
  <si>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</si>
  <si>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</si>
  <si>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</si>
  <si>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</si>
  <si>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</si>
  <si>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</si>
  <si>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</si>
  <si>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</si>
  <si>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</si>
  <si>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</si>
  <si>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</si>
  <si>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</si>
  <si>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</si>
  <si>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</si>
  <si>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</si>
  <si>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</si>
  <si>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</si>
  <si>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</si>
  <si>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</si>
  <si>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</si>
  <si>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</si>
  <si>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</si>
  <si>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</si>
  <si>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</si>
  <si>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</si>
  <si>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</si>
  <si>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</si>
  <si>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</si>
  <si>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</si>
  <si>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</si>
  <si>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</si>
  <si>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</si>
  <si>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</si>
  <si>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</si>
  <si>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</si>
  <si>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</si>
  <si>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</si>
  <si>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</si>
  <si>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</si>
  <si>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</si>
  <si>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</si>
  <si>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</si>
  <si>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</si>
  <si>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</si>
  <si>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</si>
  <si>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</si>
  <si>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</si>
  <si>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</si>
  <si>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</si>
  <si>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</si>
  <si>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</si>
  <si>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</si>
  <si>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</si>
  <si>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</si>
  <si>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</si>
  <si>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</si>
  <si>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</si>
  <si>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</si>
  <si>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</si>
  <si>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</si>
  <si>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</si>
  <si>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</si>
  <si>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</si>
  <si>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</si>
  <si>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</si>
  <si>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</si>
  <si>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</si>
  <si>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</si>
  <si>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</si>
  <si>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</si>
  <si>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</si>
  <si>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</si>
  <si>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</si>
  <si>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</si>
  <si>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</si>
  <si>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</si>
  <si>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</si>
  <si>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</si>
  <si>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</si>
  <si>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</si>
  <si>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</si>
  <si>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</si>
  <si>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</si>
  <si>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</si>
  <si>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</si>
  <si>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</si>
  <si>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</si>
  <si>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</si>
  <si>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</si>
  <si>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</si>
  <si>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</si>
  <si>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</si>
  <si>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</si>
  <si>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</si>
  <si>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</si>
  <si>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</si>
  <si>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</si>
  <si>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</si>
  <si>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</si>
  <si>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</si>
  <si>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</si>
  <si>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</si>
  <si>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</si>
  <si>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</si>
  <si>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</si>
  <si>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</si>
  <si>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</si>
  <si>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</si>
  <si>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</si>
  <si>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</si>
  <si>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</si>
  <si>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</si>
  <si>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</si>
  <si>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</si>
  <si>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</si>
  <si>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</si>
  <si>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</si>
  <si>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</si>
  <si>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</si>
  <si>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</si>
  <si>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</si>
  <si>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</si>
  <si>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</si>
  <si>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</si>
  <si>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</si>
  <si>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</si>
  <si>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</si>
  <si>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</si>
  <si>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</si>
  <si>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</si>
  <si>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</si>
  <si>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</si>
  <si>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</si>
  <si>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</si>
  <si>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</si>
  <si>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</si>
  <si>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</si>
  <si>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</si>
  <si>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</si>
  <si>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</si>
  <si>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</si>
  <si>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</si>
  <si>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</si>
  <si>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</si>
  <si>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</si>
  <si>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</si>
  <si>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</si>
  <si>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</si>
  <si>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</si>
  <si>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</si>
  <si>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</si>
  <si>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</si>
  <si>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</si>
  <si>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</si>
  <si>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</si>
  <si>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</si>
  <si>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</si>
  <si>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</si>
  <si>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</si>
  <si>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</si>
  <si>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</si>
  <si>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</si>
  <si>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</si>
  <si>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</si>
  <si>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</si>
  <si>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</si>
  <si>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</si>
  <si>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</si>
  <si>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</si>
  <si>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</si>
  <si>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</si>
  <si>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</si>
  <si>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</si>
  <si>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</si>
  <si>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</si>
  <si>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</si>
  <si>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</si>
  <si>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</si>
  <si>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</si>
  <si>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</si>
  <si>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</si>
  <si>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</si>
  <si>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</si>
  <si>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</si>
  <si>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</si>
  <si>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</si>
  <si>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</si>
  <si>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</si>
  <si>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</si>
  <si>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</si>
  <si>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</si>
  <si>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</si>
  <si>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</si>
  <si>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</si>
  <si>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</si>
  <si>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</si>
  <si>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</si>
  <si>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</si>
  <si>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</si>
  <si>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</si>
  <si>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</si>
  <si>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</si>
  <si>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</si>
  <si>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</si>
  <si>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</si>
  <si>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</si>
  <si>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</si>
  <si>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</si>
  <si>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</si>
  <si>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</si>
  <si>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</si>
  <si>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</si>
  <si>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</si>
  <si>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</si>
  <si>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</si>
  <si>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</si>
  <si>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</si>
  <si>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</si>
  <si>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</si>
  <si>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</si>
  <si>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</si>
  <si>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</si>
  <si>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</si>
  <si>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</si>
  <si>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</si>
  <si>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</si>
  <si>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</si>
  <si>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</si>
  <si>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</si>
  <si>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</si>
  <si>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</si>
  <si>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</si>
  <si>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</si>
  <si>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</si>
  <si>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</si>
  <si>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</si>
  <si>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</si>
  <si>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</si>
  <si>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</si>
  <si>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</si>
  <si>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</si>
  <si>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</si>
  <si>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</si>
  <si>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</si>
  <si>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</si>
  <si>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</si>
  <si>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</si>
  <si>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</si>
  <si>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</si>
  <si>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</si>
  <si>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</si>
  <si>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</si>
  <si>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</si>
  <si>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</si>
  <si>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</si>
  <si>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</si>
  <si>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</si>
  <si>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</si>
  <si>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</si>
  <si>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</si>
  <si>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</si>
  <si>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</si>
  <si>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</si>
  <si>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</si>
  <si>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</si>
  <si>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</si>
  <si>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</si>
  <si>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</si>
  <si>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</si>
  <si>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</si>
  <si>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</si>
  <si>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</si>
  <si>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</si>
  <si>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</si>
  <si>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</si>
  <si>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</si>
  <si>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</si>
  <si>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</si>
  <si>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</si>
  <si>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</si>
  <si>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</si>
  <si>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</si>
  <si>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</si>
  <si>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</si>
  <si>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</si>
  <si>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</si>
  <si>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</si>
  <si>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</si>
  <si>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</si>
  <si>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</si>
  <si>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</si>
  <si>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</si>
  <si>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</si>
  <si>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</si>
  <si>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</si>
  <si>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</si>
  <si>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</si>
  <si>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</si>
  <si>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</si>
  <si>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</si>
  <si>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</si>
  <si>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</si>
  <si>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</si>
  <si>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</si>
  <si>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</si>
  <si>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</si>
  <si>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</si>
  <si>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</si>
  <si>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</si>
  <si>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</si>
  <si>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</si>
  <si>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</si>
  <si>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</si>
  <si>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</si>
  <si>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</si>
  <si>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</si>
  <si>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</si>
  <si>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</si>
  <si>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</si>
  <si>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</si>
  <si>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</si>
  <si>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</si>
  <si>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</si>
  <si>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</si>
  <si>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</si>
  <si>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</si>
  <si>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</si>
  <si>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</si>
  <si>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</si>
  <si>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</si>
  <si>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</si>
  <si>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</si>
  <si>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</si>
  <si>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</si>
  <si>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</si>
  <si>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</si>
  <si>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</si>
  <si>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</si>
  <si>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</si>
  <si>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</si>
  <si>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</si>
  <si>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</si>
  <si>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</si>
  <si>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</si>
  <si>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</si>
  <si>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</si>
  <si>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</si>
  <si>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</si>
  <si>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</si>
  <si>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</si>
  <si>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</si>
  <si>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</si>
  <si>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</si>
  <si>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</si>
  <si>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</si>
  <si>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</si>
  <si>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</si>
  <si>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</si>
  <si>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</si>
  <si>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</si>
  <si>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</si>
  <si>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</si>
  <si>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</si>
  <si>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</si>
  <si>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</si>
  <si>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</si>
  <si>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</si>
  <si>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</si>
  <si>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</si>
  <si>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</si>
  <si>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</si>
  <si>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</si>
  <si>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</si>
  <si>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</si>
  <si>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</si>
  <si>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</si>
  <si>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</si>
  <si>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</si>
  <si>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</si>
  <si>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</si>
  <si>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</si>
  <si>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</si>
  <si>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</si>
  <si>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</si>
  <si>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</si>
  <si>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</si>
  <si>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</si>
  <si>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</si>
  <si>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</si>
  <si>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</si>
  <si>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</si>
  <si>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</si>
  <si>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</si>
  <si>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</si>
  <si>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</si>
  <si>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</si>
  <si>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</si>
  <si>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</si>
  <si>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</si>
  <si>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</si>
  <si>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</si>
  <si>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</si>
  <si>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</si>
  <si>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</si>
  <si>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</si>
  <si>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</si>
  <si>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</si>
  <si>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</si>
  <si>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</si>
  <si>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</si>
  <si>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</si>
  <si>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</si>
  <si>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</si>
  <si>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</si>
  <si>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</si>
  <si>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</si>
  <si>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</si>
  <si>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</si>
  <si>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</si>
  <si>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</si>
  <si>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</si>
  <si>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</si>
  <si>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</si>
  <si>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</si>
  <si>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</si>
  <si>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</si>
  <si>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</si>
  <si>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</si>
  <si>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</si>
  <si>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</si>
  <si>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</si>
  <si>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</si>
  <si>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</si>
  <si>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</si>
  <si>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</si>
  <si>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</si>
  <si>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</si>
  <si>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</si>
  <si>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</si>
  <si>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</si>
  <si>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</si>
  <si>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</si>
  <si>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</si>
  <si>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</si>
  <si>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</si>
  <si>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</si>
  <si>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</si>
  <si>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</si>
  <si>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</si>
  <si>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</si>
  <si>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</si>
  <si>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</si>
  <si>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</si>
  <si>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</si>
  <si>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</si>
  <si>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</si>
  <si>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</si>
  <si>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</si>
  <si>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</si>
  <si>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</si>
  <si>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</si>
  <si>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</si>
  <si>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</si>
  <si>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</si>
  <si>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</si>
  <si>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</si>
  <si>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</si>
  <si>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</si>
  <si>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</si>
  <si>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</si>
  <si>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</si>
  <si>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</si>
  <si>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</si>
  <si>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</si>
  <si>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</si>
  <si>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</si>
  <si>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</si>
  <si>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</si>
  <si>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</si>
  <si>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</si>
  <si>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</si>
  <si>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</si>
  <si>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</si>
  <si>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</si>
  <si>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</si>
  <si>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</si>
  <si>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</si>
  <si>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</si>
  <si>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</si>
  <si>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</si>
  <si>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</si>
  <si>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</si>
  <si>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</si>
  <si>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</si>
  <si>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</si>
  <si>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</si>
  <si>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</si>
  <si>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</si>
  <si>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</si>
  <si>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</si>
  <si>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</si>
  <si>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</si>
  <si>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</si>
  <si>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</si>
  <si>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</si>
  <si>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</si>
  <si>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</si>
  <si>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</si>
  <si>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</si>
  <si>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</si>
  <si>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</si>
  <si>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</si>
  <si>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</si>
  <si>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</si>
  <si>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</si>
  <si>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</si>
  <si>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</si>
  <si>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</si>
  <si>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</si>
  <si>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</si>
  <si>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</si>
  <si>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</si>
  <si>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</si>
  <si>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</si>
  <si>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</si>
  <si>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</si>
  <si>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</si>
  <si>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</si>
  <si>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</si>
  <si>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</si>
  <si>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</si>
  <si>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</si>
  <si>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</si>
  <si>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</si>
  <si>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</si>
  <si>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</si>
  <si>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</si>
  <si>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</si>
  <si>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</si>
  <si>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</si>
  <si>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</si>
  <si>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AAD and Identity Federation Service for on-prem AD</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</si>
  <si>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</si>
  <si>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</si>
  <si>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</si>
  <si>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</si>
  <si>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</si>
  <si>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</si>
  <si>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</si>
  <si>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</si>
  <si>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</si>
  <si>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</si>
  <si>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</si>
  <si>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</si>
  <si>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</si>
  <si>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</si>
  <si>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</si>
  <si>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</si>
  <si>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</si>
  <si>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</si>
  <si>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</si>
  <si>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</si>
  <si>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</si>
  <si>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</si>
  <si>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</si>
  <si>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</si>
  <si>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</si>
  <si>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</si>
  <si>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</si>
  <si>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</si>
  <si>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</si>
  <si>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</si>
  <si>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</si>
  <si>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</si>
  <si>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</si>
  <si>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</si>
  <si>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</si>
  <si>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</si>
  <si>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</si>
  <si>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</si>
  <si>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</si>
  <si>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</si>
  <si>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</si>
  <si>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</si>
  <si>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</si>
  <si>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</si>
  <si>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</si>
  <si>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</si>
  <si>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</si>
  <si>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</si>
  <si>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</si>
  <si>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</si>
  <si>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</si>
  <si>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</si>
  <si>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</si>
  <si>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</si>
  <si>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</si>
  <si>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</si>
  <si>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</si>
  <si>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</si>
  <si>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</si>
  <si>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</si>
  <si>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</si>
  <si>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</si>
  <si>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</si>
  <si>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</si>
  <si>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</si>
  <si>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</si>
  <si>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</si>
  <si>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</si>
  <si>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</si>
  <si>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</si>
  <si>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</si>
  <si>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</si>
  <si>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</si>
  <si>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</si>
  <si>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</si>
  <si>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</si>
  <si>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</si>
  <si>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</si>
  <si>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</si>
  <si>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</si>
  <si>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</si>
  <si>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</si>
  <si>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</si>
  <si>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</si>
  <si>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</si>
  <si>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</si>
  <si>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</si>
  <si>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</si>
  <si>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</si>
  <si>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Training, Zero Trust for Identities, DMARC, MS Defender for Endpoint (EDR), M365 Antimalware and Antispam</t>
  </si>
  <si>
    <t>Phishing or spear-phishing on administrators leading to the unauthorized privileged access to services or data. External social engineering attack causing loss of integrity in human actions (privileged ICT users – administrators or ext-admins when processing incoming email) leading to compromise of cloud management and exposure of assets and data (via privilege abuse).</t>
  </si>
  <si>
    <t>Training, Zero Trust for Identities and Devices, PAW, Account Tiering</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</si>
  <si>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</si>
  <si>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</si>
  <si>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</si>
  <si>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</si>
  <si>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</si>
  <si>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</si>
  <si>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PIM/PAM privileged access control, Account Tiering, PAW, Zero Trust for Identities, security monitoring (SIEM)</t>
  </si>
  <si>
    <t>Incorrect and bloated role designs allow unauthorized access to the data through overprivileged authorization. Insider or external actor abuses privileges.</t>
  </si>
  <si>
    <t>Account Tiering, DLP, security monitoring (SIEM), Zero Trust for Identities, PIM/PAM</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</si>
  <si>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</si>
  <si>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</si>
  <si>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</si>
  <si>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</si>
  <si>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</si>
  <si>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</si>
  <si>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</si>
  <si>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</si>
  <si>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</si>
  <si>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</si>
  <si>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</si>
  <si>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</si>
  <si>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</si>
  <si>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</si>
  <si>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</si>
  <si>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</si>
  <si>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</si>
  <si>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</si>
  <si>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</si>
  <si>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</si>
  <si>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</si>
  <si>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</si>
  <si>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</si>
  <si>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</si>
  <si>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</si>
  <si>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</si>
  <si>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</si>
  <si>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</si>
  <si>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</si>
  <si>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</si>
  <si>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</si>
  <si>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</si>
  <si>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</si>
  <si>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</si>
  <si>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</si>
  <si>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</si>
  <si>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</si>
  <si>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</si>
  <si>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</si>
  <si>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</si>
  <si>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</si>
  <si>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</si>
  <si>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</si>
  <si>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</si>
  <si>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</si>
  <si>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</si>
  <si>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</si>
  <si>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</si>
  <si>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</si>
  <si>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</si>
  <si>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</si>
  <si>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</si>
  <si>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</si>
  <si>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</si>
  <si>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</si>
  <si>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</si>
  <si>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</si>
  <si>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</si>
  <si>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</si>
  <si>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</si>
  <si>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</si>
  <si>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</si>
  <si>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</si>
  <si>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</si>
  <si>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</si>
  <si>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</si>
  <si>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</si>
  <si>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</si>
  <si>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</si>
  <si>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</si>
  <si>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</si>
  <si>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</si>
  <si>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</si>
  <si>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</si>
  <si>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</si>
  <si>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</si>
  <si>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</si>
  <si>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</si>
  <si>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</si>
  <si>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</si>
  <si>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</si>
  <si>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</si>
  <si>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</si>
  <si>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</si>
  <si>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</si>
  <si>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</si>
  <si>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</si>
  <si>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</si>
  <si>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</si>
  <si>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</si>
  <si>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</si>
  <si>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</si>
  <si>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</si>
  <si>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</si>
  <si>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</si>
  <si>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</si>
  <si>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</si>
  <si>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</si>
  <si>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</si>
  <si>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</si>
  <si>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</si>
  <si>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SBHG End User Security Awareness</t>
  </si>
  <si>
    <t>E-mail encryption (O365)</t>
  </si>
  <si>
    <t>US FBI/Gov Security Screening</t>
  </si>
  <si>
    <t>SBHG HR Agreements</t>
  </si>
  <si>
    <t>TelePacific organization (company)</t>
  </si>
  <si>
    <t>SD-WAN (MPLS) network</t>
  </si>
  <si>
    <t>Vendor Dependences: Security multi-tenant Azure/M365 service (MFA) is hacked, corrupted or misconfigured and whole Azure/M365 tenant is not accessible for users/administrators (access denial).</t>
  </si>
  <si>
    <t>Exit Strategy and Exit Plan required by HIPAA § 164.308(a)(7)(i): Contingency plan and Data backup plan, DRP and Emergency mode operation</t>
  </si>
  <si>
    <t>Backup of ICT systems and data (Azure Backup)</t>
  </si>
  <si>
    <t>Administrator makes error and destroys or cleans up all identities in Azure/M365 tenant that is therefore not accessible for users/administrators. Human error leading to major (corporate-wide) access denial to multiple services.</t>
  </si>
  <si>
    <t>Reactive measures based on emergency account/access and recycle bin function with careful monitoring of actions and admin training</t>
  </si>
  <si>
    <t>TLS (HTTPS) traffic encryption between endpoints and cloud services</t>
  </si>
  <si>
    <t>M365, Azure and SBHG Information Sharing Rules</t>
  </si>
  <si>
    <t>M365, Azure DLP features inc. checks for external recipients and eDiscovery</t>
  </si>
  <si>
    <t>SM-032</t>
  </si>
  <si>
    <t>DMARC configured on partner mailservers collaborating with SBHG</t>
  </si>
  <si>
    <t>Phishing or spear-phishing on users leading to the unauthorized access to services or data. External social engineering attack causing loss of integrity in human actions (tricking unprivileged ICT users processing incoming email) leading to compromise of cloud assets and data (other than e-mail, via credential theft).</t>
  </si>
  <si>
    <t>Training, E-mail encryption, Zero Trust for Identities and Devices, DMARC, M365 Antimalware and Antispam</t>
  </si>
  <si>
    <t>Training, Zero Trust for Identities and Devices, DMARC, M365 Antimalware and Antispam</t>
  </si>
  <si>
    <t>SBHG or Vendor Tenant Admin Training</t>
  </si>
  <si>
    <t>On-prem or cloud hacking attack with privilege escalation leading to the compromise of an identity system (MS AD/AAD) and to user level unauthorized access to cloud services or data (via privilege abuse).</t>
  </si>
  <si>
    <t>AAD and Identity Federation Service (AD Connect) for on-prem AD</t>
  </si>
  <si>
    <t>Account Lifecycles in M365 and Azure</t>
  </si>
  <si>
    <t>M365 and Azure Account Usage Reports</t>
  </si>
  <si>
    <t>Microsoft multiple alternative connection points nearby (in US-CA)</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</si>
  <si>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</si>
  <si>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</si>
  <si>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</si>
  <si>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</si>
  <si>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</si>
  <si>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</si>
  <si>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</si>
  <si>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</si>
  <si>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</si>
  <si>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 xml:space="preserve">Data Capture over Storage Account as opportunistic fast-pace attack of less skilled and less privileged actors based on the abuse of data storage admin features, the attackers make copies (backups or snapshots) of one or more storage accounts (including applications and data) and exfiltrates this content out </t>
  </si>
  <si>
    <t>Tiering, PAW, PIM/PAM</t>
  </si>
  <si>
    <t>NPC NetSmart DLP solution</t>
  </si>
  <si>
    <t>SM-046</t>
  </si>
  <si>
    <t>NPC NetSmart encryption for client data protection</t>
  </si>
  <si>
    <t>SM-047</t>
  </si>
  <si>
    <t>NPC Information Sharing Rules and Policies</t>
  </si>
  <si>
    <t>SM-048</t>
  </si>
  <si>
    <t>NetSmart NPC Configuration Baseline Features</t>
  </si>
  <si>
    <t>SM-049</t>
  </si>
  <si>
    <t>NetSmart NPC Offline Backups and BCM</t>
  </si>
  <si>
    <t>SM-050</t>
  </si>
  <si>
    <t>NetSmart NPC Online Backups</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</si>
  <si>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</si>
  <si>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</si>
  <si>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</si>
  <si>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</si>
  <si>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</si>
  <si>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</si>
  <si>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</si>
  <si>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</si>
  <si>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</si>
  <si>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</si>
  <si>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</si>
  <si>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</si>
  <si>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</si>
  <si>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</si>
  <si>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</si>
  <si>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</si>
  <si>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</si>
  <si>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</si>
  <si>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</si>
  <si>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</si>
  <si>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</si>
  <si>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</si>
  <si>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</si>
  <si>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</si>
  <si>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</si>
  <si>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</si>
  <si>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</si>
  <si>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</si>
  <si>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</si>
  <si>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</si>
  <si>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</si>
  <si>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</si>
  <si>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</si>
  <si>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</si>
  <si>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</si>
  <si>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</si>
  <si>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</si>
  <si>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</si>
  <si>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</si>
  <si>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</si>
  <si>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</si>
  <si>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</si>
  <si>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</si>
  <si>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</si>
  <si>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</si>
  <si>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</si>
  <si>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</si>
  <si>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</si>
  <si>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</si>
  <si>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</si>
  <si>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</si>
  <si>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</si>
  <si>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RSC-054</t>
  </si>
  <si>
    <t>RSC-055</t>
  </si>
  <si>
    <t>RSC-056</t>
  </si>
  <si>
    <t>RSC-057</t>
  </si>
  <si>
    <t>RSC-058</t>
  </si>
  <si>
    <t>RSC-059</t>
  </si>
  <si>
    <t>RSC-060</t>
  </si>
  <si>
    <t>RSC-061</t>
  </si>
  <si>
    <t>RSC-062</t>
  </si>
  <si>
    <t>RSC-063</t>
  </si>
  <si>
    <t>RSC-064</t>
  </si>
  <si>
    <t>RSC-065</t>
  </si>
  <si>
    <t>RSC-096</t>
  </si>
  <si>
    <t>RSC-097</t>
  </si>
  <si>
    <t>RSC-098</t>
  </si>
  <si>
    <t>RSC-099</t>
  </si>
  <si>
    <t>RSC-100</t>
  </si>
  <si>
    <t>RSC-101</t>
  </si>
  <si>
    <t>RSC-102</t>
  </si>
  <si>
    <t>RSC-103</t>
  </si>
  <si>
    <t>RSC-104</t>
  </si>
  <si>
    <t>RSC-105</t>
  </si>
  <si>
    <t>RSC-106</t>
  </si>
  <si>
    <t>RSC-107</t>
  </si>
  <si>
    <t>RSC-108</t>
  </si>
  <si>
    <t>RSC-109</t>
  </si>
  <si>
    <t>RSC-110</t>
  </si>
  <si>
    <t>RSC-111</t>
  </si>
  <si>
    <t>RSC-112</t>
  </si>
  <si>
    <t>RSC-113</t>
  </si>
  <si>
    <t>RSC-114</t>
  </si>
  <si>
    <t>RSC-115</t>
  </si>
  <si>
    <t>RSC-116</t>
  </si>
  <si>
    <t>RSC-126</t>
  </si>
  <si>
    <t>RSC-127</t>
  </si>
  <si>
    <t>RSC-128</t>
  </si>
  <si>
    <t>RSC-129</t>
  </si>
  <si>
    <t>RSC-130</t>
  </si>
  <si>
    <t>RSC-131</t>
  </si>
  <si>
    <t>RSC-132</t>
  </si>
  <si>
    <t>RSC-133</t>
  </si>
  <si>
    <t>RSC-134</t>
  </si>
  <si>
    <t>RSC-135</t>
  </si>
  <si>
    <t>RSC-136</t>
  </si>
  <si>
    <t>RSC-137</t>
  </si>
  <si>
    <t>RSC-138</t>
  </si>
  <si>
    <t>RSC-139</t>
  </si>
  <si>
    <t>RSC-140</t>
  </si>
  <si>
    <t>RSC-141</t>
  </si>
  <si>
    <t>RSC-142</t>
  </si>
  <si>
    <t>RSC-143</t>
  </si>
  <si>
    <t>RSC-144</t>
  </si>
  <si>
    <t>RSC-145</t>
  </si>
  <si>
    <t>RSC-146</t>
  </si>
  <si>
    <t>RSC-147</t>
  </si>
  <si>
    <t>RSC-213</t>
  </si>
  <si>
    <t>RSC-214</t>
  </si>
  <si>
    <t>RSC-215</t>
  </si>
  <si>
    <t>RSC-216</t>
  </si>
  <si>
    <t>RSC-217</t>
  </si>
  <si>
    <t>RSC-218</t>
  </si>
  <si>
    <t>RSC-219</t>
  </si>
  <si>
    <t>RSC-220</t>
  </si>
  <si>
    <t>RSC-221</t>
  </si>
  <si>
    <t>RSC-234</t>
  </si>
  <si>
    <t>RSC-235</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</si>
  <si>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</si>
  <si>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</si>
  <si>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</si>
  <si>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</si>
  <si>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</si>
  <si>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</si>
  <si>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</si>
  <si>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</si>
  <si>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</si>
  <si>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</si>
  <si>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</si>
  <si>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</si>
  <si>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</si>
  <si>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</si>
  <si>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</si>
  <si>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</si>
  <si>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</si>
  <si>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</si>
  <si>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</si>
  <si>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</si>
  <si>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</si>
  <si>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</si>
  <si>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</si>
  <si>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</si>
  <si>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</si>
  <si>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</si>
  <si>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</si>
  <si>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</si>
  <si>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</si>
  <si>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</si>
  <si>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</si>
  <si>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</si>
  <si>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</si>
  <si>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</si>
  <si>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</si>
  <si>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</si>
  <si>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</si>
  <si>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</si>
  <si>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</si>
  <si>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</si>
  <si>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</si>
  <si>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</si>
  <si>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mitigated with MDE + easy SOC</t>
  </si>
  <si>
    <t>Residual CRQ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</si>
</sst>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
    <numFmt numFmtId="167" formatCode="_-[$$-409]* #,##0.00_ ;_-[$$-409]* \-#,##0.00\ ;_-[$$-409]* &quot;-&quot;??_ ;_-@_ "/>
  </numFmts>
  <fonts count="55"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sz val="11"/>
      <color rgb="FF000000"/>
      <name val="Calibri"/>
      <family val="2"/>
      <charset val="238"/>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9">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0" tint="-0.14999847407452621"/>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98">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4"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5" fontId="0" fillId="3" borderId="7" xfId="1" applyNumberFormat="1" applyFont="1" applyFill="1" applyBorder="1" applyAlignment="1">
      <alignment horizontal="center" vertical="top" wrapText="1"/>
    </xf>
    <xf numFmtId="165"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5" fontId="0" fillId="3" borderId="21" xfId="1" applyNumberFormat="1" applyFont="1" applyFill="1" applyBorder="1" applyAlignment="1">
      <alignment horizontal="center" vertical="top" wrapText="1"/>
    </xf>
    <xf numFmtId="165"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5" fontId="0" fillId="3" borderId="30" xfId="1" applyNumberFormat="1" applyFont="1" applyFill="1" applyBorder="1" applyAlignment="1">
      <alignment horizontal="center" vertical="top" wrapText="1"/>
    </xf>
    <xf numFmtId="165"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6" fontId="21" fillId="0" borderId="38" xfId="2" quotePrefix="1" applyNumberFormat="1" applyBorder="1" applyAlignment="1">
      <alignment vertical="center"/>
    </xf>
    <xf numFmtId="166" fontId="21" fillId="0" borderId="37" xfId="2" quotePrefix="1" applyNumberFormat="1" applyBorder="1" applyAlignment="1">
      <alignment vertical="center"/>
    </xf>
    <xf numFmtId="166"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4" fontId="2" fillId="14" borderId="7" xfId="0" applyNumberFormat="1" applyFont="1" applyFill="1" applyBorder="1" applyAlignment="1" applyProtection="1">
      <alignment horizontal="center" vertical="center" wrapText="1"/>
      <protection locked="0"/>
    </xf>
    <xf numFmtId="164" fontId="2" fillId="14" borderId="4" xfId="0" applyNumberFormat="1" applyFont="1" applyFill="1" applyBorder="1" applyAlignment="1" applyProtection="1">
      <alignment horizontal="center" vertical="center" wrapText="1"/>
      <protection locked="0"/>
    </xf>
    <xf numFmtId="164"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4" fontId="2" fillId="14" borderId="6" xfId="0" applyNumberFormat="1" applyFont="1" applyFill="1" applyBorder="1" applyAlignment="1">
      <alignment horizontal="center" vertical="center" wrapText="1"/>
    </xf>
    <xf numFmtId="164" fontId="2" fillId="14" borderId="7" xfId="0" applyNumberFormat="1" applyFont="1" applyFill="1" applyBorder="1" applyAlignment="1">
      <alignment horizontal="center" vertical="center" wrapText="1"/>
    </xf>
    <xf numFmtId="164"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6" fontId="47" fillId="0" borderId="60" xfId="1" applyNumberFormat="1" applyFont="1" applyFill="1" applyBorder="1" applyAlignment="1" applyProtection="1">
      <alignment horizontal="center" vertical="center"/>
    </xf>
    <xf numFmtId="166" fontId="47" fillId="0" borderId="61" xfId="1" applyNumberFormat="1" applyFont="1" applyFill="1" applyBorder="1" applyAlignment="1" applyProtection="1">
      <alignment horizontal="center" vertical="center"/>
    </xf>
    <xf numFmtId="166" fontId="48" fillId="0" borderId="60" xfId="1" applyNumberFormat="1" applyFont="1" applyFill="1" applyBorder="1" applyAlignment="1" applyProtection="1">
      <alignment horizontal="center" vertical="center"/>
    </xf>
    <xf numFmtId="166"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4"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5" fontId="27" fillId="26" borderId="7" xfId="1" applyNumberFormat="1" applyFont="1" applyFill="1" applyBorder="1" applyAlignment="1">
      <alignment horizontal="center" vertical="top" wrapText="1"/>
    </xf>
    <xf numFmtId="165" fontId="27" fillId="26" borderId="4" xfId="1" applyNumberFormat="1" applyFont="1" applyFill="1" applyBorder="1" applyAlignment="1">
      <alignment horizontal="center" vertical="top" wrapText="1"/>
    </xf>
    <xf numFmtId="165"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0" fillId="0" borderId="6" xfId="0" applyFont="1" applyBorder="1" applyAlignment="1">
      <alignment horizontal="left" vertical="top" wrapText="1"/>
    </xf>
    <xf numFmtId="0" fontId="52" fillId="0" borderId="12" xfId="0" applyFont="1" applyBorder="1" applyAlignment="1">
      <alignment horizontal="left" vertical="center" wrapText="1"/>
    </xf>
    <xf numFmtId="0" fontId="52"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9"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4"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1" fillId="24" borderId="10" xfId="0" applyFont="1" applyFill="1" applyBorder="1" applyAlignment="1">
      <alignment horizontal="center" vertical="center" wrapText="1"/>
    </xf>
    <xf numFmtId="0" fontId="51"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7"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7"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7" fontId="49" fillId="34" borderId="23" xfId="0" applyNumberFormat="1" applyFont="1" applyFill="1" applyBorder="1" applyAlignment="1">
      <alignment horizontal="center" vertical="top" wrapText="1"/>
    </xf>
    <xf numFmtId="0" fontId="51"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7" fontId="49" fillId="35" borderId="23" xfId="0" applyNumberFormat="1" applyFont="1" applyFill="1" applyBorder="1" applyAlignment="1">
      <alignment horizontal="center" vertical="top" wrapText="1"/>
    </xf>
    <xf numFmtId="0" fontId="51"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1"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7" fontId="49" fillId="36" borderId="23" xfId="0" applyNumberFormat="1" applyFont="1" applyFill="1" applyBorder="1" applyAlignment="1">
      <alignment horizontal="center" vertical="top" wrapText="1"/>
    </xf>
    <xf numFmtId="0" fontId="27" fillId="3" borderId="42" xfId="0" applyFont="1" applyFill="1" applyBorder="1" applyAlignment="1">
      <alignment horizontal="left" vertical="top" wrapText="1"/>
    </xf>
    <xf numFmtId="0" fontId="51" fillId="8" borderId="10" xfId="0" applyFont="1" applyFill="1" applyBorder="1" applyAlignment="1">
      <alignment horizontal="center" vertical="center" wrapText="1"/>
    </xf>
    <xf numFmtId="10" fontId="49" fillId="38" borderId="10" xfId="1" applyNumberFormat="1" applyFont="1" applyFill="1" applyBorder="1" applyAlignment="1">
      <alignment horizontal="center" vertical="top" wrapText="1"/>
    </xf>
    <xf numFmtId="167" fontId="49" fillId="38" borderId="23" xfId="0" applyNumberFormat="1" applyFont="1" applyFill="1" applyBorder="1" applyAlignment="1">
      <alignment horizontal="center" vertical="top" wrapText="1"/>
    </xf>
    <xf numFmtId="0" fontId="27" fillId="8" borderId="6" xfId="0" applyFont="1" applyFill="1" applyBorder="1" applyAlignment="1">
      <alignment horizontal="left"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164" fontId="27" fillId="26" borderId="30" xfId="0" applyNumberFormat="1" applyFont="1" applyFill="1" applyBorder="1" applyAlignment="1">
      <alignment horizontal="center" vertical="top"/>
    </xf>
    <xf numFmtId="164" fontId="27" fillId="26" borderId="42" xfId="0" applyNumberFormat="1" applyFont="1" applyFill="1" applyBorder="1" applyAlignment="1">
      <alignment horizontal="center" vertical="top"/>
    </xf>
    <xf numFmtId="164"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164" fontId="45" fillId="25" borderId="30" xfId="0" applyNumberFormat="1" applyFont="1" applyFill="1" applyBorder="1" applyAlignment="1">
      <alignment horizontal="center" vertical="center" textRotation="90" wrapText="1"/>
    </xf>
    <xf numFmtId="164" fontId="45" fillId="25" borderId="42" xfId="0" applyNumberFormat="1" applyFont="1" applyFill="1" applyBorder="1" applyAlignment="1">
      <alignment horizontal="center" vertical="center" textRotation="90" wrapText="1"/>
    </xf>
    <xf numFmtId="164" fontId="45" fillId="25" borderId="20" xfId="0" applyNumberFormat="1" applyFont="1" applyFill="1" applyBorder="1" applyAlignment="1">
      <alignment horizontal="center" vertical="center" textRotation="90" wrapText="1"/>
    </xf>
    <xf numFmtId="49" fontId="35" fillId="20" borderId="0" xfId="0" applyNumberFormat="1" applyFont="1" applyFill="1" applyAlignment="1">
      <alignment horizontal="left" vertical="center"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4" fontId="2" fillId="14" borderId="40" xfId="0" applyNumberFormat="1" applyFont="1" applyFill="1" applyBorder="1" applyAlignment="1">
      <alignment horizontal="center" vertical="center" wrapText="1"/>
    </xf>
    <xf numFmtId="164" fontId="2" fillId="14" borderId="41" xfId="0" applyNumberFormat="1" applyFont="1" applyFill="1" applyBorder="1" applyAlignment="1">
      <alignment horizontal="center" vertical="center" wrapText="1"/>
    </xf>
    <xf numFmtId="164"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53" fillId="31" borderId="40" xfId="0" applyFont="1" applyFill="1" applyBorder="1" applyAlignment="1">
      <alignment horizontal="center" vertical="center"/>
    </xf>
    <xf numFmtId="0" fontId="53" fillId="31" borderId="41" xfId="0" applyFont="1" applyFill="1" applyBorder="1" applyAlignment="1">
      <alignment horizontal="center" vertical="center"/>
    </xf>
    <xf numFmtId="0" fontId="53" fillId="31" borderId="38" xfId="0" applyFont="1" applyFill="1" applyBorder="1" applyAlignment="1">
      <alignment horizontal="center" vertical="center"/>
    </xf>
    <xf numFmtId="0" fontId="27" fillId="24" borderId="25" xfId="0" applyFont="1" applyFill="1" applyBorder="1" applyAlignment="1">
      <alignment horizontal="center" vertical="center" wrapText="1"/>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0" fontId="51" fillId="30" borderId="25" xfId="0" applyFont="1" applyFill="1" applyBorder="1" applyAlignment="1">
      <alignment horizontal="center" vertical="center" wrapText="1"/>
    </xf>
    <xf numFmtId="0" fontId="51" fillId="30" borderId="3" xfId="0" applyFont="1" applyFill="1" applyBorder="1" applyAlignment="1">
      <alignment horizontal="center" vertical="center"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4" borderId="49" xfId="0" applyFont="1" applyFill="1" applyBorder="1" applyAlignment="1">
      <alignment horizontal="center" vertical="top" wrapText="1"/>
    </xf>
    <xf numFmtId="0" fontId="27" fillId="24" borderId="45" xfId="0" applyFont="1" applyFill="1" applyBorder="1" applyAlignment="1">
      <alignment horizontal="center" vertical="top" wrapText="1"/>
    </xf>
    <xf numFmtId="0" fontId="27" fillId="24" borderId="2" xfId="0" applyFont="1" applyFill="1" applyBorder="1" applyAlignment="1">
      <alignment horizontal="center" vertical="top" wrapText="1"/>
    </xf>
    <xf numFmtId="0" fontId="27" fillId="30" borderId="49" xfId="0" applyFont="1" applyFill="1" applyBorder="1" applyAlignment="1">
      <alignment horizontal="center" vertical="top" wrapText="1"/>
    </xf>
    <xf numFmtId="0" fontId="27" fillId="30" borderId="45" xfId="0" applyFont="1" applyFill="1" applyBorder="1" applyAlignment="1">
      <alignment horizontal="center" vertical="top" wrapText="1"/>
    </xf>
    <xf numFmtId="0" fontId="27" fillId="30" borderId="2" xfId="0" applyFont="1" applyFill="1" applyBorder="1" applyAlignment="1">
      <alignment horizontal="center" vertical="top" wrapText="1"/>
    </xf>
    <xf numFmtId="0" fontId="27" fillId="29" borderId="47" xfId="0" applyFont="1" applyFill="1" applyBorder="1" applyAlignment="1">
      <alignment horizontal="center" vertical="top" wrapText="1"/>
    </xf>
    <xf numFmtId="0" fontId="27" fillId="29" borderId="2" xfId="0"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0" fontId="27" fillId="29" borderId="49" xfId="0" applyFont="1" applyFill="1" applyBorder="1" applyAlignment="1">
      <alignment horizontal="center" vertical="top" wrapText="1"/>
    </xf>
    <xf numFmtId="0" fontId="27" fillId="29" borderId="45" xfId="0"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0" fontId="27" fillId="3" borderId="49" xfId="0" applyFont="1" applyFill="1" applyBorder="1" applyAlignment="1">
      <alignment horizontal="center" vertical="top" wrapText="1"/>
    </xf>
    <xf numFmtId="0" fontId="27" fillId="3" borderId="2" xfId="0" applyFont="1" applyFill="1" applyBorder="1" applyAlignment="1">
      <alignment horizontal="center" vertical="top" wrapText="1"/>
    </xf>
    <xf numFmtId="2" fontId="49" fillId="26" borderId="1" xfId="0" applyNumberFormat="1" applyFont="1" applyFill="1" applyBorder="1" applyAlignment="1">
      <alignment horizontal="center" vertical="top" wrapText="1"/>
    </xf>
    <xf numFmtId="2" fontId="49" fillId="26" borderId="0" xfId="0" applyNumberFormat="1" applyFont="1" applyFill="1" applyAlignment="1">
      <alignment horizontal="center" vertical="top" wrapText="1"/>
    </xf>
    <xf numFmtId="2" fontId="49" fillId="26" borderId="24" xfId="0" applyNumberFormat="1"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2" fontId="49" fillId="38" borderId="1" xfId="0" applyNumberFormat="1" applyFont="1" applyFill="1" applyBorder="1" applyAlignment="1">
      <alignment horizontal="center" vertical="top" wrapText="1"/>
    </xf>
    <xf numFmtId="2" fontId="49" fillId="38" borderId="0" xfId="0" applyNumberFormat="1" applyFont="1" applyFill="1" applyAlignment="1">
      <alignment horizontal="center" vertical="top" wrapText="1"/>
    </xf>
    <xf numFmtId="2" fontId="49" fillId="38" borderId="24" xfId="0" applyNumberFormat="1" applyFont="1" applyFill="1" applyBorder="1" applyAlignment="1">
      <alignment horizontal="center" vertical="top" wrapText="1"/>
    </xf>
    <xf numFmtId="0" fontId="7" fillId="17" borderId="0" xfId="0" applyFont="1" applyFill="1" applyAlignment="1">
      <alignment horizontal="center" vertical="center" wrapText="1"/>
    </xf>
  </cellXfs>
  <cellStyles count="3">
    <cellStyle name="Hypertextový odkaz" xfId="2" builtinId="8"/>
    <cellStyle name="Normální" xfId="0" builtinId="0"/>
    <cellStyle name="Procenta" xfId="1" builtinId="5"/>
  </cellStyles>
  <dxfs count="28">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rgb="FFE7E6E6"/>
        </patternFill>
      </fill>
    </dxf>
    <dxf>
      <fill>
        <patternFill>
          <bgColor rgb="FFE7E6E6"/>
        </patternFill>
      </fill>
    </dxf>
    <dxf>
      <fill>
        <patternFill>
          <bgColor theme="2"/>
        </patternFill>
      </fill>
    </dxf>
    <dxf>
      <fill>
        <patternFill>
          <bgColor rgb="FFC6E0B4"/>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rgb="FFE7E6E6"/>
        </patternFill>
      </fill>
    </dxf>
    <dxf>
      <fill>
        <patternFill>
          <bgColor theme="2"/>
        </patternFill>
      </fill>
    </dxf>
    <dxf>
      <fill>
        <patternFill>
          <bgColor rgb="FFE7E6E6"/>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rgb="FFC6E0B4"/>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
      <font>
        <color rgb="FFFFFFFF"/>
      </font>
      <fill>
        <patternFill>
          <bgColor rgb="FFC0000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303" t="s">
        <v>23</v>
      </c>
      <c r="D7" s="304"/>
      <c r="E7" s="305"/>
    </row>
    <row r="8" spans="1:7" ht="15.75" x14ac:dyDescent="0.45">
      <c r="C8" s="124" t="s">
        <v>24</v>
      </c>
      <c r="D8" s="125" t="s">
        <v>25</v>
      </c>
      <c r="E8" s="130"/>
    </row>
    <row r="9" spans="1:7" ht="15" customHeight="1" x14ac:dyDescent="0.45">
      <c r="C9" s="302" t="s">
        <v>26</v>
      </c>
      <c r="D9" s="126" t="s">
        <v>500</v>
      </c>
      <c r="E9" s="131"/>
    </row>
    <row r="10" spans="1:7" ht="15" customHeight="1" x14ac:dyDescent="0.45">
      <c r="C10" s="302"/>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6" t="s">
        <v>29</v>
      </c>
      <c r="D13" s="126" t="s">
        <v>502</v>
      </c>
      <c r="E13" s="131"/>
    </row>
    <row r="14" spans="1:7" ht="15" customHeight="1" x14ac:dyDescent="0.45">
      <c r="C14" s="306"/>
      <c r="D14" s="126" t="s">
        <v>503</v>
      </c>
      <c r="E14" s="131"/>
    </row>
    <row r="15" spans="1:7" ht="17.25" customHeight="1" x14ac:dyDescent="0.45">
      <c r="C15" s="307" t="s">
        <v>30</v>
      </c>
      <c r="D15" s="126" t="s">
        <v>504</v>
      </c>
      <c r="E15" s="131"/>
    </row>
    <row r="16" spans="1:7" ht="15.75" customHeight="1" thickBot="1" x14ac:dyDescent="0.5">
      <c r="C16" s="308"/>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35" activePane="bottomLeft" state="frozen"/>
      <selection pane="bottomLeft" activeCell="D18" sqref="D18"/>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7" t="s">
        <v>31</v>
      </c>
      <c r="C8" s="318"/>
      <c r="D8" s="318"/>
      <c r="E8" s="319"/>
    </row>
    <row r="9" spans="1:8" ht="5.0999999999999996" customHeight="1" thickBot="1" x14ac:dyDescent="0.5">
      <c r="B9" s="30"/>
      <c r="C9" s="14"/>
      <c r="D9" s="14"/>
      <c r="E9" s="31"/>
    </row>
    <row r="10" spans="1:8" ht="16.149999999999999" thickBot="1" x14ac:dyDescent="0.5">
      <c r="B10" s="32"/>
      <c r="C10" s="21" t="s">
        <v>32</v>
      </c>
      <c r="D10" s="189" t="s">
        <v>920</v>
      </c>
      <c r="E10" s="33"/>
    </row>
    <row r="11" spans="1:8" ht="16.149999999999999" thickBot="1" x14ac:dyDescent="0.5">
      <c r="B11" s="32"/>
      <c r="C11" s="21" t="s">
        <v>33</v>
      </c>
      <c r="D11" s="189" t="s">
        <v>921</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20" t="s">
        <v>34</v>
      </c>
      <c r="C14" s="321"/>
      <c r="D14" s="321"/>
      <c r="E14" s="322"/>
    </row>
    <row r="15" spans="1:8" ht="5.0999999999999996" customHeight="1" thickBot="1" x14ac:dyDescent="0.5">
      <c r="B15" s="32"/>
      <c r="C15" s="16"/>
      <c r="D15" s="16"/>
      <c r="E15" s="33"/>
    </row>
    <row r="16" spans="1:8" ht="16.149999999999999" thickBot="1" x14ac:dyDescent="0.5">
      <c r="B16" s="32"/>
      <c r="C16" s="21" t="s">
        <v>35</v>
      </c>
      <c r="D16" s="189" t="s">
        <v>922</v>
      </c>
      <c r="E16" s="33"/>
    </row>
    <row r="17" spans="2:7" ht="63.4" thickBot="1" x14ac:dyDescent="0.5">
      <c r="B17" s="32"/>
      <c r="C17" s="21" t="s">
        <v>36</v>
      </c>
      <c r="D17" s="215" t="s">
        <v>933</v>
      </c>
      <c r="E17" s="33"/>
    </row>
    <row r="18" spans="2:7" ht="16.149999999999999" thickBot="1" x14ac:dyDescent="0.5">
      <c r="B18" s="32"/>
      <c r="C18" s="21" t="s">
        <v>37</v>
      </c>
      <c r="D18" s="189" t="s">
        <v>923</v>
      </c>
      <c r="E18" s="33"/>
    </row>
    <row r="19" spans="2:7" ht="16.149999999999999" thickBot="1" x14ac:dyDescent="0.5">
      <c r="B19" s="38"/>
      <c r="C19" s="21" t="s">
        <v>38</v>
      </c>
      <c r="D19" s="189" t="s">
        <v>924</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4" t="s">
        <v>39</v>
      </c>
      <c r="C22" s="315"/>
      <c r="D22" s="315"/>
      <c r="E22" s="316"/>
      <c r="F22" s="2"/>
      <c r="G22" s="2"/>
    </row>
    <row r="23" spans="2:7" ht="5.0999999999999996" customHeight="1" thickBot="1" x14ac:dyDescent="0.5">
      <c r="B23" s="19"/>
      <c r="C23" s="18"/>
      <c r="D23" s="18"/>
      <c r="E23" s="20"/>
      <c r="F23" s="2"/>
      <c r="G23" s="2"/>
    </row>
    <row r="24" spans="2:7" ht="16.149999999999999" thickBot="1" x14ac:dyDescent="0.5">
      <c r="B24" s="32"/>
      <c r="C24" s="312" t="s">
        <v>40</v>
      </c>
      <c r="D24" s="313"/>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12" t="s">
        <v>52</v>
      </c>
      <c r="D36" s="313"/>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925</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9" t="s">
        <v>66</v>
      </c>
      <c r="C53" s="310"/>
      <c r="D53" s="310"/>
      <c r="E53" s="311"/>
    </row>
    <row r="54" spans="1:6" ht="5.0999999999999996" customHeight="1" thickBot="1" x14ac:dyDescent="0.5">
      <c r="B54" s="19"/>
      <c r="C54" s="17"/>
      <c r="D54" s="17"/>
      <c r="E54" s="20"/>
    </row>
    <row r="55" spans="1:6" ht="31.9" thickBot="1" x14ac:dyDescent="0.5">
      <c r="B55" s="32"/>
      <c r="C55" s="217" t="s">
        <v>926</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4" t="s">
        <v>68</v>
      </c>
      <c r="C60" s="315"/>
      <c r="D60" s="315"/>
      <c r="E60" s="316"/>
    </row>
    <row r="61" spans="1:6" ht="5.0999999999999996" customHeight="1" thickBot="1" x14ac:dyDescent="0.5">
      <c r="B61" s="19"/>
      <c r="E61" s="20"/>
    </row>
    <row r="62" spans="1:6" ht="16.149999999999999" thickBot="1" x14ac:dyDescent="0.5">
      <c r="B62" s="32"/>
      <c r="C62" s="21" t="s">
        <v>69</v>
      </c>
      <c r="D62" s="189" t="s">
        <v>927</v>
      </c>
      <c r="E62" s="33"/>
    </row>
    <row r="63" spans="1:6" ht="16.149999999999999" thickBot="1" x14ac:dyDescent="0.5">
      <c r="B63" s="32"/>
      <c r="C63" s="21" t="s">
        <v>70</v>
      </c>
      <c r="D63" s="218" t="s">
        <v>928</v>
      </c>
      <c r="E63" s="33"/>
    </row>
    <row r="64" spans="1:6" ht="16.149999999999999" thickBot="1" x14ac:dyDescent="0.5">
      <c r="B64" s="32"/>
      <c r="C64" s="21" t="s">
        <v>682</v>
      </c>
      <c r="D64" s="189" t="s">
        <v>21</v>
      </c>
      <c r="E64" s="33"/>
    </row>
    <row r="65" spans="1:5" ht="16.149999999999999" thickBot="1" x14ac:dyDescent="0.5">
      <c r="B65" s="32"/>
      <c r="C65" s="21" t="s">
        <v>688</v>
      </c>
      <c r="D65" s="218" t="s">
        <v>929</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9" t="s">
        <v>71</v>
      </c>
      <c r="C70" s="310"/>
      <c r="D70" s="310"/>
      <c r="E70" s="311"/>
    </row>
    <row r="71" spans="1:5" ht="5.0999999999999996" customHeight="1" thickBot="1" x14ac:dyDescent="0.5">
      <c r="B71" s="19"/>
      <c r="E71" s="20"/>
    </row>
    <row r="72" spans="1:5" ht="16.149999999999999" thickBot="1" x14ac:dyDescent="0.5">
      <c r="B72" s="32"/>
      <c r="C72" s="21" t="s">
        <v>681</v>
      </c>
      <c r="D72" s="189" t="s">
        <v>930</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4" t="s">
        <v>76</v>
      </c>
      <c r="C79" s="315"/>
      <c r="D79" s="315"/>
      <c r="E79" s="316"/>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702</v>
      </c>
      <c r="E82" s="33"/>
    </row>
    <row r="83" spans="1:5" ht="16.149999999999999" thickBot="1" x14ac:dyDescent="0.5">
      <c r="B83" s="32"/>
      <c r="C83" s="21" t="s">
        <v>79</v>
      </c>
      <c r="D83" s="189" t="s">
        <v>931</v>
      </c>
      <c r="E83" s="33"/>
    </row>
    <row r="84" spans="1:5" ht="16.149999999999999" thickBot="1" x14ac:dyDescent="0.5">
      <c r="B84" s="32"/>
      <c r="C84" s="21" t="s">
        <v>80</v>
      </c>
      <c r="D84" s="218" t="s">
        <v>729</v>
      </c>
      <c r="E84" s="33"/>
    </row>
    <row r="85" spans="1:5" ht="31.9" thickBot="1" x14ac:dyDescent="0.5">
      <c r="B85" s="32"/>
      <c r="C85" s="21" t="s">
        <v>81</v>
      </c>
      <c r="D85" s="218" t="s">
        <v>932</v>
      </c>
      <c r="E85" s="33"/>
    </row>
    <row r="86" spans="1:5" ht="31.9" thickBot="1" x14ac:dyDescent="0.5">
      <c r="B86" s="32"/>
      <c r="C86" s="21" t="s">
        <v>689</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7">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 type="list" allowBlank="1" showInputMessage="1" showErrorMessage="1" sqref="D56:D57" xr:uid="{00000000-0002-0000-0400-000010000000}">
      <formula1>#REF!</formula1>
    </dataValidation>
  </dataValidations>
  <pageMargins left="0.70866141732283472" right="0.70866141732283472" top="0.74803149606299213" bottom="0.74803149606299213" header="0.31496062992125984" footer="0.31496062992125984"/>
  <pageSetup paperSize="8"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0" activePane="bottomRight" state="frozen"/>
      <selection pane="topRight" activeCell="C1" sqref="C1"/>
      <selection pane="bottomLeft" activeCell="A9" sqref="A9"/>
      <selection pane="bottomRight" activeCell="C21" sqref="C21"/>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675</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23" t="s">
        <v>518</v>
      </c>
      <c r="H8" s="324"/>
      <c r="I8" s="324"/>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754</v>
      </c>
      <c r="D10" s="64" t="s">
        <v>84</v>
      </c>
      <c r="E10" s="55" t="s">
        <v>701</v>
      </c>
      <c r="F10" s="64" t="s">
        <v>927</v>
      </c>
      <c r="G10" s="27">
        <v>5</v>
      </c>
      <c r="H10" s="27">
        <v>5</v>
      </c>
      <c r="I10" s="27">
        <v>3</v>
      </c>
      <c r="J10" s="269" t="s">
        <v>934</v>
      </c>
    </row>
    <row r="11" spans="1:12" ht="42.75" x14ac:dyDescent="0.45">
      <c r="B11" s="50" t="s">
        <v>526</v>
      </c>
      <c r="C11" s="56" t="s">
        <v>524</v>
      </c>
      <c r="D11" s="56" t="s">
        <v>85</v>
      </c>
      <c r="E11" s="76" t="s">
        <v>690</v>
      </c>
      <c r="F11" s="56" t="s">
        <v>927</v>
      </c>
      <c r="G11" s="27">
        <v>5</v>
      </c>
      <c r="H11" s="27">
        <v>5</v>
      </c>
      <c r="I11" s="27">
        <v>3</v>
      </c>
      <c r="J11" s="65"/>
    </row>
    <row r="12" spans="1:12" ht="42.75" x14ac:dyDescent="0.45">
      <c r="B12" s="50" t="s">
        <v>527</v>
      </c>
      <c r="C12" s="56" t="s">
        <v>691</v>
      </c>
      <c r="D12" s="56" t="s">
        <v>85</v>
      </c>
      <c r="E12" s="76" t="s">
        <v>692</v>
      </c>
      <c r="F12" s="56" t="s">
        <v>927</v>
      </c>
      <c r="G12" s="27">
        <v>3</v>
      </c>
      <c r="H12" s="27">
        <v>3</v>
      </c>
      <c r="I12" s="27">
        <v>2</v>
      </c>
      <c r="J12" s="270" t="s">
        <v>935</v>
      </c>
    </row>
    <row r="13" spans="1:12" ht="42.75" x14ac:dyDescent="0.45">
      <c r="B13" s="50" t="s">
        <v>528</v>
      </c>
      <c r="C13" s="56" t="s">
        <v>733</v>
      </c>
      <c r="D13" s="56" t="s">
        <v>85</v>
      </c>
      <c r="E13" s="76" t="s">
        <v>936</v>
      </c>
      <c r="F13" s="56" t="s">
        <v>927</v>
      </c>
      <c r="G13" s="27">
        <v>3</v>
      </c>
      <c r="H13" s="27">
        <v>3</v>
      </c>
      <c r="I13" s="27">
        <v>3</v>
      </c>
      <c r="J13" s="270" t="s">
        <v>735</v>
      </c>
      <c r="L13" s="1"/>
    </row>
    <row r="14" spans="1:12" ht="42.75" x14ac:dyDescent="0.45">
      <c r="B14" s="50" t="s">
        <v>529</v>
      </c>
      <c r="C14" s="56" t="s">
        <v>703</v>
      </c>
      <c r="D14" s="56" t="s">
        <v>84</v>
      </c>
      <c r="E14" s="76" t="s">
        <v>939</v>
      </c>
      <c r="F14" s="56" t="s">
        <v>927</v>
      </c>
      <c r="G14" s="27">
        <v>3</v>
      </c>
      <c r="H14" s="27">
        <v>3</v>
      </c>
      <c r="I14" s="27">
        <v>3</v>
      </c>
      <c r="J14" s="270" t="s">
        <v>734</v>
      </c>
      <c r="L14" s="1"/>
    </row>
    <row r="15" spans="1:12" ht="28.5" x14ac:dyDescent="0.45">
      <c r="B15" s="50" t="s">
        <v>530</v>
      </c>
      <c r="C15" s="56" t="s">
        <v>705</v>
      </c>
      <c r="D15" s="56" t="s">
        <v>84</v>
      </c>
      <c r="E15" s="76" t="s">
        <v>937</v>
      </c>
      <c r="F15" s="56" t="s">
        <v>928</v>
      </c>
      <c r="G15" s="27">
        <v>3</v>
      </c>
      <c r="H15" s="27">
        <v>3</v>
      </c>
      <c r="I15" s="27">
        <v>3</v>
      </c>
      <c r="J15" s="270" t="s">
        <v>938</v>
      </c>
      <c r="L15" s="1"/>
    </row>
    <row r="16" spans="1:12" ht="42.75" x14ac:dyDescent="0.45">
      <c r="B16" s="50" t="s">
        <v>531</v>
      </c>
      <c r="C16" s="56" t="s">
        <v>704</v>
      </c>
      <c r="D16" s="56" t="s">
        <v>85</v>
      </c>
      <c r="E16" s="76" t="s">
        <v>693</v>
      </c>
      <c r="F16" s="56" t="s">
        <v>927</v>
      </c>
      <c r="G16" s="27">
        <v>5</v>
      </c>
      <c r="H16" s="27">
        <v>5</v>
      </c>
      <c r="I16" s="27">
        <v>3</v>
      </c>
      <c r="J16" s="270"/>
    </row>
    <row r="17" spans="2:10" ht="42.75" x14ac:dyDescent="0.45">
      <c r="B17" s="50" t="s">
        <v>532</v>
      </c>
      <c r="C17" s="56" t="s">
        <v>695</v>
      </c>
      <c r="D17" s="56" t="s">
        <v>84</v>
      </c>
      <c r="E17" s="76" t="s">
        <v>694</v>
      </c>
      <c r="F17" s="56" t="s">
        <v>927</v>
      </c>
      <c r="G17" s="27">
        <v>5</v>
      </c>
      <c r="H17" s="27">
        <v>5</v>
      </c>
      <c r="I17" s="27">
        <v>4</v>
      </c>
      <c r="J17" s="270" t="s">
        <v>713</v>
      </c>
    </row>
    <row r="18" spans="2:10" ht="42.75" x14ac:dyDescent="0.45">
      <c r="B18" s="50" t="s">
        <v>533</v>
      </c>
      <c r="C18" s="56" t="s">
        <v>706</v>
      </c>
      <c r="D18" s="56" t="s">
        <v>84</v>
      </c>
      <c r="E18" s="76" t="s">
        <v>707</v>
      </c>
      <c r="F18" s="56" t="s">
        <v>927</v>
      </c>
      <c r="G18" s="27">
        <v>5</v>
      </c>
      <c r="H18" s="27">
        <v>5</v>
      </c>
      <c r="I18" s="27">
        <v>4</v>
      </c>
      <c r="J18" s="270" t="s">
        <v>712</v>
      </c>
    </row>
    <row r="19" spans="2:10" ht="28.5" x14ac:dyDescent="0.45">
      <c r="B19" s="50" t="s">
        <v>708</v>
      </c>
      <c r="C19" s="56" t="s">
        <v>699</v>
      </c>
      <c r="D19" s="56" t="s">
        <v>85</v>
      </c>
      <c r="E19" s="76" t="s">
        <v>700</v>
      </c>
      <c r="F19" s="56" t="s">
        <v>927</v>
      </c>
      <c r="G19" s="27">
        <v>5</v>
      </c>
      <c r="H19" s="27">
        <v>5</v>
      </c>
      <c r="I19" s="27">
        <v>3</v>
      </c>
      <c r="J19" s="270"/>
    </row>
    <row r="20" spans="2:10" ht="42.75" x14ac:dyDescent="0.45">
      <c r="B20" s="50" t="s">
        <v>709</v>
      </c>
      <c r="C20" s="56" t="s">
        <v>696</v>
      </c>
      <c r="D20" s="56" t="s">
        <v>84</v>
      </c>
      <c r="E20" s="76" t="s">
        <v>698</v>
      </c>
      <c r="F20" s="56" t="s">
        <v>927</v>
      </c>
      <c r="G20" s="27">
        <v>5</v>
      </c>
      <c r="H20" s="27">
        <v>5</v>
      </c>
      <c r="I20" s="27">
        <v>3</v>
      </c>
      <c r="J20" s="270"/>
    </row>
    <row r="21" spans="2:10" ht="28.5" x14ac:dyDescent="0.45">
      <c r="B21" s="50" t="s">
        <v>710</v>
      </c>
      <c r="C21" s="56" t="s">
        <v>940</v>
      </c>
      <c r="D21" s="56" t="s">
        <v>85</v>
      </c>
      <c r="E21" s="76" t="s">
        <v>945</v>
      </c>
      <c r="F21" s="56" t="s">
        <v>927</v>
      </c>
      <c r="G21" s="27">
        <v>5</v>
      </c>
      <c r="H21" s="27">
        <v>5</v>
      </c>
      <c r="I21" s="27">
        <v>4</v>
      </c>
      <c r="J21" s="270" t="s">
        <v>946</v>
      </c>
    </row>
    <row r="22" spans="2:10" ht="57" x14ac:dyDescent="0.45">
      <c r="B22" s="50" t="s">
        <v>711</v>
      </c>
      <c r="C22" s="56" t="s">
        <v>697</v>
      </c>
      <c r="D22" s="56" t="s">
        <v>84</v>
      </c>
      <c r="E22" s="76" t="s">
        <v>941</v>
      </c>
      <c r="F22" s="56" t="s">
        <v>928</v>
      </c>
      <c r="G22" s="27">
        <v>5</v>
      </c>
      <c r="H22" s="27">
        <v>5</v>
      </c>
      <c r="I22" s="27">
        <v>4</v>
      </c>
      <c r="J22" s="270" t="s">
        <v>947</v>
      </c>
    </row>
    <row r="23" spans="2:10" x14ac:dyDescent="0.45">
      <c r="B23" s="50"/>
      <c r="C23" s="56"/>
      <c r="D23" s="56"/>
      <c r="E23" s="76"/>
      <c r="F23" s="56"/>
      <c r="G23" s="27"/>
      <c r="H23" s="27"/>
      <c r="I23" s="27"/>
      <c r="J23" s="270"/>
    </row>
    <row r="24" spans="2:10" x14ac:dyDescent="0.45">
      <c r="B24" s="50"/>
      <c r="C24" s="56"/>
      <c r="D24" s="62"/>
      <c r="E24" s="76"/>
      <c r="F24" s="56"/>
      <c r="G24" s="27"/>
      <c r="H24" s="27"/>
      <c r="I24" s="27"/>
      <c r="J24" s="270"/>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3">
    <dataValidation allowBlank="1" showInputMessage="1" showErrorMessage="1" promptTitle="Description" prompt="Primary asset ID" sqref="B9" xr:uid="{00000000-0002-0000-0500-000000000000}"/>
    <dataValidation allowBlank="1" showErrorMessage="1" sqref="C9:J9" xr:uid="{00000000-0002-0000-0500-000001000000}"/>
    <dataValidation type="list" allowBlank="1" showInputMessage="1" showErrorMessage="1" sqref="D10:D13 D16 D20 D22:D1003" xr:uid="{00000000-0002-0000-0500-000002000000}">
      <formula1>#REF!</formula1>
    </dataValidation>
  </dataValidation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80" zoomScaleNormal="80" workbookViewId="0">
      <pane xSplit="2" ySplit="9" topLeftCell="C28" activePane="bottomRight" state="frozen"/>
      <selection pane="topRight" activeCell="C1" sqref="C1"/>
      <selection pane="bottomLeft" activeCell="A10" sqref="A10"/>
      <selection pane="bottomRight" activeCell="K47" sqref="K47"/>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5" t="s">
        <v>19</v>
      </c>
      <c r="E8" s="326"/>
      <c r="F8" s="326"/>
      <c r="G8" s="326"/>
      <c r="H8" s="327"/>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803</v>
      </c>
      <c r="C10" s="219" t="s">
        <v>717</v>
      </c>
      <c r="D10" s="87" t="s">
        <v>93</v>
      </c>
      <c r="E10" s="80" t="e">
        <f t="shared" ref="E10:E19" si="0">_xlfn.IFNA(VLOOKUP(D10, SAlevel1map, 2, 0), "")</f>
        <v>#REF!</v>
      </c>
      <c r="F10" s="87" t="s">
        <v>96</v>
      </c>
      <c r="G10" s="80" t="e">
        <f t="shared" ref="G10:G19" si="1">_xlfn.IFNA(VLOOKUP(F10, SALevel2map, 2, 0), "")</f>
        <v>#REF!</v>
      </c>
      <c r="H10" s="87" t="s">
        <v>10</v>
      </c>
      <c r="I10" s="76" t="s">
        <v>603</v>
      </c>
      <c r="J10" s="76" t="s">
        <v>540</v>
      </c>
      <c r="K10" s="78" t="s">
        <v>719</v>
      </c>
      <c r="L10" s="28"/>
      <c r="M10" s="28"/>
    </row>
    <row r="11" spans="1:13" ht="28.5" x14ac:dyDescent="0.45">
      <c r="B11" s="70" t="s">
        <v>804</v>
      </c>
      <c r="C11" s="219" t="s">
        <v>534</v>
      </c>
      <c r="D11" s="87" t="s">
        <v>93</v>
      </c>
      <c r="E11" s="80" t="e">
        <f t="shared" si="0"/>
        <v>#REF!</v>
      </c>
      <c r="F11" s="87" t="s">
        <v>96</v>
      </c>
      <c r="G11" s="80" t="e">
        <f t="shared" si="1"/>
        <v>#REF!</v>
      </c>
      <c r="H11" s="87" t="s">
        <v>10</v>
      </c>
      <c r="I11" s="76" t="s">
        <v>535</v>
      </c>
      <c r="J11" s="76" t="s">
        <v>683</v>
      </c>
      <c r="K11" s="78" t="s">
        <v>536</v>
      </c>
      <c r="L11" s="28"/>
      <c r="M11" s="28"/>
    </row>
    <row r="12" spans="1:13" x14ac:dyDescent="0.45">
      <c r="B12" s="70" t="s">
        <v>805</v>
      </c>
      <c r="C12" s="220" t="s">
        <v>714</v>
      </c>
      <c r="D12" s="87" t="s">
        <v>50</v>
      </c>
      <c r="E12" s="80" t="e">
        <f t="shared" si="0"/>
        <v>#REF!</v>
      </c>
      <c r="F12" s="87" t="s">
        <v>22</v>
      </c>
      <c r="G12" s="80" t="e">
        <f t="shared" si="1"/>
        <v>#REF!</v>
      </c>
      <c r="H12" s="87" t="s">
        <v>10</v>
      </c>
      <c r="I12" s="76" t="s">
        <v>677</v>
      </c>
      <c r="J12" s="76" t="s">
        <v>676</v>
      </c>
      <c r="K12" s="78"/>
      <c r="L12" s="28"/>
      <c r="M12" s="28"/>
    </row>
    <row r="13" spans="1:13" x14ac:dyDescent="0.45">
      <c r="B13" s="70" t="s">
        <v>806</v>
      </c>
      <c r="C13" s="220" t="s">
        <v>538</v>
      </c>
      <c r="D13" s="87" t="s">
        <v>50</v>
      </c>
      <c r="E13" s="80" t="e">
        <f t="shared" si="0"/>
        <v>#REF!</v>
      </c>
      <c r="F13" s="87" t="s">
        <v>103</v>
      </c>
      <c r="G13" s="80" t="e">
        <f t="shared" si="1"/>
        <v>#REF!</v>
      </c>
      <c r="H13" s="87" t="s">
        <v>10</v>
      </c>
      <c r="I13" s="76" t="s">
        <v>678</v>
      </c>
      <c r="J13" s="76" t="s">
        <v>679</v>
      </c>
      <c r="K13" s="78"/>
      <c r="L13" s="28"/>
      <c r="M13" s="28"/>
    </row>
    <row r="14" spans="1:13" x14ac:dyDescent="0.45">
      <c r="B14" s="70" t="s">
        <v>807</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808</v>
      </c>
      <c r="C15" s="219" t="s">
        <v>578</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809</v>
      </c>
      <c r="C16" s="219" t="s">
        <v>579</v>
      </c>
      <c r="D16" s="87" t="s">
        <v>93</v>
      </c>
      <c r="E16" s="80" t="e">
        <f t="shared" si="0"/>
        <v>#REF!</v>
      </c>
      <c r="F16" s="87" t="s">
        <v>97</v>
      </c>
      <c r="G16" s="80" t="e">
        <f t="shared" si="1"/>
        <v>#REF!</v>
      </c>
      <c r="H16" s="87" t="s">
        <v>15</v>
      </c>
      <c r="I16" s="76" t="s">
        <v>715</v>
      </c>
      <c r="J16" s="76" t="s">
        <v>540</v>
      </c>
      <c r="K16" s="78" t="s">
        <v>542</v>
      </c>
      <c r="L16" s="28"/>
      <c r="M16" s="28"/>
    </row>
    <row r="17" spans="2:13" ht="42.75" x14ac:dyDescent="0.45">
      <c r="B17" s="70" t="s">
        <v>810</v>
      </c>
      <c r="C17" s="219" t="s">
        <v>657</v>
      </c>
      <c r="D17" s="87" t="s">
        <v>93</v>
      </c>
      <c r="E17" s="80" t="e">
        <f>_xlfn.IFNA(VLOOKUP(D17, SAlevel1map, 2, 0), "")</f>
        <v>#REF!</v>
      </c>
      <c r="F17" s="87" t="s">
        <v>96</v>
      </c>
      <c r="G17" s="80" t="e">
        <f>_xlfn.IFNA(VLOOKUP(F17, SALevel2map, 2, 0), "")</f>
        <v>#REF!</v>
      </c>
      <c r="H17" s="87" t="s">
        <v>10</v>
      </c>
      <c r="I17" s="76" t="s">
        <v>716</v>
      </c>
      <c r="J17" s="76" t="s">
        <v>540</v>
      </c>
      <c r="K17" s="78" t="s">
        <v>718</v>
      </c>
      <c r="L17" s="28"/>
      <c r="M17" s="28"/>
    </row>
    <row r="18" spans="2:13" ht="28.5" x14ac:dyDescent="0.45">
      <c r="B18" s="70" t="s">
        <v>811</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812</v>
      </c>
      <c r="C19" s="219" t="s">
        <v>523</v>
      </c>
      <c r="D19" s="87" t="s">
        <v>93</v>
      </c>
      <c r="E19" s="80" t="e">
        <f t="shared" si="0"/>
        <v>#REF!</v>
      </c>
      <c r="F19" s="87" t="s">
        <v>97</v>
      </c>
      <c r="G19" s="80" t="e">
        <f t="shared" si="1"/>
        <v>#REF!</v>
      </c>
      <c r="H19" s="87" t="s">
        <v>14</v>
      </c>
      <c r="I19" s="76" t="s">
        <v>720</v>
      </c>
      <c r="J19" s="76" t="s">
        <v>540</v>
      </c>
      <c r="K19" s="78" t="s">
        <v>547</v>
      </c>
      <c r="L19" s="28"/>
      <c r="M19" s="28"/>
    </row>
    <row r="20" spans="2:13" ht="28.5" x14ac:dyDescent="0.45">
      <c r="B20" s="70" t="s">
        <v>813</v>
      </c>
      <c r="C20" s="219" t="s">
        <v>721</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814</v>
      </c>
      <c r="C21" s="219" t="s">
        <v>722</v>
      </c>
      <c r="D21" s="71" t="s">
        <v>92</v>
      </c>
      <c r="E21" s="80" t="e">
        <f t="shared" si="2"/>
        <v>#REF!</v>
      </c>
      <c r="F21" s="71" t="s">
        <v>98</v>
      </c>
      <c r="G21" s="80" t="e">
        <f t="shared" si="3"/>
        <v>#REF!</v>
      </c>
      <c r="H21" s="71" t="s">
        <v>10</v>
      </c>
      <c r="I21" s="76" t="s">
        <v>549</v>
      </c>
      <c r="J21" s="76" t="s">
        <v>679</v>
      </c>
      <c r="K21" s="78" t="s">
        <v>549</v>
      </c>
      <c r="L21" s="28"/>
      <c r="M21" s="28"/>
    </row>
    <row r="22" spans="2:13" ht="71.25" x14ac:dyDescent="0.45">
      <c r="B22" s="70" t="s">
        <v>815</v>
      </c>
      <c r="C22" s="219" t="s">
        <v>723</v>
      </c>
      <c r="D22" s="71" t="s">
        <v>92</v>
      </c>
      <c r="E22" s="80" t="e">
        <f t="shared" si="2"/>
        <v>#REF!</v>
      </c>
      <c r="F22" s="71" t="s">
        <v>98</v>
      </c>
      <c r="G22" s="80" t="e">
        <f t="shared" si="3"/>
        <v>#REF!</v>
      </c>
      <c r="H22" s="71" t="s">
        <v>10</v>
      </c>
      <c r="I22" s="76" t="s">
        <v>550</v>
      </c>
      <c r="J22" s="76" t="s">
        <v>679</v>
      </c>
      <c r="K22" s="78" t="s">
        <v>551</v>
      </c>
      <c r="L22" s="28"/>
      <c r="M22" s="28"/>
    </row>
    <row r="23" spans="2:13" ht="57" x14ac:dyDescent="0.45">
      <c r="B23" s="70" t="s">
        <v>816</v>
      </c>
      <c r="C23" s="221" t="s">
        <v>730</v>
      </c>
      <c r="D23" s="71" t="s">
        <v>93</v>
      </c>
      <c r="E23" s="80" t="e">
        <f t="shared" si="2"/>
        <v>#REF!</v>
      </c>
      <c r="F23" s="71" t="s">
        <v>97</v>
      </c>
      <c r="G23" s="80" t="e">
        <f t="shared" si="3"/>
        <v>#REF!</v>
      </c>
      <c r="H23" s="71" t="s">
        <v>15</v>
      </c>
      <c r="I23" s="76" t="s">
        <v>553</v>
      </c>
      <c r="J23" s="76" t="s">
        <v>540</v>
      </c>
      <c r="K23" s="78" t="s">
        <v>554</v>
      </c>
    </row>
    <row r="24" spans="2:13" ht="28.5" x14ac:dyDescent="0.45">
      <c r="B24" s="70" t="s">
        <v>817</v>
      </c>
      <c r="C24" s="219" t="s">
        <v>556</v>
      </c>
      <c r="D24" s="71" t="s">
        <v>93</v>
      </c>
      <c r="E24" s="80" t="e">
        <f t="shared" si="2"/>
        <v>#REF!</v>
      </c>
      <c r="F24" s="71" t="s">
        <v>97</v>
      </c>
      <c r="G24" s="80" t="e">
        <f t="shared" si="3"/>
        <v>#REF!</v>
      </c>
      <c r="H24" s="71" t="s">
        <v>14</v>
      </c>
      <c r="I24" s="76" t="s">
        <v>557</v>
      </c>
      <c r="J24" s="76" t="s">
        <v>540</v>
      </c>
      <c r="K24" s="78"/>
    </row>
    <row r="25" spans="2:13" ht="42.75" x14ac:dyDescent="0.45">
      <c r="B25" s="70" t="s">
        <v>818</v>
      </c>
      <c r="C25" s="219" t="s">
        <v>558</v>
      </c>
      <c r="D25" s="71" t="s">
        <v>93</v>
      </c>
      <c r="E25" s="80" t="e">
        <f t="shared" si="2"/>
        <v>#REF!</v>
      </c>
      <c r="F25" s="71" t="s">
        <v>97</v>
      </c>
      <c r="G25" s="80" t="e">
        <f t="shared" si="3"/>
        <v>#REF!</v>
      </c>
      <c r="H25" s="71" t="s">
        <v>14</v>
      </c>
      <c r="I25" s="76" t="s">
        <v>559</v>
      </c>
      <c r="J25" s="76" t="s">
        <v>540</v>
      </c>
      <c r="K25" s="78" t="s">
        <v>560</v>
      </c>
    </row>
    <row r="26" spans="2:13" ht="71.25" x14ac:dyDescent="0.45">
      <c r="B26" s="70" t="s">
        <v>819</v>
      </c>
      <c r="C26" s="219" t="s">
        <v>561</v>
      </c>
      <c r="D26" s="71" t="s">
        <v>93</v>
      </c>
      <c r="E26" s="80" t="e">
        <f t="shared" si="2"/>
        <v>#REF!</v>
      </c>
      <c r="F26" s="71" t="s">
        <v>97</v>
      </c>
      <c r="G26" s="80" t="e">
        <f t="shared" si="3"/>
        <v>#REF!</v>
      </c>
      <c r="H26" s="71" t="s">
        <v>14</v>
      </c>
      <c r="I26" s="76" t="s">
        <v>563</v>
      </c>
      <c r="J26" s="76" t="s">
        <v>540</v>
      </c>
      <c r="K26" s="78" t="s">
        <v>562</v>
      </c>
    </row>
    <row r="27" spans="2:13" ht="42.75" x14ac:dyDescent="0.45">
      <c r="B27" s="70" t="s">
        <v>820</v>
      </c>
      <c r="C27" s="221" t="s">
        <v>564</v>
      </c>
      <c r="D27" s="71" t="s">
        <v>12</v>
      </c>
      <c r="E27" s="80" t="e">
        <f t="shared" si="2"/>
        <v>#REF!</v>
      </c>
      <c r="F27" s="71" t="s">
        <v>99</v>
      </c>
      <c r="G27" s="80" t="e">
        <f t="shared" si="3"/>
        <v>#REF!</v>
      </c>
      <c r="H27" s="71" t="s">
        <v>10</v>
      </c>
      <c r="I27" s="76" t="s">
        <v>565</v>
      </c>
      <c r="J27" s="76" t="s">
        <v>540</v>
      </c>
      <c r="K27" s="78" t="s">
        <v>566</v>
      </c>
    </row>
    <row r="28" spans="2:13" ht="57" x14ac:dyDescent="0.45">
      <c r="B28" s="70" t="s">
        <v>821</v>
      </c>
      <c r="C28" s="219" t="s">
        <v>567</v>
      </c>
      <c r="D28" s="71" t="s">
        <v>93</v>
      </c>
      <c r="E28" s="80" t="e">
        <f>_xlfn.IFNA(VLOOKUP(D28, SAlevel1map, 2, 0), "")</f>
        <v>#REF!</v>
      </c>
      <c r="F28" s="71" t="s">
        <v>97</v>
      </c>
      <c r="G28" s="80" t="e">
        <f>_xlfn.IFNA(VLOOKUP(F28, SALevel2map, 2, 0), "")</f>
        <v>#REF!</v>
      </c>
      <c r="H28" s="71" t="s">
        <v>14</v>
      </c>
      <c r="I28" s="76" t="s">
        <v>569</v>
      </c>
      <c r="J28" s="76" t="s">
        <v>540</v>
      </c>
      <c r="K28" s="78" t="s">
        <v>568</v>
      </c>
    </row>
    <row r="29" spans="2:13" ht="57" x14ac:dyDescent="0.45">
      <c r="B29" s="70" t="s">
        <v>822</v>
      </c>
      <c r="C29" s="219" t="s">
        <v>570</v>
      </c>
      <c r="D29" s="71" t="s">
        <v>93</v>
      </c>
      <c r="E29" s="80" t="e">
        <f>_xlfn.IFNA(VLOOKUP(D29, SAlevel1map, 2, 0), "")</f>
        <v>#REF!</v>
      </c>
      <c r="F29" s="71" t="s">
        <v>97</v>
      </c>
      <c r="G29" s="80" t="e">
        <f>_xlfn.IFNA(VLOOKUP(F29, SALevel2map, 2, 0), "")</f>
        <v>#REF!</v>
      </c>
      <c r="H29" s="71" t="s">
        <v>14</v>
      </c>
      <c r="I29" s="76" t="s">
        <v>571</v>
      </c>
      <c r="J29" s="76" t="s">
        <v>540</v>
      </c>
      <c r="K29" s="78" t="s">
        <v>572</v>
      </c>
    </row>
    <row r="30" spans="2:13" ht="42.75" x14ac:dyDescent="0.45">
      <c r="B30" s="70" t="s">
        <v>823</v>
      </c>
      <c r="C30" s="224" t="s">
        <v>736</v>
      </c>
      <c r="D30" s="71" t="s">
        <v>12</v>
      </c>
      <c r="E30" s="80" t="e">
        <f>_xlfn.IFNA(VLOOKUP(D30, SAlevel1map, 2, 0), "")</f>
        <v>#REF!</v>
      </c>
      <c r="F30" s="71" t="s">
        <v>16</v>
      </c>
      <c r="G30" s="80" t="e">
        <f>_xlfn.IFNA(VLOOKUP(F30, SALevel2map, 2, 0), "")</f>
        <v>#REF!</v>
      </c>
      <c r="H30" s="71" t="s">
        <v>18</v>
      </c>
      <c r="I30" s="76" t="s">
        <v>737</v>
      </c>
      <c r="J30" s="76" t="s">
        <v>679</v>
      </c>
      <c r="K30" s="78" t="s">
        <v>738</v>
      </c>
    </row>
    <row r="31" spans="2:13" ht="85.5" x14ac:dyDescent="0.45">
      <c r="B31" s="70" t="s">
        <v>824</v>
      </c>
      <c r="C31" s="221" t="s">
        <v>573</v>
      </c>
      <c r="D31" s="71" t="s">
        <v>12</v>
      </c>
      <c r="E31" s="80" t="e">
        <f>_xlfn.IFNA(VLOOKUP(D31, SAlevel1map, 2, 0), "")</f>
        <v>#REF!</v>
      </c>
      <c r="F31" s="71" t="s">
        <v>99</v>
      </c>
      <c r="G31" s="80" t="e">
        <f>_xlfn.IFNA(VLOOKUP(F31, SALevel2map, 2, 0), "")</f>
        <v>#REF!</v>
      </c>
      <c r="H31" s="71" t="s">
        <v>10</v>
      </c>
      <c r="I31" s="76" t="s">
        <v>574</v>
      </c>
      <c r="J31" s="76" t="s">
        <v>540</v>
      </c>
      <c r="K31" s="78" t="s">
        <v>575</v>
      </c>
    </row>
    <row r="32" spans="2:13" ht="42.75" x14ac:dyDescent="0.45">
      <c r="B32" s="70" t="s">
        <v>825</v>
      </c>
      <c r="C32" s="219" t="s">
        <v>725</v>
      </c>
      <c r="D32" s="71" t="s">
        <v>93</v>
      </c>
      <c r="E32" s="80" t="e">
        <f>_xlfn.IFNA(VLOOKUP(D32, SAlevel1map, 2, 0), "")</f>
        <v>#REF!</v>
      </c>
      <c r="F32" s="71" t="s">
        <v>97</v>
      </c>
      <c r="G32" s="80" t="e">
        <f>_xlfn.IFNA(VLOOKUP(F32, SALevel2map, 2, 0), "")</f>
        <v>#REF!</v>
      </c>
      <c r="H32" s="71" t="s">
        <v>14</v>
      </c>
      <c r="I32" s="76" t="s">
        <v>577</v>
      </c>
      <c r="J32" s="76" t="s">
        <v>540</v>
      </c>
      <c r="K32" s="78" t="s">
        <v>576</v>
      </c>
    </row>
    <row r="33" spans="2:13" ht="28.5" x14ac:dyDescent="0.45">
      <c r="B33" s="70" t="s">
        <v>826</v>
      </c>
      <c r="C33" s="221" t="s">
        <v>726</v>
      </c>
      <c r="D33" s="71" t="s">
        <v>13</v>
      </c>
      <c r="E33" s="80" t="e">
        <f t="shared" si="2"/>
        <v>#REF!</v>
      </c>
      <c r="F33" s="71" t="s">
        <v>100</v>
      </c>
      <c r="G33" s="80" t="e">
        <f t="shared" si="3"/>
        <v>#REF!</v>
      </c>
      <c r="H33" s="71" t="s">
        <v>108</v>
      </c>
      <c r="I33" s="76" t="s">
        <v>727</v>
      </c>
      <c r="J33" s="76" t="s">
        <v>679</v>
      </c>
      <c r="K33" s="78" t="s">
        <v>680</v>
      </c>
    </row>
    <row r="34" spans="2:13" ht="28.5" x14ac:dyDescent="0.45">
      <c r="B34" s="70" t="s">
        <v>827</v>
      </c>
      <c r="C34" s="223" t="s">
        <v>732</v>
      </c>
      <c r="D34" s="71" t="s">
        <v>12</v>
      </c>
      <c r="E34" s="80" t="e">
        <f t="shared" ref="E34:E40" si="4">_xlfn.IFNA(VLOOKUP(D34, SAlevel1map, 2, 0), "")</f>
        <v>#REF!</v>
      </c>
      <c r="F34" s="71" t="s">
        <v>99</v>
      </c>
      <c r="G34" s="80" t="e">
        <f t="shared" ref="G34:G40" si="5">_xlfn.IFNA(VLOOKUP(F34, SALevel2map, 2, 0), "")</f>
        <v>#REF!</v>
      </c>
      <c r="H34" s="71" t="s">
        <v>10</v>
      </c>
      <c r="I34" s="76" t="s">
        <v>728</v>
      </c>
      <c r="J34" s="76" t="s">
        <v>679</v>
      </c>
      <c r="K34" s="78" t="s">
        <v>680</v>
      </c>
    </row>
    <row r="35" spans="2:13" ht="42.75" x14ac:dyDescent="0.45">
      <c r="B35" s="70" t="s">
        <v>828</v>
      </c>
      <c r="C35" s="221" t="s">
        <v>760</v>
      </c>
      <c r="D35" s="87" t="s">
        <v>93</v>
      </c>
      <c r="E35" s="80" t="e">
        <f t="shared" si="4"/>
        <v>#REF!</v>
      </c>
      <c r="F35" s="87" t="s">
        <v>96</v>
      </c>
      <c r="G35" s="80" t="e">
        <f t="shared" si="5"/>
        <v>#REF!</v>
      </c>
      <c r="H35" s="87" t="s">
        <v>10</v>
      </c>
      <c r="I35" s="76" t="s">
        <v>943</v>
      </c>
      <c r="J35" s="76" t="s">
        <v>942</v>
      </c>
      <c r="K35" s="78" t="s">
        <v>944</v>
      </c>
    </row>
    <row r="36" spans="2:13" x14ac:dyDescent="0.45">
      <c r="B36" s="70" t="s">
        <v>829</v>
      </c>
      <c r="C36" s="219" t="s">
        <v>739</v>
      </c>
      <c r="D36" s="71" t="s">
        <v>93</v>
      </c>
      <c r="E36" s="80" t="e">
        <f t="shared" si="4"/>
        <v>#REF!</v>
      </c>
      <c r="F36" s="71" t="s">
        <v>97</v>
      </c>
      <c r="G36" s="80" t="e">
        <f t="shared" si="5"/>
        <v>#REF!</v>
      </c>
      <c r="H36" s="71" t="s">
        <v>15</v>
      </c>
      <c r="I36" s="76" t="s">
        <v>740</v>
      </c>
      <c r="J36" s="76" t="s">
        <v>540</v>
      </c>
      <c r="K36" s="78" t="s">
        <v>741</v>
      </c>
    </row>
    <row r="37" spans="2:13" ht="28.5" x14ac:dyDescent="0.45">
      <c r="B37" s="70" t="s">
        <v>830</v>
      </c>
      <c r="C37" s="219" t="s">
        <v>742</v>
      </c>
      <c r="D37" s="71" t="s">
        <v>12</v>
      </c>
      <c r="E37" s="80" t="e">
        <f t="shared" si="4"/>
        <v>#REF!</v>
      </c>
      <c r="F37" s="71" t="s">
        <v>16</v>
      </c>
      <c r="G37" s="80" t="e">
        <f t="shared" si="5"/>
        <v>#REF!</v>
      </c>
      <c r="H37" s="71" t="s">
        <v>107</v>
      </c>
      <c r="I37" s="76" t="s">
        <v>743</v>
      </c>
      <c r="J37" s="76" t="s">
        <v>540</v>
      </c>
      <c r="K37" s="78" t="s">
        <v>744</v>
      </c>
    </row>
    <row r="38" spans="2:13" ht="28.5" x14ac:dyDescent="0.45">
      <c r="B38" s="70" t="s">
        <v>831</v>
      </c>
      <c r="C38" s="219" t="s">
        <v>745</v>
      </c>
      <c r="D38" s="71" t="s">
        <v>13</v>
      </c>
      <c r="E38" s="80" t="e">
        <f t="shared" si="4"/>
        <v>#REF!</v>
      </c>
      <c r="F38" s="71" t="s">
        <v>101</v>
      </c>
      <c r="G38" s="80" t="e">
        <f t="shared" si="5"/>
        <v>#REF!</v>
      </c>
      <c r="H38" s="71" t="s">
        <v>109</v>
      </c>
      <c r="I38" s="76" t="s">
        <v>746</v>
      </c>
      <c r="J38" s="76" t="s">
        <v>540</v>
      </c>
      <c r="K38" s="78"/>
    </row>
    <row r="39" spans="2:13" ht="28.5" x14ac:dyDescent="0.45">
      <c r="B39" s="70" t="s">
        <v>832</v>
      </c>
      <c r="C39" s="219" t="s">
        <v>747</v>
      </c>
      <c r="D39" s="71" t="s">
        <v>93</v>
      </c>
      <c r="E39" s="80" t="e">
        <f t="shared" si="4"/>
        <v>#REF!</v>
      </c>
      <c r="F39" s="71" t="s">
        <v>97</v>
      </c>
      <c r="G39" s="80" t="e">
        <f t="shared" si="5"/>
        <v>#REF!</v>
      </c>
      <c r="H39" s="71" t="s">
        <v>15</v>
      </c>
      <c r="I39" s="76" t="s">
        <v>748</v>
      </c>
      <c r="J39" s="76" t="s">
        <v>540</v>
      </c>
      <c r="K39" s="78"/>
    </row>
    <row r="40" spans="2:13" ht="28.5" x14ac:dyDescent="0.45">
      <c r="B40" s="70" t="s">
        <v>833</v>
      </c>
      <c r="C40" s="224" t="s">
        <v>749</v>
      </c>
      <c r="D40" s="71" t="s">
        <v>12</v>
      </c>
      <c r="E40" s="80" t="e">
        <f t="shared" si="4"/>
        <v>#REF!</v>
      </c>
      <c r="F40" s="71" t="s">
        <v>16</v>
      </c>
      <c r="G40" s="80" t="e">
        <f t="shared" si="5"/>
        <v>#REF!</v>
      </c>
      <c r="H40" s="71" t="s">
        <v>105</v>
      </c>
      <c r="I40" s="76" t="s">
        <v>750</v>
      </c>
      <c r="J40" s="76" t="s">
        <v>679</v>
      </c>
      <c r="K40" s="78"/>
    </row>
    <row r="41" spans="2:13" ht="28.5" x14ac:dyDescent="0.45">
      <c r="B41" s="70" t="s">
        <v>834</v>
      </c>
      <c r="C41" s="219" t="s">
        <v>731</v>
      </c>
      <c r="D41" s="71" t="s">
        <v>93</v>
      </c>
      <c r="E41" s="80" t="e">
        <f t="shared" si="2"/>
        <v>#REF!</v>
      </c>
      <c r="F41" s="71" t="s">
        <v>97</v>
      </c>
      <c r="G41" s="80" t="e">
        <f t="shared" si="3"/>
        <v>#REF!</v>
      </c>
      <c r="H41" s="71" t="s">
        <v>15</v>
      </c>
      <c r="I41" s="76" t="s">
        <v>753</v>
      </c>
      <c r="J41" s="76" t="s">
        <v>540</v>
      </c>
      <c r="K41" s="78"/>
    </row>
    <row r="42" spans="2:13" ht="28.5" x14ac:dyDescent="0.45">
      <c r="B42" s="70" t="s">
        <v>835</v>
      </c>
      <c r="C42" s="222" t="s">
        <v>751</v>
      </c>
      <c r="D42" s="71" t="s">
        <v>12</v>
      </c>
      <c r="E42" s="80" t="e">
        <f>_xlfn.IFNA(VLOOKUP(D42, SAlevel1map, 2, 0), "")</f>
        <v>#REF!</v>
      </c>
      <c r="F42" s="71" t="s">
        <v>16</v>
      </c>
      <c r="G42" s="80" t="e">
        <f>_xlfn.IFNA(VLOOKUP(F42, SALevel2map, 2, 0), "")</f>
        <v>#REF!</v>
      </c>
      <c r="H42" s="71" t="s">
        <v>18</v>
      </c>
      <c r="I42" s="76" t="s">
        <v>724</v>
      </c>
      <c r="J42" s="76" t="s">
        <v>540</v>
      </c>
      <c r="K42" s="78" t="s">
        <v>752</v>
      </c>
    </row>
    <row r="43" spans="2:13" ht="42.75" x14ac:dyDescent="0.45">
      <c r="B43" s="70" t="s">
        <v>836</v>
      </c>
      <c r="C43" s="219" t="s">
        <v>659</v>
      </c>
      <c r="D43" s="87" t="s">
        <v>93</v>
      </c>
      <c r="E43" s="80" t="e">
        <f>_xlfn.IFNA(VLOOKUP(D43, SAlevel1map, 2, 0), "")</f>
        <v>#REF!</v>
      </c>
      <c r="F43" s="87" t="s">
        <v>97</v>
      </c>
      <c r="G43" s="80" t="e">
        <f>_xlfn.IFNA(VLOOKUP(F43, SALevel2map, 2, 0), "")</f>
        <v>#REF!</v>
      </c>
      <c r="H43" s="87" t="s">
        <v>15</v>
      </c>
      <c r="I43" s="76" t="s">
        <v>543</v>
      </c>
      <c r="J43" s="76" t="s">
        <v>540</v>
      </c>
      <c r="K43" s="78" t="s">
        <v>658</v>
      </c>
      <c r="L43" s="28"/>
      <c r="M43" s="28"/>
    </row>
    <row r="44" spans="2:13" ht="42.75" x14ac:dyDescent="0.45">
      <c r="B44" s="70" t="s">
        <v>837</v>
      </c>
      <c r="C44" s="219" t="s">
        <v>660</v>
      </c>
      <c r="D44" s="87" t="s">
        <v>93</v>
      </c>
      <c r="E44" s="80" t="e">
        <f>_xlfn.IFNA(VLOOKUP(D44, SAlevel1map, 2, 0), "")</f>
        <v>#REF!</v>
      </c>
      <c r="F44" s="87" t="s">
        <v>97</v>
      </c>
      <c r="G44" s="80" t="e">
        <f>_xlfn.IFNA(VLOOKUP(F44, SALevel2map, 2, 0), "")</f>
        <v>#REF!</v>
      </c>
      <c r="H44" s="87" t="s">
        <v>15</v>
      </c>
      <c r="I44" s="76" t="s">
        <v>543</v>
      </c>
      <c r="J44" s="76" t="s">
        <v>540</v>
      </c>
      <c r="K44" s="78" t="s">
        <v>661</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80" zoomScaleNormal="80" workbookViewId="0">
      <pane xSplit="4" ySplit="13" topLeftCell="L35"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37" t="s">
        <v>512</v>
      </c>
      <c r="C4" s="337"/>
      <c r="D4" s="337"/>
      <c r="E4" s="337"/>
      <c r="F4" s="337"/>
      <c r="G4" s="337"/>
      <c r="H4" s="337"/>
      <c r="I4" s="337"/>
      <c r="J4" s="337"/>
      <c r="K4" s="337"/>
      <c r="L4" s="337"/>
      <c r="M4" s="337"/>
      <c r="N4" s="337"/>
      <c r="O4" s="337"/>
      <c r="P4" s="337"/>
      <c r="Q4" s="337"/>
      <c r="R4" s="337"/>
      <c r="S4" s="337"/>
      <c r="T4" s="337"/>
      <c r="U4" s="337"/>
      <c r="V4" s="337"/>
      <c r="W4" s="337"/>
      <c r="X4" s="337"/>
      <c r="Y4" s="337"/>
      <c r="Z4" s="337"/>
      <c r="AA4" s="337"/>
      <c r="AB4" s="337"/>
      <c r="AC4" s="337"/>
      <c r="AD4" s="337"/>
      <c r="AE4" s="337"/>
      <c r="AF4" s="337"/>
      <c r="AG4" s="337"/>
      <c r="AH4" s="337"/>
      <c r="AI4" s="337"/>
      <c r="AJ4" s="337"/>
      <c r="AK4" s="337"/>
      <c r="AL4" s="337"/>
      <c r="AM4" s="337"/>
      <c r="AN4" s="337"/>
      <c r="AO4" s="337"/>
      <c r="AP4" s="337"/>
      <c r="AQ4" s="337"/>
      <c r="AR4" s="337"/>
      <c r="AS4" s="337"/>
      <c r="AT4" s="337"/>
      <c r="AU4" s="337"/>
      <c r="AV4" s="337"/>
      <c r="AW4" s="337"/>
      <c r="AX4" s="337"/>
      <c r="AY4" s="337"/>
      <c r="AZ4" s="337"/>
      <c r="BA4" s="337"/>
      <c r="BB4" s="337"/>
      <c r="BC4" s="337"/>
      <c r="BD4" s="337"/>
      <c r="BE4" s="337"/>
      <c r="BF4" s="337"/>
      <c r="BG4" s="337"/>
      <c r="BH4" s="337"/>
      <c r="BI4" s="337"/>
      <c r="BJ4" s="337"/>
      <c r="BK4" s="337"/>
      <c r="BL4" s="337"/>
      <c r="BM4" s="337"/>
      <c r="BN4" s="337"/>
      <c r="BO4" s="337"/>
      <c r="BP4" s="337"/>
      <c r="BQ4" s="337"/>
      <c r="BR4" s="337"/>
      <c r="BS4" s="337"/>
      <c r="BT4" s="337"/>
      <c r="BU4" s="337"/>
      <c r="BV4" s="337"/>
      <c r="BW4" s="337"/>
      <c r="BX4" s="337"/>
      <c r="BY4" s="337"/>
      <c r="BZ4" s="337"/>
      <c r="CA4" s="337"/>
      <c r="CB4" s="337"/>
      <c r="CC4" s="337"/>
      <c r="CD4" s="337"/>
      <c r="CE4" s="337"/>
      <c r="CF4" s="337"/>
      <c r="CG4" s="337"/>
      <c r="CH4" s="337"/>
      <c r="CI4" s="337"/>
      <c r="CJ4" s="337"/>
      <c r="CK4" s="337"/>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31" t="s">
        <v>525</v>
      </c>
      <c r="F8" s="332"/>
      <c r="G8" s="332"/>
      <c r="H8" s="333"/>
      <c r="I8" s="331" t="s">
        <v>526</v>
      </c>
      <c r="J8" s="332"/>
      <c r="K8" s="332"/>
      <c r="L8" s="333"/>
      <c r="M8" s="331" t="s">
        <v>527</v>
      </c>
      <c r="N8" s="332"/>
      <c r="O8" s="332"/>
      <c r="P8" s="333"/>
      <c r="Q8" s="331" t="s">
        <v>528</v>
      </c>
      <c r="R8" s="332"/>
      <c r="S8" s="332"/>
      <c r="T8" s="333"/>
      <c r="U8" s="331" t="s">
        <v>529</v>
      </c>
      <c r="V8" s="332"/>
      <c r="W8" s="332"/>
      <c r="X8" s="333"/>
      <c r="Y8" s="331" t="s">
        <v>530</v>
      </c>
      <c r="Z8" s="332"/>
      <c r="AA8" s="332"/>
      <c r="AB8" s="333"/>
      <c r="AC8" s="331" t="s">
        <v>531</v>
      </c>
      <c r="AD8" s="332"/>
      <c r="AE8" s="332"/>
      <c r="AF8" s="333"/>
      <c r="AG8" s="331" t="s">
        <v>532</v>
      </c>
      <c r="AH8" s="332"/>
      <c r="AI8" s="332"/>
      <c r="AJ8" s="333"/>
      <c r="AK8" s="331" t="s">
        <v>533</v>
      </c>
      <c r="AL8" s="332"/>
      <c r="AM8" s="332"/>
      <c r="AN8" s="333"/>
      <c r="AO8" s="331" t="s">
        <v>708</v>
      </c>
      <c r="AP8" s="332"/>
      <c r="AQ8" s="332"/>
      <c r="AR8" s="333"/>
      <c r="AS8" s="331" t="s">
        <v>709</v>
      </c>
      <c r="AT8" s="332"/>
      <c r="AU8" s="332"/>
      <c r="AV8" s="333"/>
      <c r="AW8" s="331" t="s">
        <v>710</v>
      </c>
      <c r="AX8" s="332"/>
      <c r="AY8" s="332"/>
      <c r="AZ8" s="333"/>
      <c r="BA8" s="331" t="s">
        <v>711</v>
      </c>
      <c r="BB8" s="332"/>
      <c r="BC8" s="332"/>
      <c r="BD8" s="333"/>
      <c r="BE8" s="331"/>
      <c r="BF8" s="332"/>
      <c r="BG8" s="332"/>
      <c r="BH8" s="333"/>
      <c r="BI8" s="331"/>
      <c r="BJ8" s="332"/>
      <c r="BK8" s="332"/>
      <c r="BL8" s="333"/>
      <c r="BM8" s="331" t="s">
        <v>11</v>
      </c>
      <c r="BN8" s="332"/>
      <c r="BO8" s="332"/>
      <c r="BP8" s="333"/>
      <c r="BQ8" s="331" t="s">
        <v>11</v>
      </c>
      <c r="BR8" s="332"/>
      <c r="BS8" s="332"/>
      <c r="BT8" s="333"/>
      <c r="BU8" s="331" t="s">
        <v>11</v>
      </c>
      <c r="BV8" s="332"/>
      <c r="BW8" s="332"/>
      <c r="BX8" s="333"/>
      <c r="BY8" s="331" t="s">
        <v>11</v>
      </c>
      <c r="BZ8" s="332"/>
      <c r="CA8" s="332"/>
      <c r="CB8" s="333"/>
      <c r="CC8" s="331" t="s">
        <v>11</v>
      </c>
      <c r="CD8" s="332"/>
      <c r="CE8" s="332"/>
      <c r="CF8" s="333"/>
      <c r="CG8" s="150"/>
    </row>
    <row r="9" spans="1:89" ht="150" customHeight="1" outlineLevel="1" x14ac:dyDescent="0.45">
      <c r="B9" s="143" t="s">
        <v>87</v>
      </c>
      <c r="C9" s="137"/>
      <c r="D9" s="145" t="s">
        <v>511</v>
      </c>
      <c r="E9" s="334" t="s">
        <v>754</v>
      </c>
      <c r="F9" s="335"/>
      <c r="G9" s="335"/>
      <c r="H9" s="336"/>
      <c r="I9" s="334" t="s">
        <v>524</v>
      </c>
      <c r="J9" s="335"/>
      <c r="K9" s="335"/>
      <c r="L9" s="336"/>
      <c r="M9" s="334" t="s">
        <v>691</v>
      </c>
      <c r="N9" s="335"/>
      <c r="O9" s="335"/>
      <c r="P9" s="336"/>
      <c r="Q9" s="334" t="s">
        <v>733</v>
      </c>
      <c r="R9" s="335"/>
      <c r="S9" s="335"/>
      <c r="T9" s="336"/>
      <c r="U9" s="334" t="s">
        <v>703</v>
      </c>
      <c r="V9" s="335"/>
      <c r="W9" s="335"/>
      <c r="X9" s="336"/>
      <c r="Y9" s="334" t="s">
        <v>705</v>
      </c>
      <c r="Z9" s="335"/>
      <c r="AA9" s="335"/>
      <c r="AB9" s="336"/>
      <c r="AC9" s="334" t="s">
        <v>704</v>
      </c>
      <c r="AD9" s="335"/>
      <c r="AE9" s="335"/>
      <c r="AF9" s="336"/>
      <c r="AG9" s="334" t="s">
        <v>695</v>
      </c>
      <c r="AH9" s="335"/>
      <c r="AI9" s="335"/>
      <c r="AJ9" s="336"/>
      <c r="AK9" s="334" t="s">
        <v>706</v>
      </c>
      <c r="AL9" s="335"/>
      <c r="AM9" s="335"/>
      <c r="AN9" s="336"/>
      <c r="AO9" s="334" t="s">
        <v>699</v>
      </c>
      <c r="AP9" s="335"/>
      <c r="AQ9" s="335"/>
      <c r="AR9" s="336"/>
      <c r="AS9" s="334" t="s">
        <v>696</v>
      </c>
      <c r="AT9" s="335"/>
      <c r="AU9" s="335"/>
      <c r="AV9" s="336"/>
      <c r="AW9" s="334" t="s">
        <v>948</v>
      </c>
      <c r="AX9" s="335"/>
      <c r="AY9" s="335"/>
      <c r="AZ9" s="336"/>
      <c r="BA9" s="334" t="s">
        <v>697</v>
      </c>
      <c r="BB9" s="335"/>
      <c r="BC9" s="335"/>
      <c r="BD9" s="336"/>
      <c r="BE9" s="334"/>
      <c r="BF9" s="335"/>
      <c r="BG9" s="335"/>
      <c r="BH9" s="336"/>
      <c r="BI9" s="334"/>
      <c r="BJ9" s="335"/>
      <c r="BK9" s="335"/>
      <c r="BL9" s="336"/>
      <c r="BM9" s="334">
        <v>0</v>
      </c>
      <c r="BN9" s="335"/>
      <c r="BO9" s="335"/>
      <c r="BP9" s="336"/>
      <c r="BQ9" s="334">
        <v>0</v>
      </c>
      <c r="BR9" s="335"/>
      <c r="BS9" s="335"/>
      <c r="BT9" s="336"/>
      <c r="BU9" s="334">
        <v>0</v>
      </c>
      <c r="BV9" s="335"/>
      <c r="BW9" s="335"/>
      <c r="BX9" s="336"/>
      <c r="BY9" s="334">
        <v>0</v>
      </c>
      <c r="BZ9" s="335"/>
      <c r="CA9" s="335"/>
      <c r="CB9" s="336"/>
      <c r="CC9" s="334">
        <v>0</v>
      </c>
      <c r="CD9" s="335"/>
      <c r="CE9" s="335"/>
      <c r="CF9" s="336"/>
      <c r="CG9" s="151"/>
    </row>
    <row r="10" spans="1:89" outlineLevel="1" x14ac:dyDescent="0.45">
      <c r="B10" s="143" t="s">
        <v>88</v>
      </c>
      <c r="C10" s="137"/>
      <c r="D10" s="149" t="s">
        <v>490</v>
      </c>
      <c r="E10" s="328" t="s">
        <v>84</v>
      </c>
      <c r="F10" s="329"/>
      <c r="G10" s="329"/>
      <c r="H10" s="330"/>
      <c r="I10" s="328" t="s">
        <v>85</v>
      </c>
      <c r="J10" s="329"/>
      <c r="K10" s="329"/>
      <c r="L10" s="330"/>
      <c r="M10" s="328" t="s">
        <v>85</v>
      </c>
      <c r="N10" s="329"/>
      <c r="O10" s="329"/>
      <c r="P10" s="330"/>
      <c r="Q10" s="328" t="s">
        <v>85</v>
      </c>
      <c r="R10" s="329"/>
      <c r="S10" s="329"/>
      <c r="T10" s="330"/>
      <c r="U10" s="328" t="s">
        <v>84</v>
      </c>
      <c r="V10" s="329"/>
      <c r="W10" s="329"/>
      <c r="X10" s="330"/>
      <c r="Y10" s="328" t="s">
        <v>84</v>
      </c>
      <c r="Z10" s="329"/>
      <c r="AA10" s="329"/>
      <c r="AB10" s="330"/>
      <c r="AC10" s="328" t="s">
        <v>85</v>
      </c>
      <c r="AD10" s="329"/>
      <c r="AE10" s="329"/>
      <c r="AF10" s="330"/>
      <c r="AG10" s="328" t="s">
        <v>84</v>
      </c>
      <c r="AH10" s="329"/>
      <c r="AI10" s="329"/>
      <c r="AJ10" s="330"/>
      <c r="AK10" s="328" t="s">
        <v>84</v>
      </c>
      <c r="AL10" s="329"/>
      <c r="AM10" s="329"/>
      <c r="AN10" s="330"/>
      <c r="AO10" s="328" t="s">
        <v>85</v>
      </c>
      <c r="AP10" s="329"/>
      <c r="AQ10" s="329"/>
      <c r="AR10" s="330"/>
      <c r="AS10" s="328" t="s">
        <v>84</v>
      </c>
      <c r="AT10" s="329"/>
      <c r="AU10" s="329"/>
      <c r="AV10" s="330"/>
      <c r="AW10" s="328" t="s">
        <v>85</v>
      </c>
      <c r="AX10" s="329"/>
      <c r="AY10" s="329"/>
      <c r="AZ10" s="330"/>
      <c r="BA10" s="328" t="s">
        <v>84</v>
      </c>
      <c r="BB10" s="329"/>
      <c r="BC10" s="329"/>
      <c r="BD10" s="330"/>
      <c r="BE10" s="328"/>
      <c r="BF10" s="329"/>
      <c r="BG10" s="329"/>
      <c r="BH10" s="330"/>
      <c r="BI10" s="328"/>
      <c r="BJ10" s="329"/>
      <c r="BK10" s="329"/>
      <c r="BL10" s="330"/>
      <c r="BM10" s="328">
        <v>0</v>
      </c>
      <c r="BN10" s="329"/>
      <c r="BO10" s="329"/>
      <c r="BP10" s="330"/>
      <c r="BQ10" s="328">
        <v>0</v>
      </c>
      <c r="BR10" s="329"/>
      <c r="BS10" s="329"/>
      <c r="BT10" s="330"/>
      <c r="BU10" s="328">
        <v>0</v>
      </c>
      <c r="BV10" s="329"/>
      <c r="BW10" s="329"/>
      <c r="BX10" s="330"/>
      <c r="BY10" s="328">
        <v>0</v>
      </c>
      <c r="BZ10" s="329"/>
      <c r="CA10" s="329"/>
      <c r="CB10" s="330"/>
      <c r="CC10" s="328">
        <v>0</v>
      </c>
      <c r="CD10" s="329"/>
      <c r="CE10" s="329"/>
      <c r="CF10" s="330"/>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803</v>
      </c>
      <c r="C14" s="243" t="s">
        <v>540</v>
      </c>
      <c r="D14" s="242" t="s">
        <v>717</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804</v>
      </c>
      <c r="C15" s="243" t="s">
        <v>683</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805</v>
      </c>
      <c r="C16" s="243" t="s">
        <v>676</v>
      </c>
      <c r="D16" s="242" t="s">
        <v>714</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806</v>
      </c>
      <c r="C17" s="243" t="s">
        <v>679</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807</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808</v>
      </c>
      <c r="C19" s="243" t="s">
        <v>540</v>
      </c>
      <c r="D19" s="242" t="s">
        <v>578</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809</v>
      </c>
      <c r="C20" s="243" t="s">
        <v>540</v>
      </c>
      <c r="D20" s="242" t="s">
        <v>579</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810</v>
      </c>
      <c r="C21" s="243" t="s">
        <v>540</v>
      </c>
      <c r="D21" s="242" t="s">
        <v>657</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811</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812</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813</v>
      </c>
      <c r="C24" s="243" t="s">
        <v>540</v>
      </c>
      <c r="D24" s="242" t="s">
        <v>721</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814</v>
      </c>
      <c r="C25" s="243" t="s">
        <v>679</v>
      </c>
      <c r="D25" s="242" t="s">
        <v>722</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815</v>
      </c>
      <c r="C26" s="243" t="s">
        <v>679</v>
      </c>
      <c r="D26" s="242" t="s">
        <v>723</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816</v>
      </c>
      <c r="C27" s="243" t="s">
        <v>540</v>
      </c>
      <c r="D27" s="242" t="s">
        <v>776</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817</v>
      </c>
      <c r="C28" s="243" t="s">
        <v>540</v>
      </c>
      <c r="D28" s="242" t="s">
        <v>556</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818</v>
      </c>
      <c r="C29" s="243" t="s">
        <v>540</v>
      </c>
      <c r="D29" s="242" t="s">
        <v>558</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819</v>
      </c>
      <c r="C30" s="243" t="s">
        <v>540</v>
      </c>
      <c r="D30" s="242" t="s">
        <v>561</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820</v>
      </c>
      <c r="C31" s="243" t="s">
        <v>540</v>
      </c>
      <c r="D31" s="242" t="s">
        <v>564</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821</v>
      </c>
      <c r="C32" s="243" t="s">
        <v>540</v>
      </c>
      <c r="D32" s="242" t="s">
        <v>567</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822</v>
      </c>
      <c r="C33" s="243" t="s">
        <v>540</v>
      </c>
      <c r="D33" s="242" t="s">
        <v>570</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823</v>
      </c>
      <c r="C34" s="243" t="s">
        <v>679</v>
      </c>
      <c r="D34" s="242" t="s">
        <v>736</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824</v>
      </c>
      <c r="C35" s="243" t="s">
        <v>540</v>
      </c>
      <c r="D35" s="242" t="s">
        <v>573</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825</v>
      </c>
      <c r="C36" s="243" t="s">
        <v>540</v>
      </c>
      <c r="D36" s="242" t="s">
        <v>725</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826</v>
      </c>
      <c r="C37" s="243" t="s">
        <v>679</v>
      </c>
      <c r="D37" s="242" t="s">
        <v>726</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827</v>
      </c>
      <c r="C38" s="243" t="s">
        <v>679</v>
      </c>
      <c r="D38" s="242" t="s">
        <v>838</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828</v>
      </c>
      <c r="C39" s="243" t="s">
        <v>759</v>
      </c>
      <c r="D39" s="242" t="s">
        <v>760</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829</v>
      </c>
      <c r="C40" s="243" t="s">
        <v>540</v>
      </c>
      <c r="D40" s="242" t="s">
        <v>739</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830</v>
      </c>
      <c r="C41" s="243" t="s">
        <v>540</v>
      </c>
      <c r="D41" s="242" t="s">
        <v>742</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831</v>
      </c>
      <c r="C42" s="243" t="s">
        <v>540</v>
      </c>
      <c r="D42" s="242" t="s">
        <v>745</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832</v>
      </c>
      <c r="C43" s="243" t="s">
        <v>540</v>
      </c>
      <c r="D43" s="242" t="s">
        <v>747</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833</v>
      </c>
      <c r="C44" s="243" t="s">
        <v>679</v>
      </c>
      <c r="D44" s="242" t="s">
        <v>749</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834</v>
      </c>
      <c r="C45" s="243" t="s">
        <v>540</v>
      </c>
      <c r="D45" s="242" t="s">
        <v>731</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835</v>
      </c>
      <c r="C46" s="243" t="s">
        <v>540</v>
      </c>
      <c r="D46" s="242" t="s">
        <v>839</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836</v>
      </c>
      <c r="C47" s="243" t="s">
        <v>540</v>
      </c>
      <c r="D47" s="242" t="s">
        <v>659</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837</v>
      </c>
      <c r="C48" s="243" t="s">
        <v>540</v>
      </c>
      <c r="D48" s="242" t="s">
        <v>660</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 ref="AG10:AJ10"/>
    <mergeCell ref="AK10:AN10"/>
    <mergeCell ref="U8:X8"/>
    <mergeCell ref="Y9:AB9"/>
    <mergeCell ref="Y8:AB8"/>
    <mergeCell ref="AC8:AF8"/>
    <mergeCell ref="AG8:AJ8"/>
    <mergeCell ref="AK8:AN8"/>
    <mergeCell ref="U9:X9"/>
    <mergeCell ref="AC9:AF9"/>
    <mergeCell ref="AG9:AJ9"/>
    <mergeCell ref="AK9:AN9"/>
    <mergeCell ref="AO9:AR9"/>
    <mergeCell ref="AS9:AV9"/>
    <mergeCell ref="BI8:BL8"/>
    <mergeCell ref="BM8:BP8"/>
    <mergeCell ref="AO10:AR10"/>
    <mergeCell ref="AS10:AV10"/>
    <mergeCell ref="AO8:AR8"/>
    <mergeCell ref="AS8:AV8"/>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BQ10:BT10"/>
    <mergeCell ref="BU10:BX10"/>
    <mergeCell ref="BY10:CB10"/>
    <mergeCell ref="CC10:CF10"/>
    <mergeCell ref="AW10:AZ10"/>
    <mergeCell ref="BA10:BD10"/>
    <mergeCell ref="BE10:BH10"/>
    <mergeCell ref="BI10:BL10"/>
    <mergeCell ref="BM10:BP10"/>
  </mergeCells>
  <conditionalFormatting sqref="E9:CF9">
    <cfRule type="expression" dxfId="27" priority="128" stopIfTrue="1">
      <formula>MAX(F12:H12)&gt;8</formula>
    </cfRule>
    <cfRule type="cellIs" priority="123" stopIfTrue="1" operator="lessThan">
      <formula>0</formula>
    </cfRule>
    <cfRule type="expression" dxfId="26" priority="124" stopIfTrue="1">
      <formula>MAX(F12:H12)&lt;=2</formula>
    </cfRule>
    <cfRule type="expression" dxfId="25" priority="125" stopIfTrue="1">
      <formula>AND(MAX(F12:H12)&gt;2, MAX(F12:H12)&lt;=4)</formula>
    </cfRule>
    <cfRule type="expression" dxfId="24" priority="126" stopIfTrue="1">
      <formula>AND(MAX(F12:H12)&gt;4, MAX(F12:H12)&lt;=6)</formula>
    </cfRule>
    <cfRule type="expression" dxfId="23" priority="127" stopIfTrue="1">
      <formula>AND(MAX(F12:H12)&gt;6, MAX(F12:H12)&lt;=8)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P878"/>
  <sheetViews>
    <sheetView showGridLines="0" tabSelected="1" zoomScale="50" zoomScaleNormal="50" workbookViewId="0">
      <pane xSplit="2" ySplit="9" topLeftCell="C10" activePane="bottomRight" state="frozen"/>
      <selection pane="topRight" activeCell="C1" sqref="C1"/>
      <selection pane="bottomLeft" activeCell="A10" sqref="A10"/>
      <selection pane="bottomRight"/>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40" width="6.46484375" style="2" bestFit="1" customWidth="1"/>
    <col min="41" max="41" width="15.46484375" style="2" customWidth="1"/>
    <col min="42" max="42" width="19.3984375" style="2" customWidth="1"/>
    <col min="43" max="16384" width="11.3984375" style="2"/>
  </cols>
  <sheetData>
    <row r="1" spans="1:42"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2"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2"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2"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2"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2"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2" ht="9.9499999999999993" customHeight="1" outlineLevel="1" thickBot="1" x14ac:dyDescent="0.5">
      <c r="C7"/>
      <c r="D7"/>
      <c r="N7" s="2"/>
      <c r="O7" s="2"/>
      <c r="P7" s="2"/>
      <c r="Q7" s="2"/>
    </row>
    <row r="8" spans="1:42" ht="15.75" customHeight="1" x14ac:dyDescent="0.45">
      <c r="A8"/>
      <c r="B8" s="338" t="s">
        <v>662</v>
      </c>
      <c r="C8" s="339"/>
      <c r="D8" s="339"/>
      <c r="E8" s="339"/>
      <c r="F8" s="339"/>
      <c r="G8" s="339"/>
      <c r="H8" s="339"/>
      <c r="I8" s="339"/>
      <c r="J8" s="340"/>
      <c r="K8" s="164"/>
      <c r="L8" s="344" t="s">
        <v>471</v>
      </c>
      <c r="M8" s="345"/>
      <c r="N8" s="346"/>
      <c r="O8" s="347" t="s">
        <v>950</v>
      </c>
      <c r="P8" s="348"/>
      <c r="Q8" s="349"/>
      <c r="R8" s="165"/>
      <c r="S8" s="338" t="s">
        <v>480</v>
      </c>
      <c r="T8" s="339"/>
      <c r="U8" s="339"/>
      <c r="V8" s="339"/>
      <c r="W8" s="339"/>
      <c r="X8" s="339"/>
      <c r="Y8" s="339"/>
      <c r="Z8" s="339"/>
      <c r="AA8" s="339"/>
      <c r="AB8" s="339"/>
      <c r="AC8" s="339"/>
      <c r="AD8" s="339"/>
      <c r="AE8" s="339"/>
      <c r="AF8" s="339"/>
      <c r="AG8" s="339"/>
      <c r="AH8" s="339"/>
      <c r="AI8" s="165"/>
      <c r="AJ8" s="341" t="s">
        <v>497</v>
      </c>
      <c r="AK8" s="342"/>
      <c r="AL8" s="343"/>
      <c r="AM8" s="166"/>
      <c r="AN8" s="347" t="s">
        <v>963</v>
      </c>
      <c r="AO8" s="348"/>
      <c r="AP8" s="349"/>
    </row>
    <row r="9" spans="1:42" ht="30.75" customHeight="1" thickBot="1" x14ac:dyDescent="0.5">
      <c r="B9" s="167" t="s">
        <v>0</v>
      </c>
      <c r="C9" s="168" t="s">
        <v>470</v>
      </c>
      <c r="D9" s="280"/>
      <c r="E9" s="169" t="s">
        <v>493</v>
      </c>
      <c r="F9" s="170" t="s">
        <v>481</v>
      </c>
      <c r="G9" s="171" t="s">
        <v>86</v>
      </c>
      <c r="H9" s="172" t="s">
        <v>492</v>
      </c>
      <c r="I9" s="173" t="s">
        <v>496</v>
      </c>
      <c r="J9" s="174" t="s">
        <v>17</v>
      </c>
      <c r="K9" s="164"/>
      <c r="L9" s="175" t="s">
        <v>494</v>
      </c>
      <c r="M9" s="176" t="s">
        <v>495</v>
      </c>
      <c r="N9" s="174" t="s">
        <v>471</v>
      </c>
      <c r="O9" s="278" t="s">
        <v>951</v>
      </c>
      <c r="P9" s="278" t="s">
        <v>952</v>
      </c>
      <c r="Q9" s="278" t="s">
        <v>953</v>
      </c>
      <c r="R9" s="177"/>
      <c r="S9" s="174" t="s">
        <v>474</v>
      </c>
      <c r="T9" s="167" t="s">
        <v>475</v>
      </c>
      <c r="U9" s="178" t="s">
        <v>663</v>
      </c>
      <c r="V9" s="179" t="s">
        <v>664</v>
      </c>
      <c r="W9" s="167" t="s">
        <v>476</v>
      </c>
      <c r="X9" s="178" t="s">
        <v>665</v>
      </c>
      <c r="Y9" s="179" t="s">
        <v>666</v>
      </c>
      <c r="Z9" s="167" t="s">
        <v>477</v>
      </c>
      <c r="AA9" s="178" t="s">
        <v>667</v>
      </c>
      <c r="AB9" s="179" t="s">
        <v>668</v>
      </c>
      <c r="AC9" s="167" t="s">
        <v>478</v>
      </c>
      <c r="AD9" s="178" t="s">
        <v>669</v>
      </c>
      <c r="AE9" s="179" t="s">
        <v>670</v>
      </c>
      <c r="AF9" s="167" t="s">
        <v>479</v>
      </c>
      <c r="AG9" s="178" t="s">
        <v>671</v>
      </c>
      <c r="AH9" s="180" t="s">
        <v>672</v>
      </c>
      <c r="AI9" s="181"/>
      <c r="AJ9" s="182" t="s">
        <v>673</v>
      </c>
      <c r="AK9" s="183" t="s">
        <v>674</v>
      </c>
      <c r="AL9" s="184" t="s">
        <v>497</v>
      </c>
      <c r="AM9" s="166"/>
      <c r="AN9" s="278" t="s">
        <v>951</v>
      </c>
      <c r="AO9" s="278" t="s">
        <v>952</v>
      </c>
      <c r="AP9" s="278" t="s">
        <v>953</v>
      </c>
    </row>
    <row r="10" spans="1:42" s="247" customFormat="1" ht="43.15" thickBot="1" x14ac:dyDescent="0.5">
      <c r="B10" s="245" t="s">
        <v>842</v>
      </c>
      <c r="C10" s="276" t="s">
        <v>761</v>
      </c>
      <c r="D10" s="281" t="s">
        <v>954</v>
      </c>
      <c r="E10" s="279" t="s">
        <v>118</v>
      </c>
      <c r="F10" s="249" t="s">
        <v>754</v>
      </c>
      <c r="G10" s="250" t="s">
        <v>89</v>
      </c>
      <c r="H10" s="251" t="s">
        <v>579</v>
      </c>
      <c r="I10" s="252" t="s">
        <v>117</v>
      </c>
      <c r="J10" s="253" t="s">
        <v>172</v>
      </c>
      <c r="K10" s="241"/>
      <c r="L10" s="254">
        <v>2.5</v>
      </c>
      <c r="M10" s="255">
        <v>3</v>
      </c>
      <c r="N10" s="256">
        <v>7.5</v>
      </c>
      <c r="O10" s="283">
        <v>2.5000000000000001E-2</v>
      </c>
      <c r="P10" s="284">
        <v>3961685.76353133</v>
      </c>
      <c r="Q10" s="284">
        <f>O10*P10</f>
        <v>99042.144088283254</v>
      </c>
      <c r="R10" s="257"/>
      <c r="S10" s="258" t="s">
        <v>587</v>
      </c>
      <c r="T10" s="259" t="s">
        <v>589</v>
      </c>
      <c r="U10" s="260">
        <v>0.81</v>
      </c>
      <c r="V10" s="261">
        <v>0</v>
      </c>
      <c r="W10" s="259" t="s">
        <v>591</v>
      </c>
      <c r="X10" s="260">
        <v>0</v>
      </c>
      <c r="Y10" s="261">
        <v>0.63</v>
      </c>
      <c r="Z10" s="259" t="s">
        <v>592</v>
      </c>
      <c r="AA10" s="260">
        <v>0</v>
      </c>
      <c r="AB10" s="261">
        <v>0.72</v>
      </c>
      <c r="AC10" s="259"/>
      <c r="AD10" s="260">
        <v>0</v>
      </c>
      <c r="AE10" s="261">
        <v>0</v>
      </c>
      <c r="AF10" s="259"/>
      <c r="AG10" s="260">
        <v>0</v>
      </c>
      <c r="AH10" s="262">
        <v>0</v>
      </c>
      <c r="AI10" s="263"/>
      <c r="AJ10" s="264">
        <v>0.47499999999999987</v>
      </c>
      <c r="AK10" s="265">
        <v>0.31080000000000002</v>
      </c>
      <c r="AL10" s="256">
        <v>0.14762999999999996</v>
      </c>
      <c r="AM10" s="266"/>
      <c r="AN10" s="283"/>
      <c r="AO10" s="284"/>
      <c r="AP10" s="284"/>
    </row>
    <row r="11" spans="1:42" s="247" customFormat="1" ht="42.75" x14ac:dyDescent="0.45">
      <c r="B11" s="245" t="s">
        <v>843</v>
      </c>
      <c r="C11" s="276" t="s">
        <v>761</v>
      </c>
      <c r="D11" s="350"/>
      <c r="E11" s="248" t="s">
        <v>118</v>
      </c>
      <c r="F11" s="249" t="s">
        <v>524</v>
      </c>
      <c r="G11" s="250" t="s">
        <v>89</v>
      </c>
      <c r="H11" s="251" t="s">
        <v>579</v>
      </c>
      <c r="I11" s="252" t="s">
        <v>117</v>
      </c>
      <c r="J11" s="253" t="s">
        <v>172</v>
      </c>
      <c r="K11" s="241"/>
      <c r="L11" s="254">
        <v>2.5</v>
      </c>
      <c r="M11" s="255">
        <v>3</v>
      </c>
      <c r="N11" s="256">
        <v>7.5</v>
      </c>
      <c r="O11" s="351"/>
      <c r="P11" s="352"/>
      <c r="Q11" s="353"/>
      <c r="R11" s="257"/>
      <c r="S11" s="258" t="s">
        <v>587</v>
      </c>
      <c r="T11" s="259" t="s">
        <v>589</v>
      </c>
      <c r="U11" s="260">
        <v>0.81</v>
      </c>
      <c r="V11" s="261">
        <v>0</v>
      </c>
      <c r="W11" s="259" t="s">
        <v>591</v>
      </c>
      <c r="X11" s="260">
        <v>0</v>
      </c>
      <c r="Y11" s="261">
        <v>0.63</v>
      </c>
      <c r="Z11" s="259" t="s">
        <v>592</v>
      </c>
      <c r="AA11" s="260">
        <v>0</v>
      </c>
      <c r="AB11" s="261">
        <v>0.72</v>
      </c>
      <c r="AC11" s="259"/>
      <c r="AD11" s="260">
        <v>0</v>
      </c>
      <c r="AE11" s="261">
        <v>0</v>
      </c>
      <c r="AF11" s="259"/>
      <c r="AG11" s="260">
        <v>0</v>
      </c>
      <c r="AH11" s="262">
        <v>0</v>
      </c>
      <c r="AI11" s="263"/>
      <c r="AJ11" s="264">
        <v>0.47499999999999987</v>
      </c>
      <c r="AK11" s="265">
        <v>0.31080000000000002</v>
      </c>
      <c r="AL11" s="256">
        <v>0.14762999999999996</v>
      </c>
      <c r="AM11" s="266"/>
      <c r="AN11" s="351"/>
      <c r="AO11" s="352"/>
      <c r="AP11" s="353"/>
    </row>
    <row r="12" spans="1:42" s="247" customFormat="1" ht="42.75" x14ac:dyDescent="0.45">
      <c r="B12" s="245" t="s">
        <v>844</v>
      </c>
      <c r="C12" s="276" t="s">
        <v>761</v>
      </c>
      <c r="D12" s="350"/>
      <c r="E12" s="248" t="s">
        <v>118</v>
      </c>
      <c r="F12" s="249" t="s">
        <v>691</v>
      </c>
      <c r="G12" s="250" t="s">
        <v>89</v>
      </c>
      <c r="H12" s="251" t="s">
        <v>579</v>
      </c>
      <c r="I12" s="252" t="s">
        <v>117</v>
      </c>
      <c r="J12" s="253" t="s">
        <v>172</v>
      </c>
      <c r="K12" s="241"/>
      <c r="L12" s="254">
        <v>2.5</v>
      </c>
      <c r="M12" s="255">
        <v>2</v>
      </c>
      <c r="N12" s="256">
        <v>5</v>
      </c>
      <c r="O12" s="351"/>
      <c r="P12" s="352"/>
      <c r="Q12" s="353"/>
      <c r="R12" s="257"/>
      <c r="S12" s="258" t="s">
        <v>587</v>
      </c>
      <c r="T12" s="259" t="s">
        <v>589</v>
      </c>
      <c r="U12" s="260">
        <v>0.81</v>
      </c>
      <c r="V12" s="261">
        <v>0</v>
      </c>
      <c r="W12" s="259" t="s">
        <v>591</v>
      </c>
      <c r="X12" s="260">
        <v>0</v>
      </c>
      <c r="Y12" s="261">
        <v>0.63</v>
      </c>
      <c r="Z12" s="259" t="s">
        <v>592</v>
      </c>
      <c r="AA12" s="260">
        <v>0</v>
      </c>
      <c r="AB12" s="261">
        <v>0.72</v>
      </c>
      <c r="AC12" s="259"/>
      <c r="AD12" s="260">
        <v>0</v>
      </c>
      <c r="AE12" s="261">
        <v>0</v>
      </c>
      <c r="AF12" s="259"/>
      <c r="AG12" s="260">
        <v>0</v>
      </c>
      <c r="AH12" s="262">
        <v>0</v>
      </c>
      <c r="AI12" s="263"/>
      <c r="AJ12" s="264">
        <v>0.47499999999999987</v>
      </c>
      <c r="AK12" s="265">
        <v>0.20720000000000002</v>
      </c>
      <c r="AL12" s="256">
        <v>9.841999999999998E-2</v>
      </c>
      <c r="AM12" s="266"/>
      <c r="AN12" s="351"/>
      <c r="AO12" s="352"/>
      <c r="AP12" s="353"/>
    </row>
    <row r="13" spans="1:42" s="247" customFormat="1" ht="42.75" x14ac:dyDescent="0.45">
      <c r="B13" s="245" t="s">
        <v>845</v>
      </c>
      <c r="C13" s="276" t="s">
        <v>761</v>
      </c>
      <c r="D13" s="350"/>
      <c r="E13" s="248" t="s">
        <v>118</v>
      </c>
      <c r="F13" s="249" t="s">
        <v>733</v>
      </c>
      <c r="G13" s="250" t="s">
        <v>89</v>
      </c>
      <c r="H13" s="251" t="s">
        <v>579</v>
      </c>
      <c r="I13" s="252" t="s">
        <v>117</v>
      </c>
      <c r="J13" s="253" t="s">
        <v>172</v>
      </c>
      <c r="K13" s="241"/>
      <c r="L13" s="254">
        <v>2.5</v>
      </c>
      <c r="M13" s="255">
        <v>3</v>
      </c>
      <c r="N13" s="256">
        <v>7.5</v>
      </c>
      <c r="O13" s="351"/>
      <c r="P13" s="352"/>
      <c r="Q13" s="353"/>
      <c r="R13" s="257"/>
      <c r="S13" s="258" t="s">
        <v>587</v>
      </c>
      <c r="T13" s="259" t="s">
        <v>589</v>
      </c>
      <c r="U13" s="260">
        <v>0.81</v>
      </c>
      <c r="V13" s="261">
        <v>0</v>
      </c>
      <c r="W13" s="259" t="s">
        <v>591</v>
      </c>
      <c r="X13" s="260">
        <v>0</v>
      </c>
      <c r="Y13" s="261">
        <v>0.63</v>
      </c>
      <c r="Z13" s="259" t="s">
        <v>592</v>
      </c>
      <c r="AA13" s="260">
        <v>0</v>
      </c>
      <c r="AB13" s="261">
        <v>0.72</v>
      </c>
      <c r="AC13" s="259"/>
      <c r="AD13" s="260">
        <v>0</v>
      </c>
      <c r="AE13" s="261">
        <v>0</v>
      </c>
      <c r="AF13" s="259"/>
      <c r="AG13" s="260">
        <v>0</v>
      </c>
      <c r="AH13" s="262">
        <v>0</v>
      </c>
      <c r="AI13" s="263"/>
      <c r="AJ13" s="264">
        <v>0.47499999999999987</v>
      </c>
      <c r="AK13" s="265">
        <v>0.31080000000000002</v>
      </c>
      <c r="AL13" s="256">
        <v>0.14762999999999996</v>
      </c>
      <c r="AM13" s="266"/>
      <c r="AN13" s="351"/>
      <c r="AO13" s="352"/>
      <c r="AP13" s="353"/>
    </row>
    <row r="14" spans="1:42" s="247" customFormat="1" ht="42.75" x14ac:dyDescent="0.45">
      <c r="B14" s="245" t="s">
        <v>846</v>
      </c>
      <c r="C14" s="276" t="s">
        <v>761</v>
      </c>
      <c r="D14" s="350"/>
      <c r="E14" s="248" t="s">
        <v>118</v>
      </c>
      <c r="F14" s="249" t="s">
        <v>703</v>
      </c>
      <c r="G14" s="250" t="s">
        <v>89</v>
      </c>
      <c r="H14" s="251" t="s">
        <v>579</v>
      </c>
      <c r="I14" s="252" t="s">
        <v>117</v>
      </c>
      <c r="J14" s="253" t="s">
        <v>172</v>
      </c>
      <c r="K14" s="241"/>
      <c r="L14" s="254">
        <v>2.5</v>
      </c>
      <c r="M14" s="255">
        <v>3</v>
      </c>
      <c r="N14" s="256">
        <v>7.5</v>
      </c>
      <c r="O14" s="351"/>
      <c r="P14" s="352"/>
      <c r="Q14" s="353"/>
      <c r="R14" s="257"/>
      <c r="S14" s="258" t="s">
        <v>587</v>
      </c>
      <c r="T14" s="259" t="s">
        <v>589</v>
      </c>
      <c r="U14" s="260">
        <v>0.81</v>
      </c>
      <c r="V14" s="261">
        <v>0</v>
      </c>
      <c r="W14" s="259" t="s">
        <v>591</v>
      </c>
      <c r="X14" s="260">
        <v>0</v>
      </c>
      <c r="Y14" s="261">
        <v>0.63</v>
      </c>
      <c r="Z14" s="259" t="s">
        <v>592</v>
      </c>
      <c r="AA14" s="260">
        <v>0</v>
      </c>
      <c r="AB14" s="261">
        <v>0.72</v>
      </c>
      <c r="AC14" s="259"/>
      <c r="AD14" s="260">
        <v>0</v>
      </c>
      <c r="AE14" s="261">
        <v>0</v>
      </c>
      <c r="AF14" s="259"/>
      <c r="AG14" s="260">
        <v>0</v>
      </c>
      <c r="AH14" s="262">
        <v>0</v>
      </c>
      <c r="AI14" s="263"/>
      <c r="AJ14" s="264">
        <v>0.47499999999999987</v>
      </c>
      <c r="AK14" s="265">
        <v>0.31080000000000002</v>
      </c>
      <c r="AL14" s="256">
        <v>0.14762999999999996</v>
      </c>
      <c r="AM14" s="266"/>
      <c r="AN14" s="351"/>
      <c r="AO14" s="352"/>
      <c r="AP14" s="353"/>
    </row>
    <row r="15" spans="1:42" s="247" customFormat="1" ht="42.75" x14ac:dyDescent="0.45">
      <c r="B15" s="245" t="s">
        <v>847</v>
      </c>
      <c r="C15" s="276" t="s">
        <v>761</v>
      </c>
      <c r="D15" s="350"/>
      <c r="E15" s="248" t="s">
        <v>118</v>
      </c>
      <c r="F15" s="249" t="s">
        <v>705</v>
      </c>
      <c r="G15" s="250" t="s">
        <v>89</v>
      </c>
      <c r="H15" s="251" t="s">
        <v>579</v>
      </c>
      <c r="I15" s="252" t="s">
        <v>117</v>
      </c>
      <c r="J15" s="253" t="s">
        <v>172</v>
      </c>
      <c r="K15" s="241"/>
      <c r="L15" s="254">
        <v>2.5</v>
      </c>
      <c r="M15" s="255">
        <v>3</v>
      </c>
      <c r="N15" s="256">
        <v>7.5</v>
      </c>
      <c r="O15" s="351"/>
      <c r="P15" s="352"/>
      <c r="Q15" s="353"/>
      <c r="R15" s="257"/>
      <c r="S15" s="258" t="s">
        <v>587</v>
      </c>
      <c r="T15" s="259" t="s">
        <v>589</v>
      </c>
      <c r="U15" s="260">
        <v>0.81</v>
      </c>
      <c r="V15" s="261">
        <v>0</v>
      </c>
      <c r="W15" s="259" t="s">
        <v>591</v>
      </c>
      <c r="X15" s="260">
        <v>0</v>
      </c>
      <c r="Y15" s="261">
        <v>0.63</v>
      </c>
      <c r="Z15" s="259" t="s">
        <v>592</v>
      </c>
      <c r="AA15" s="260">
        <v>0</v>
      </c>
      <c r="AB15" s="261">
        <v>0.72</v>
      </c>
      <c r="AC15" s="259"/>
      <c r="AD15" s="260">
        <v>0</v>
      </c>
      <c r="AE15" s="261">
        <v>0</v>
      </c>
      <c r="AF15" s="259"/>
      <c r="AG15" s="260">
        <v>0</v>
      </c>
      <c r="AH15" s="262">
        <v>0</v>
      </c>
      <c r="AI15" s="263"/>
      <c r="AJ15" s="264">
        <v>0.47499999999999987</v>
      </c>
      <c r="AK15" s="265">
        <v>0.31080000000000002</v>
      </c>
      <c r="AL15" s="256">
        <v>0.14762999999999996</v>
      </c>
      <c r="AM15" s="266"/>
      <c r="AN15" s="351"/>
      <c r="AO15" s="352"/>
      <c r="AP15" s="353"/>
    </row>
    <row r="16" spans="1:42" s="247" customFormat="1" ht="43.15" thickBot="1" x14ac:dyDescent="0.5">
      <c r="B16" s="245" t="s">
        <v>848</v>
      </c>
      <c r="C16" s="276" t="s">
        <v>761</v>
      </c>
      <c r="D16" s="350"/>
      <c r="E16" s="248" t="s">
        <v>118</v>
      </c>
      <c r="F16" s="249" t="s">
        <v>704</v>
      </c>
      <c r="G16" s="250" t="s">
        <v>89</v>
      </c>
      <c r="H16" s="251" t="s">
        <v>579</v>
      </c>
      <c r="I16" s="252" t="s">
        <v>117</v>
      </c>
      <c r="J16" s="253" t="s">
        <v>172</v>
      </c>
      <c r="K16" s="241"/>
      <c r="L16" s="254">
        <v>2.5</v>
      </c>
      <c r="M16" s="255">
        <v>3</v>
      </c>
      <c r="N16" s="256">
        <v>7.5</v>
      </c>
      <c r="O16" s="351"/>
      <c r="P16" s="352"/>
      <c r="Q16" s="353"/>
      <c r="R16" s="257"/>
      <c r="S16" s="258" t="s">
        <v>587</v>
      </c>
      <c r="T16" s="259" t="s">
        <v>589</v>
      </c>
      <c r="U16" s="260">
        <v>0.81</v>
      </c>
      <c r="V16" s="261">
        <v>0</v>
      </c>
      <c r="W16" s="259" t="s">
        <v>591</v>
      </c>
      <c r="X16" s="260">
        <v>0</v>
      </c>
      <c r="Y16" s="261">
        <v>0.63</v>
      </c>
      <c r="Z16" s="259" t="s">
        <v>592</v>
      </c>
      <c r="AA16" s="260">
        <v>0</v>
      </c>
      <c r="AB16" s="261">
        <v>0.72</v>
      </c>
      <c r="AC16" s="259"/>
      <c r="AD16" s="260">
        <v>0</v>
      </c>
      <c r="AE16" s="261">
        <v>0</v>
      </c>
      <c r="AF16" s="259"/>
      <c r="AG16" s="260">
        <v>0</v>
      </c>
      <c r="AH16" s="262">
        <v>0</v>
      </c>
      <c r="AI16" s="263"/>
      <c r="AJ16" s="264">
        <v>0.47499999999999987</v>
      </c>
      <c r="AK16" s="265">
        <v>0.31080000000000002</v>
      </c>
      <c r="AL16" s="256">
        <v>0.14762999999999996</v>
      </c>
      <c r="AM16" s="266"/>
      <c r="AN16" s="351"/>
      <c r="AO16" s="352"/>
      <c r="AP16" s="353"/>
    </row>
    <row r="17" spans="2:42" s="247" customFormat="1" ht="43.15" thickBot="1" x14ac:dyDescent="0.5">
      <c r="B17" s="245" t="s">
        <v>849</v>
      </c>
      <c r="C17" s="275" t="s">
        <v>761</v>
      </c>
      <c r="D17" s="282" t="s">
        <v>955</v>
      </c>
      <c r="E17" s="279" t="s">
        <v>118</v>
      </c>
      <c r="F17" s="249" t="s">
        <v>695</v>
      </c>
      <c r="G17" s="250" t="s">
        <v>89</v>
      </c>
      <c r="H17" s="251" t="s">
        <v>579</v>
      </c>
      <c r="I17" s="252" t="s">
        <v>117</v>
      </c>
      <c r="J17" s="253" t="s">
        <v>172</v>
      </c>
      <c r="K17" s="241"/>
      <c r="L17" s="254">
        <v>2.5</v>
      </c>
      <c r="M17" s="255">
        <v>4</v>
      </c>
      <c r="N17" s="256">
        <v>10</v>
      </c>
      <c r="O17" s="285">
        <v>2.5000000000000001E-2</v>
      </c>
      <c r="P17" s="286">
        <v>1454757.3145105506</v>
      </c>
      <c r="Q17" s="286">
        <f>O17*P17</f>
        <v>36368.932862763766</v>
      </c>
      <c r="R17" s="257"/>
      <c r="S17" s="258" t="s">
        <v>587</v>
      </c>
      <c r="T17" s="259" t="s">
        <v>589</v>
      </c>
      <c r="U17" s="260">
        <v>0.81</v>
      </c>
      <c r="V17" s="261">
        <v>0</v>
      </c>
      <c r="W17" s="259" t="s">
        <v>591</v>
      </c>
      <c r="X17" s="260">
        <v>0</v>
      </c>
      <c r="Y17" s="261">
        <v>0.63</v>
      </c>
      <c r="Z17" s="259" t="s">
        <v>592</v>
      </c>
      <c r="AA17" s="260">
        <v>0</v>
      </c>
      <c r="AB17" s="261">
        <v>0.72</v>
      </c>
      <c r="AC17" s="259"/>
      <c r="AD17" s="260">
        <v>0</v>
      </c>
      <c r="AE17" s="261">
        <v>0</v>
      </c>
      <c r="AF17" s="259"/>
      <c r="AG17" s="260">
        <v>0</v>
      </c>
      <c r="AH17" s="262">
        <v>0</v>
      </c>
      <c r="AI17" s="263"/>
      <c r="AJ17" s="264">
        <v>0.47499999999999987</v>
      </c>
      <c r="AK17" s="265">
        <v>0.41440000000000005</v>
      </c>
      <c r="AL17" s="256">
        <v>0.19683999999999996</v>
      </c>
      <c r="AM17" s="266"/>
      <c r="AN17" s="285"/>
      <c r="AO17" s="286"/>
      <c r="AP17" s="286"/>
    </row>
    <row r="18" spans="2:42" s="247" customFormat="1" ht="42.75" x14ac:dyDescent="0.45">
      <c r="B18" s="245" t="s">
        <v>850</v>
      </c>
      <c r="C18" s="275" t="s">
        <v>761</v>
      </c>
      <c r="D18" s="354"/>
      <c r="E18" s="248" t="s">
        <v>118</v>
      </c>
      <c r="F18" s="249" t="s">
        <v>699</v>
      </c>
      <c r="G18" s="250" t="s">
        <v>89</v>
      </c>
      <c r="H18" s="251" t="s">
        <v>579</v>
      </c>
      <c r="I18" s="252" t="s">
        <v>117</v>
      </c>
      <c r="J18" s="253" t="s">
        <v>172</v>
      </c>
      <c r="K18" s="241"/>
      <c r="L18" s="254">
        <v>2.5</v>
      </c>
      <c r="M18" s="255">
        <v>3</v>
      </c>
      <c r="N18" s="256">
        <v>7.5</v>
      </c>
      <c r="O18" s="356"/>
      <c r="P18" s="357"/>
      <c r="Q18" s="358"/>
      <c r="R18" s="257"/>
      <c r="S18" s="258" t="s">
        <v>587</v>
      </c>
      <c r="T18" s="259" t="s">
        <v>589</v>
      </c>
      <c r="U18" s="260">
        <v>0.81</v>
      </c>
      <c r="V18" s="261">
        <v>0</v>
      </c>
      <c r="W18" s="259" t="s">
        <v>591</v>
      </c>
      <c r="X18" s="260">
        <v>0</v>
      </c>
      <c r="Y18" s="261">
        <v>0.63</v>
      </c>
      <c r="Z18" s="259" t="s">
        <v>592</v>
      </c>
      <c r="AA18" s="260">
        <v>0</v>
      </c>
      <c r="AB18" s="261">
        <v>0.72</v>
      </c>
      <c r="AC18" s="259"/>
      <c r="AD18" s="260">
        <v>0</v>
      </c>
      <c r="AE18" s="261">
        <v>0</v>
      </c>
      <c r="AF18" s="259"/>
      <c r="AG18" s="260">
        <v>0</v>
      </c>
      <c r="AH18" s="262">
        <v>0</v>
      </c>
      <c r="AI18" s="263"/>
      <c r="AJ18" s="264">
        <v>0.47499999999999987</v>
      </c>
      <c r="AK18" s="265">
        <v>0.31080000000000002</v>
      </c>
      <c r="AL18" s="256">
        <v>0.14762999999999996</v>
      </c>
      <c r="AM18" s="266"/>
      <c r="AN18" s="356"/>
      <c r="AO18" s="357"/>
      <c r="AP18" s="358"/>
    </row>
    <row r="19" spans="2:42" s="247" customFormat="1" ht="42.75" x14ac:dyDescent="0.45">
      <c r="B19" s="245" t="s">
        <v>851</v>
      </c>
      <c r="C19" s="275" t="s">
        <v>761</v>
      </c>
      <c r="D19" s="354"/>
      <c r="E19" s="248" t="s">
        <v>118</v>
      </c>
      <c r="F19" s="249" t="s">
        <v>696</v>
      </c>
      <c r="G19" s="250" t="s">
        <v>89</v>
      </c>
      <c r="H19" s="251" t="s">
        <v>579</v>
      </c>
      <c r="I19" s="252" t="s">
        <v>117</v>
      </c>
      <c r="J19" s="253" t="s">
        <v>172</v>
      </c>
      <c r="K19" s="241"/>
      <c r="L19" s="254">
        <v>2.5</v>
      </c>
      <c r="M19" s="255">
        <v>3</v>
      </c>
      <c r="N19" s="256">
        <v>7.5</v>
      </c>
      <c r="O19" s="356"/>
      <c r="P19" s="357"/>
      <c r="Q19" s="358"/>
      <c r="R19" s="257"/>
      <c r="S19" s="258" t="s">
        <v>587</v>
      </c>
      <c r="T19" s="259" t="s">
        <v>589</v>
      </c>
      <c r="U19" s="260">
        <v>0.81</v>
      </c>
      <c r="V19" s="261">
        <v>0</v>
      </c>
      <c r="W19" s="259" t="s">
        <v>591</v>
      </c>
      <c r="X19" s="260">
        <v>0</v>
      </c>
      <c r="Y19" s="261">
        <v>0.63</v>
      </c>
      <c r="Z19" s="259" t="s">
        <v>592</v>
      </c>
      <c r="AA19" s="260">
        <v>0</v>
      </c>
      <c r="AB19" s="261">
        <v>0.72</v>
      </c>
      <c r="AC19" s="259"/>
      <c r="AD19" s="260">
        <v>0</v>
      </c>
      <c r="AE19" s="261">
        <v>0</v>
      </c>
      <c r="AF19" s="259"/>
      <c r="AG19" s="260">
        <v>0</v>
      </c>
      <c r="AH19" s="262">
        <v>0</v>
      </c>
      <c r="AI19" s="263"/>
      <c r="AJ19" s="264">
        <v>0.47499999999999987</v>
      </c>
      <c r="AK19" s="265">
        <v>0.31080000000000002</v>
      </c>
      <c r="AL19" s="256">
        <v>0.14762999999999996</v>
      </c>
      <c r="AM19" s="266"/>
      <c r="AN19" s="356"/>
      <c r="AO19" s="357"/>
      <c r="AP19" s="358"/>
    </row>
    <row r="20" spans="2:42" s="247" customFormat="1" ht="42.75" x14ac:dyDescent="0.45">
      <c r="B20" s="245" t="s">
        <v>852</v>
      </c>
      <c r="C20" s="275" t="s">
        <v>761</v>
      </c>
      <c r="D20" s="354"/>
      <c r="E20" s="248" t="s">
        <v>118</v>
      </c>
      <c r="F20" s="249" t="s">
        <v>940</v>
      </c>
      <c r="G20" s="250" t="s">
        <v>89</v>
      </c>
      <c r="H20" s="251" t="s">
        <v>579</v>
      </c>
      <c r="I20" s="252" t="s">
        <v>117</v>
      </c>
      <c r="J20" s="253" t="s">
        <v>172</v>
      </c>
      <c r="K20" s="241"/>
      <c r="L20" s="254">
        <v>2.5</v>
      </c>
      <c r="M20" s="255">
        <v>4</v>
      </c>
      <c r="N20" s="256">
        <v>10</v>
      </c>
      <c r="O20" s="356"/>
      <c r="P20" s="357"/>
      <c r="Q20" s="358"/>
      <c r="R20" s="257"/>
      <c r="S20" s="258" t="s">
        <v>587</v>
      </c>
      <c r="T20" s="259" t="s">
        <v>589</v>
      </c>
      <c r="U20" s="260">
        <v>0.81</v>
      </c>
      <c r="V20" s="261">
        <v>0</v>
      </c>
      <c r="W20" s="259" t="s">
        <v>591</v>
      </c>
      <c r="X20" s="260">
        <v>0</v>
      </c>
      <c r="Y20" s="261">
        <v>0.63</v>
      </c>
      <c r="Z20" s="259" t="s">
        <v>592</v>
      </c>
      <c r="AA20" s="260">
        <v>0</v>
      </c>
      <c r="AB20" s="261">
        <v>0.72</v>
      </c>
      <c r="AC20" s="259"/>
      <c r="AD20" s="260">
        <v>0</v>
      </c>
      <c r="AE20" s="261">
        <v>0</v>
      </c>
      <c r="AF20" s="259"/>
      <c r="AG20" s="260">
        <v>0</v>
      </c>
      <c r="AH20" s="262">
        <v>0</v>
      </c>
      <c r="AI20" s="263"/>
      <c r="AJ20" s="264">
        <v>0.47499999999999987</v>
      </c>
      <c r="AK20" s="265">
        <v>0.41440000000000005</v>
      </c>
      <c r="AL20" s="256">
        <v>0.19683999999999996</v>
      </c>
      <c r="AM20" s="266"/>
      <c r="AN20" s="356"/>
      <c r="AO20" s="357"/>
      <c r="AP20" s="358"/>
    </row>
    <row r="21" spans="2:42" s="247" customFormat="1" ht="42.75" x14ac:dyDescent="0.45">
      <c r="B21" s="245" t="s">
        <v>853</v>
      </c>
      <c r="C21" s="275" t="s">
        <v>761</v>
      </c>
      <c r="D21" s="355"/>
      <c r="E21" s="248" t="s">
        <v>118</v>
      </c>
      <c r="F21" s="249" t="s">
        <v>697</v>
      </c>
      <c r="G21" s="250" t="s">
        <v>89</v>
      </c>
      <c r="H21" s="251" t="s">
        <v>579</v>
      </c>
      <c r="I21" s="252" t="s">
        <v>117</v>
      </c>
      <c r="J21" s="253" t="s">
        <v>172</v>
      </c>
      <c r="K21" s="241"/>
      <c r="L21" s="254">
        <v>2.5</v>
      </c>
      <c r="M21" s="255">
        <v>4</v>
      </c>
      <c r="N21" s="256">
        <v>10</v>
      </c>
      <c r="O21" s="356"/>
      <c r="P21" s="357"/>
      <c r="Q21" s="358"/>
      <c r="R21" s="257"/>
      <c r="S21" s="258" t="s">
        <v>587</v>
      </c>
      <c r="T21" s="259" t="s">
        <v>589</v>
      </c>
      <c r="U21" s="260">
        <v>0.81</v>
      </c>
      <c r="V21" s="261">
        <v>0</v>
      </c>
      <c r="W21" s="259" t="s">
        <v>591</v>
      </c>
      <c r="X21" s="260">
        <v>0</v>
      </c>
      <c r="Y21" s="261">
        <v>0.63</v>
      </c>
      <c r="Z21" s="259" t="s">
        <v>592</v>
      </c>
      <c r="AA21" s="260">
        <v>0</v>
      </c>
      <c r="AB21" s="261">
        <v>0.72</v>
      </c>
      <c r="AC21" s="259"/>
      <c r="AD21" s="260">
        <v>0</v>
      </c>
      <c r="AE21" s="261">
        <v>0</v>
      </c>
      <c r="AF21" s="259"/>
      <c r="AG21" s="260">
        <v>0</v>
      </c>
      <c r="AH21" s="262">
        <v>0</v>
      </c>
      <c r="AI21" s="263"/>
      <c r="AJ21" s="264">
        <v>0.47499999999999987</v>
      </c>
      <c r="AK21" s="265">
        <v>0.41440000000000005</v>
      </c>
      <c r="AL21" s="256">
        <v>0.19683999999999996</v>
      </c>
      <c r="AM21" s="266"/>
      <c r="AN21" s="356"/>
      <c r="AO21" s="357"/>
      <c r="AP21" s="358"/>
    </row>
    <row r="22" spans="2:42" s="247" customFormat="1" ht="42.75" x14ac:dyDescent="0.45">
      <c r="B22" s="245" t="s">
        <v>854</v>
      </c>
      <c r="C22" s="276" t="s">
        <v>764</v>
      </c>
      <c r="D22" s="359"/>
      <c r="E22" s="248" t="s">
        <v>114</v>
      </c>
      <c r="F22" s="249" t="s">
        <v>754</v>
      </c>
      <c r="G22" s="250" t="s">
        <v>89</v>
      </c>
      <c r="H22" s="251" t="s">
        <v>538</v>
      </c>
      <c r="I22" s="252" t="s">
        <v>113</v>
      </c>
      <c r="J22" s="253" t="s">
        <v>139</v>
      </c>
      <c r="K22" s="241"/>
      <c r="L22" s="254">
        <v>2.5</v>
      </c>
      <c r="M22" s="255">
        <v>3</v>
      </c>
      <c r="N22" s="256">
        <v>7.5</v>
      </c>
      <c r="O22" s="351"/>
      <c r="P22" s="352"/>
      <c r="Q22" s="353"/>
      <c r="R22" s="257"/>
      <c r="S22" s="258" t="s">
        <v>765</v>
      </c>
      <c r="T22" s="259" t="s">
        <v>615</v>
      </c>
      <c r="U22" s="260">
        <v>0</v>
      </c>
      <c r="V22" s="261">
        <v>0.63</v>
      </c>
      <c r="W22" s="259" t="s">
        <v>589</v>
      </c>
      <c r="X22" s="260">
        <v>0.81</v>
      </c>
      <c r="Y22" s="261">
        <v>0</v>
      </c>
      <c r="Z22" s="259" t="s">
        <v>591</v>
      </c>
      <c r="AA22" s="260">
        <v>0</v>
      </c>
      <c r="AB22" s="261">
        <v>0.63</v>
      </c>
      <c r="AC22" s="259" t="s">
        <v>592</v>
      </c>
      <c r="AD22" s="260">
        <v>0</v>
      </c>
      <c r="AE22" s="261">
        <v>0.72</v>
      </c>
      <c r="AF22" s="259" t="s">
        <v>608</v>
      </c>
      <c r="AG22" s="260">
        <v>0.08</v>
      </c>
      <c r="AH22" s="262">
        <v>0.08</v>
      </c>
      <c r="AI22" s="263"/>
      <c r="AJ22" s="264">
        <v>0.43699999999999989</v>
      </c>
      <c r="AK22" s="265">
        <v>0.10579632000000003</v>
      </c>
      <c r="AL22" s="256">
        <v>4.6232991840000001E-2</v>
      </c>
      <c r="AM22" s="266"/>
      <c r="AN22" s="351"/>
      <c r="AO22" s="352"/>
      <c r="AP22" s="353"/>
    </row>
    <row r="23" spans="2:42" s="247" customFormat="1" ht="42.75" x14ac:dyDescent="0.45">
      <c r="B23" s="245" t="s">
        <v>855</v>
      </c>
      <c r="C23" s="276" t="s">
        <v>764</v>
      </c>
      <c r="D23" s="360"/>
      <c r="E23" s="248" t="s">
        <v>114</v>
      </c>
      <c r="F23" s="249" t="s">
        <v>524</v>
      </c>
      <c r="G23" s="250" t="s">
        <v>89</v>
      </c>
      <c r="H23" s="251" t="s">
        <v>538</v>
      </c>
      <c r="I23" s="252" t="s">
        <v>113</v>
      </c>
      <c r="J23" s="253" t="s">
        <v>139</v>
      </c>
      <c r="K23" s="241"/>
      <c r="L23" s="254">
        <v>2.5</v>
      </c>
      <c r="M23" s="255">
        <v>3</v>
      </c>
      <c r="N23" s="256">
        <v>7.5</v>
      </c>
      <c r="O23" s="351"/>
      <c r="P23" s="352"/>
      <c r="Q23" s="353"/>
      <c r="R23" s="257"/>
      <c r="S23" s="258" t="s">
        <v>765</v>
      </c>
      <c r="T23" s="259" t="s">
        <v>615</v>
      </c>
      <c r="U23" s="260">
        <v>0</v>
      </c>
      <c r="V23" s="261">
        <v>0.63</v>
      </c>
      <c r="W23" s="259" t="s">
        <v>589</v>
      </c>
      <c r="X23" s="260">
        <v>0.81</v>
      </c>
      <c r="Y23" s="261">
        <v>0</v>
      </c>
      <c r="Z23" s="259" t="s">
        <v>591</v>
      </c>
      <c r="AA23" s="260">
        <v>0</v>
      </c>
      <c r="AB23" s="261">
        <v>0.63</v>
      </c>
      <c r="AC23" s="259" t="s">
        <v>592</v>
      </c>
      <c r="AD23" s="260">
        <v>0</v>
      </c>
      <c r="AE23" s="261">
        <v>0.72</v>
      </c>
      <c r="AF23" s="259" t="s">
        <v>608</v>
      </c>
      <c r="AG23" s="260">
        <v>0.08</v>
      </c>
      <c r="AH23" s="262">
        <v>0.08</v>
      </c>
      <c r="AI23" s="263"/>
      <c r="AJ23" s="264">
        <v>0.43699999999999989</v>
      </c>
      <c r="AK23" s="265">
        <v>0.10579632000000003</v>
      </c>
      <c r="AL23" s="256">
        <v>4.6232991840000001E-2</v>
      </c>
      <c r="AM23" s="266"/>
      <c r="AN23" s="351"/>
      <c r="AO23" s="352"/>
      <c r="AP23" s="353"/>
    </row>
    <row r="24" spans="2:42" s="247" customFormat="1" ht="42.75" x14ac:dyDescent="0.45">
      <c r="B24" s="245" t="s">
        <v>856</v>
      </c>
      <c r="C24" s="276" t="s">
        <v>764</v>
      </c>
      <c r="D24" s="360"/>
      <c r="E24" s="248" t="s">
        <v>114</v>
      </c>
      <c r="F24" s="249" t="s">
        <v>691</v>
      </c>
      <c r="G24" s="250" t="s">
        <v>89</v>
      </c>
      <c r="H24" s="251" t="s">
        <v>538</v>
      </c>
      <c r="I24" s="252" t="s">
        <v>113</v>
      </c>
      <c r="J24" s="253" t="s">
        <v>139</v>
      </c>
      <c r="K24" s="241"/>
      <c r="L24" s="254">
        <v>2.5</v>
      </c>
      <c r="M24" s="255">
        <v>2</v>
      </c>
      <c r="N24" s="256">
        <v>5</v>
      </c>
      <c r="O24" s="351"/>
      <c r="P24" s="352"/>
      <c r="Q24" s="353"/>
      <c r="R24" s="257"/>
      <c r="S24" s="258" t="s">
        <v>765</v>
      </c>
      <c r="T24" s="259" t="s">
        <v>615</v>
      </c>
      <c r="U24" s="260">
        <v>0</v>
      </c>
      <c r="V24" s="261">
        <v>0.63</v>
      </c>
      <c r="W24" s="259" t="s">
        <v>589</v>
      </c>
      <c r="X24" s="260">
        <v>0.81</v>
      </c>
      <c r="Y24" s="261">
        <v>0</v>
      </c>
      <c r="Z24" s="259" t="s">
        <v>591</v>
      </c>
      <c r="AA24" s="260">
        <v>0</v>
      </c>
      <c r="AB24" s="261">
        <v>0.63</v>
      </c>
      <c r="AC24" s="259" t="s">
        <v>592</v>
      </c>
      <c r="AD24" s="260">
        <v>0</v>
      </c>
      <c r="AE24" s="261">
        <v>0.72</v>
      </c>
      <c r="AF24" s="259" t="s">
        <v>608</v>
      </c>
      <c r="AG24" s="260">
        <v>0.08</v>
      </c>
      <c r="AH24" s="262">
        <v>0.08</v>
      </c>
      <c r="AI24" s="263"/>
      <c r="AJ24" s="264">
        <v>0.43699999999999989</v>
      </c>
      <c r="AK24" s="265">
        <v>7.0530880000000018E-2</v>
      </c>
      <c r="AL24" s="256">
        <v>3.082199456E-2</v>
      </c>
      <c r="AM24" s="266"/>
      <c r="AN24" s="351"/>
      <c r="AO24" s="352"/>
      <c r="AP24" s="353"/>
    </row>
    <row r="25" spans="2:42" s="247" customFormat="1" ht="42.75" x14ac:dyDescent="0.45">
      <c r="B25" s="245" t="s">
        <v>857</v>
      </c>
      <c r="C25" s="276" t="s">
        <v>764</v>
      </c>
      <c r="D25" s="360"/>
      <c r="E25" s="248" t="s">
        <v>114</v>
      </c>
      <c r="F25" s="249" t="s">
        <v>733</v>
      </c>
      <c r="G25" s="250" t="s">
        <v>89</v>
      </c>
      <c r="H25" s="251" t="s">
        <v>538</v>
      </c>
      <c r="I25" s="252" t="s">
        <v>113</v>
      </c>
      <c r="J25" s="253" t="s">
        <v>139</v>
      </c>
      <c r="K25" s="241"/>
      <c r="L25" s="254">
        <v>2.5</v>
      </c>
      <c r="M25" s="255">
        <v>3</v>
      </c>
      <c r="N25" s="256">
        <v>7.5</v>
      </c>
      <c r="O25" s="351"/>
      <c r="P25" s="352"/>
      <c r="Q25" s="353"/>
      <c r="R25" s="257"/>
      <c r="S25" s="258" t="s">
        <v>765</v>
      </c>
      <c r="T25" s="259" t="s">
        <v>615</v>
      </c>
      <c r="U25" s="260">
        <v>0</v>
      </c>
      <c r="V25" s="261">
        <v>0.63</v>
      </c>
      <c r="W25" s="259" t="s">
        <v>589</v>
      </c>
      <c r="X25" s="260">
        <v>0.81</v>
      </c>
      <c r="Y25" s="261">
        <v>0</v>
      </c>
      <c r="Z25" s="259" t="s">
        <v>591</v>
      </c>
      <c r="AA25" s="260">
        <v>0</v>
      </c>
      <c r="AB25" s="261">
        <v>0.63</v>
      </c>
      <c r="AC25" s="259" t="s">
        <v>592</v>
      </c>
      <c r="AD25" s="260">
        <v>0</v>
      </c>
      <c r="AE25" s="261">
        <v>0.72</v>
      </c>
      <c r="AF25" s="259" t="s">
        <v>608</v>
      </c>
      <c r="AG25" s="260">
        <v>0.08</v>
      </c>
      <c r="AH25" s="262">
        <v>0.08</v>
      </c>
      <c r="AI25" s="263"/>
      <c r="AJ25" s="264">
        <v>0.43699999999999989</v>
      </c>
      <c r="AK25" s="265">
        <v>0.10579632000000003</v>
      </c>
      <c r="AL25" s="256">
        <v>4.6232991840000001E-2</v>
      </c>
      <c r="AM25" s="266"/>
      <c r="AN25" s="351"/>
      <c r="AO25" s="352"/>
      <c r="AP25" s="353"/>
    </row>
    <row r="26" spans="2:42" s="247" customFormat="1" ht="42.75" x14ac:dyDescent="0.45">
      <c r="B26" s="245" t="s">
        <v>858</v>
      </c>
      <c r="C26" s="276" t="s">
        <v>764</v>
      </c>
      <c r="D26" s="360"/>
      <c r="E26" s="248" t="s">
        <v>114</v>
      </c>
      <c r="F26" s="249" t="s">
        <v>703</v>
      </c>
      <c r="G26" s="250" t="s">
        <v>89</v>
      </c>
      <c r="H26" s="251" t="s">
        <v>538</v>
      </c>
      <c r="I26" s="252" t="s">
        <v>113</v>
      </c>
      <c r="J26" s="253" t="s">
        <v>139</v>
      </c>
      <c r="K26" s="241"/>
      <c r="L26" s="254">
        <v>2.5</v>
      </c>
      <c r="M26" s="255">
        <v>3</v>
      </c>
      <c r="N26" s="256">
        <v>7.5</v>
      </c>
      <c r="O26" s="351"/>
      <c r="P26" s="352"/>
      <c r="Q26" s="353"/>
      <c r="R26" s="257"/>
      <c r="S26" s="258" t="s">
        <v>765</v>
      </c>
      <c r="T26" s="259" t="s">
        <v>615</v>
      </c>
      <c r="U26" s="260">
        <v>0</v>
      </c>
      <c r="V26" s="261">
        <v>0.63</v>
      </c>
      <c r="W26" s="259" t="s">
        <v>589</v>
      </c>
      <c r="X26" s="260">
        <v>0.81</v>
      </c>
      <c r="Y26" s="261">
        <v>0</v>
      </c>
      <c r="Z26" s="259" t="s">
        <v>591</v>
      </c>
      <c r="AA26" s="260">
        <v>0</v>
      </c>
      <c r="AB26" s="261">
        <v>0.63</v>
      </c>
      <c r="AC26" s="259" t="s">
        <v>592</v>
      </c>
      <c r="AD26" s="260">
        <v>0</v>
      </c>
      <c r="AE26" s="261">
        <v>0.72</v>
      </c>
      <c r="AF26" s="259" t="s">
        <v>608</v>
      </c>
      <c r="AG26" s="260">
        <v>0.08</v>
      </c>
      <c r="AH26" s="262">
        <v>0.08</v>
      </c>
      <c r="AI26" s="263"/>
      <c r="AJ26" s="264">
        <v>0.43699999999999989</v>
      </c>
      <c r="AK26" s="265">
        <v>0.10579632000000003</v>
      </c>
      <c r="AL26" s="256">
        <v>4.6232991840000001E-2</v>
      </c>
      <c r="AM26" s="266"/>
      <c r="AN26" s="351"/>
      <c r="AO26" s="352"/>
      <c r="AP26" s="353"/>
    </row>
    <row r="27" spans="2:42" s="247" customFormat="1" ht="42.75" x14ac:dyDescent="0.45">
      <c r="B27" s="245" t="s">
        <v>859</v>
      </c>
      <c r="C27" s="276" t="s">
        <v>764</v>
      </c>
      <c r="D27" s="360"/>
      <c r="E27" s="248" t="s">
        <v>114</v>
      </c>
      <c r="F27" s="249" t="s">
        <v>705</v>
      </c>
      <c r="G27" s="250" t="s">
        <v>89</v>
      </c>
      <c r="H27" s="251" t="s">
        <v>538</v>
      </c>
      <c r="I27" s="252" t="s">
        <v>113</v>
      </c>
      <c r="J27" s="253" t="s">
        <v>139</v>
      </c>
      <c r="K27" s="241"/>
      <c r="L27" s="254">
        <v>2.5</v>
      </c>
      <c r="M27" s="255">
        <v>3</v>
      </c>
      <c r="N27" s="256">
        <v>7.5</v>
      </c>
      <c r="O27" s="351"/>
      <c r="P27" s="352"/>
      <c r="Q27" s="353"/>
      <c r="R27" s="257"/>
      <c r="S27" s="258" t="s">
        <v>765</v>
      </c>
      <c r="T27" s="259" t="s">
        <v>615</v>
      </c>
      <c r="U27" s="260">
        <v>0</v>
      </c>
      <c r="V27" s="261">
        <v>0.63</v>
      </c>
      <c r="W27" s="259" t="s">
        <v>589</v>
      </c>
      <c r="X27" s="260">
        <v>0.81</v>
      </c>
      <c r="Y27" s="261">
        <v>0</v>
      </c>
      <c r="Z27" s="259" t="s">
        <v>591</v>
      </c>
      <c r="AA27" s="260">
        <v>0</v>
      </c>
      <c r="AB27" s="261">
        <v>0.63</v>
      </c>
      <c r="AC27" s="259" t="s">
        <v>592</v>
      </c>
      <c r="AD27" s="260">
        <v>0</v>
      </c>
      <c r="AE27" s="261">
        <v>0.72</v>
      </c>
      <c r="AF27" s="259" t="s">
        <v>608</v>
      </c>
      <c r="AG27" s="260">
        <v>0.08</v>
      </c>
      <c r="AH27" s="262">
        <v>0.08</v>
      </c>
      <c r="AI27" s="263"/>
      <c r="AJ27" s="264">
        <v>0.43699999999999989</v>
      </c>
      <c r="AK27" s="265">
        <v>0.10579632000000003</v>
      </c>
      <c r="AL27" s="256">
        <v>4.6232991840000001E-2</v>
      </c>
      <c r="AM27" s="266"/>
      <c r="AN27" s="351"/>
      <c r="AO27" s="352"/>
      <c r="AP27" s="353"/>
    </row>
    <row r="28" spans="2:42" s="247" customFormat="1" ht="42.75" x14ac:dyDescent="0.45">
      <c r="B28" s="245" t="s">
        <v>860</v>
      </c>
      <c r="C28" s="276" t="s">
        <v>764</v>
      </c>
      <c r="D28" s="361"/>
      <c r="E28" s="248"/>
      <c r="F28" s="249" t="s">
        <v>704</v>
      </c>
      <c r="G28" s="250" t="s">
        <v>89</v>
      </c>
      <c r="H28" s="251" t="s">
        <v>538</v>
      </c>
      <c r="I28" s="252" t="s">
        <v>113</v>
      </c>
      <c r="J28" s="253" t="s">
        <v>139</v>
      </c>
      <c r="K28" s="241"/>
      <c r="L28" s="254">
        <v>2.5</v>
      </c>
      <c r="M28" s="255">
        <v>3</v>
      </c>
      <c r="N28" s="256">
        <v>7.5</v>
      </c>
      <c r="O28" s="351"/>
      <c r="P28" s="352"/>
      <c r="Q28" s="353"/>
      <c r="R28" s="257"/>
      <c r="S28" s="258" t="s">
        <v>765</v>
      </c>
      <c r="T28" s="259" t="s">
        <v>615</v>
      </c>
      <c r="U28" s="260">
        <v>0</v>
      </c>
      <c r="V28" s="261">
        <v>0.63</v>
      </c>
      <c r="W28" s="259" t="s">
        <v>589</v>
      </c>
      <c r="X28" s="260">
        <v>0.81</v>
      </c>
      <c r="Y28" s="261">
        <v>0</v>
      </c>
      <c r="Z28" s="259" t="s">
        <v>591</v>
      </c>
      <c r="AA28" s="260">
        <v>0</v>
      </c>
      <c r="AB28" s="261">
        <v>0.63</v>
      </c>
      <c r="AC28" s="259" t="s">
        <v>592</v>
      </c>
      <c r="AD28" s="260">
        <v>0</v>
      </c>
      <c r="AE28" s="261">
        <v>0.72</v>
      </c>
      <c r="AF28" s="259" t="s">
        <v>608</v>
      </c>
      <c r="AG28" s="260">
        <v>0.08</v>
      </c>
      <c r="AH28" s="262">
        <v>0.08</v>
      </c>
      <c r="AI28" s="263"/>
      <c r="AJ28" s="264">
        <v>0.43699999999999989</v>
      </c>
      <c r="AK28" s="265">
        <v>0.10579632000000003</v>
      </c>
      <c r="AL28" s="256">
        <v>4.6232991840000001E-2</v>
      </c>
      <c r="AM28" s="266"/>
      <c r="AN28" s="351"/>
      <c r="AO28" s="352"/>
      <c r="AP28" s="353"/>
    </row>
    <row r="29" spans="2:42" s="247" customFormat="1" ht="42.75" x14ac:dyDescent="0.45">
      <c r="B29" s="245" t="s">
        <v>861</v>
      </c>
      <c r="C29" s="275" t="s">
        <v>764</v>
      </c>
      <c r="D29" s="362"/>
      <c r="E29" s="248"/>
      <c r="F29" s="249" t="s">
        <v>695</v>
      </c>
      <c r="G29" s="250" t="s">
        <v>89</v>
      </c>
      <c r="H29" s="251" t="s">
        <v>538</v>
      </c>
      <c r="I29" s="252" t="s">
        <v>113</v>
      </c>
      <c r="J29" s="253" t="s">
        <v>139</v>
      </c>
      <c r="K29" s="241"/>
      <c r="L29" s="254">
        <v>2.5</v>
      </c>
      <c r="M29" s="255">
        <v>4</v>
      </c>
      <c r="N29" s="256">
        <v>10</v>
      </c>
      <c r="O29" s="356"/>
      <c r="P29" s="357"/>
      <c r="Q29" s="358"/>
      <c r="R29" s="257"/>
      <c r="S29" s="258" t="s">
        <v>765</v>
      </c>
      <c r="T29" s="259" t="s">
        <v>615</v>
      </c>
      <c r="U29" s="260">
        <v>0</v>
      </c>
      <c r="V29" s="261">
        <v>0.63</v>
      </c>
      <c r="W29" s="259" t="s">
        <v>589</v>
      </c>
      <c r="X29" s="260">
        <v>0.81</v>
      </c>
      <c r="Y29" s="261">
        <v>0</v>
      </c>
      <c r="Z29" s="259" t="s">
        <v>591</v>
      </c>
      <c r="AA29" s="260">
        <v>0</v>
      </c>
      <c r="AB29" s="261">
        <v>0.63</v>
      </c>
      <c r="AC29" s="259" t="s">
        <v>592</v>
      </c>
      <c r="AD29" s="260">
        <v>0</v>
      </c>
      <c r="AE29" s="261">
        <v>0.72</v>
      </c>
      <c r="AF29" s="259" t="s">
        <v>608</v>
      </c>
      <c r="AG29" s="260">
        <v>0.08</v>
      </c>
      <c r="AH29" s="262">
        <v>0.08</v>
      </c>
      <c r="AI29" s="263"/>
      <c r="AJ29" s="264">
        <v>0.43699999999999989</v>
      </c>
      <c r="AK29" s="265">
        <v>0.14106176000000004</v>
      </c>
      <c r="AL29" s="256">
        <v>6.1643989119999999E-2</v>
      </c>
      <c r="AM29" s="266"/>
      <c r="AN29" s="356"/>
      <c r="AO29" s="357"/>
      <c r="AP29" s="358"/>
    </row>
    <row r="30" spans="2:42" s="247" customFormat="1" ht="42.75" x14ac:dyDescent="0.45">
      <c r="B30" s="245" t="s">
        <v>862</v>
      </c>
      <c r="C30" s="275" t="s">
        <v>764</v>
      </c>
      <c r="D30" s="363"/>
      <c r="E30" s="248"/>
      <c r="F30" s="249" t="s">
        <v>699</v>
      </c>
      <c r="G30" s="250" t="s">
        <v>89</v>
      </c>
      <c r="H30" s="251" t="s">
        <v>538</v>
      </c>
      <c r="I30" s="252" t="s">
        <v>113</v>
      </c>
      <c r="J30" s="253" t="s">
        <v>139</v>
      </c>
      <c r="K30" s="241"/>
      <c r="L30" s="254">
        <v>2.5</v>
      </c>
      <c r="M30" s="255">
        <v>3</v>
      </c>
      <c r="N30" s="256">
        <v>7.5</v>
      </c>
      <c r="O30" s="356"/>
      <c r="P30" s="357"/>
      <c r="Q30" s="358"/>
      <c r="R30" s="257"/>
      <c r="S30" s="258" t="s">
        <v>765</v>
      </c>
      <c r="T30" s="259" t="s">
        <v>615</v>
      </c>
      <c r="U30" s="260">
        <v>0</v>
      </c>
      <c r="V30" s="261">
        <v>0.63</v>
      </c>
      <c r="W30" s="259" t="s">
        <v>589</v>
      </c>
      <c r="X30" s="260">
        <v>0.81</v>
      </c>
      <c r="Y30" s="261">
        <v>0</v>
      </c>
      <c r="Z30" s="259" t="s">
        <v>591</v>
      </c>
      <c r="AA30" s="260">
        <v>0</v>
      </c>
      <c r="AB30" s="261">
        <v>0.63</v>
      </c>
      <c r="AC30" s="259" t="s">
        <v>592</v>
      </c>
      <c r="AD30" s="260">
        <v>0</v>
      </c>
      <c r="AE30" s="261">
        <v>0.72</v>
      </c>
      <c r="AF30" s="259" t="s">
        <v>608</v>
      </c>
      <c r="AG30" s="260">
        <v>0.08</v>
      </c>
      <c r="AH30" s="262">
        <v>0.08</v>
      </c>
      <c r="AI30" s="263"/>
      <c r="AJ30" s="264">
        <v>0.43699999999999989</v>
      </c>
      <c r="AK30" s="265">
        <v>0.10579632000000003</v>
      </c>
      <c r="AL30" s="256">
        <v>4.6232991840000001E-2</v>
      </c>
      <c r="AM30" s="266"/>
      <c r="AN30" s="356"/>
      <c r="AO30" s="357"/>
      <c r="AP30" s="358"/>
    </row>
    <row r="31" spans="2:42" s="247" customFormat="1" ht="42.75" x14ac:dyDescent="0.45">
      <c r="B31" s="245" t="s">
        <v>863</v>
      </c>
      <c r="C31" s="275" t="s">
        <v>764</v>
      </c>
      <c r="D31" s="363"/>
      <c r="E31" s="248"/>
      <c r="F31" s="249" t="s">
        <v>696</v>
      </c>
      <c r="G31" s="250" t="s">
        <v>89</v>
      </c>
      <c r="H31" s="251" t="s">
        <v>538</v>
      </c>
      <c r="I31" s="252" t="s">
        <v>113</v>
      </c>
      <c r="J31" s="253" t="s">
        <v>139</v>
      </c>
      <c r="K31" s="241"/>
      <c r="L31" s="254">
        <v>2.5</v>
      </c>
      <c r="M31" s="255">
        <v>3</v>
      </c>
      <c r="N31" s="256">
        <v>7.5</v>
      </c>
      <c r="O31" s="356"/>
      <c r="P31" s="357"/>
      <c r="Q31" s="358"/>
      <c r="R31" s="257"/>
      <c r="S31" s="258" t="s">
        <v>765</v>
      </c>
      <c r="T31" s="259" t="s">
        <v>615</v>
      </c>
      <c r="U31" s="260">
        <v>0</v>
      </c>
      <c r="V31" s="261">
        <v>0.63</v>
      </c>
      <c r="W31" s="259" t="s">
        <v>589</v>
      </c>
      <c r="X31" s="260">
        <v>0.81</v>
      </c>
      <c r="Y31" s="261">
        <v>0</v>
      </c>
      <c r="Z31" s="259" t="s">
        <v>591</v>
      </c>
      <c r="AA31" s="260">
        <v>0</v>
      </c>
      <c r="AB31" s="261">
        <v>0.63</v>
      </c>
      <c r="AC31" s="259" t="s">
        <v>592</v>
      </c>
      <c r="AD31" s="260">
        <v>0</v>
      </c>
      <c r="AE31" s="261">
        <v>0.72</v>
      </c>
      <c r="AF31" s="259" t="s">
        <v>608</v>
      </c>
      <c r="AG31" s="260">
        <v>0.08</v>
      </c>
      <c r="AH31" s="262">
        <v>0.08</v>
      </c>
      <c r="AI31" s="263"/>
      <c r="AJ31" s="264">
        <v>0.43699999999999989</v>
      </c>
      <c r="AK31" s="265">
        <v>0.10579632000000003</v>
      </c>
      <c r="AL31" s="256">
        <v>4.6232991840000001E-2</v>
      </c>
      <c r="AM31" s="266"/>
      <c r="AN31" s="356"/>
      <c r="AO31" s="357"/>
      <c r="AP31" s="358"/>
    </row>
    <row r="32" spans="2:42" s="247" customFormat="1" ht="42.75" x14ac:dyDescent="0.45">
      <c r="B32" s="245" t="s">
        <v>864</v>
      </c>
      <c r="C32" s="275" t="s">
        <v>764</v>
      </c>
      <c r="D32" s="363"/>
      <c r="E32" s="248"/>
      <c r="F32" s="249" t="s">
        <v>940</v>
      </c>
      <c r="G32" s="250" t="s">
        <v>89</v>
      </c>
      <c r="H32" s="251" t="s">
        <v>538</v>
      </c>
      <c r="I32" s="252" t="s">
        <v>113</v>
      </c>
      <c r="J32" s="253" t="s">
        <v>139</v>
      </c>
      <c r="K32" s="241"/>
      <c r="L32" s="254">
        <v>2.5</v>
      </c>
      <c r="M32" s="255">
        <v>4</v>
      </c>
      <c r="N32" s="256">
        <v>10</v>
      </c>
      <c r="O32" s="356"/>
      <c r="P32" s="357"/>
      <c r="Q32" s="358"/>
      <c r="R32" s="257"/>
      <c r="S32" s="258" t="s">
        <v>765</v>
      </c>
      <c r="T32" s="259" t="s">
        <v>615</v>
      </c>
      <c r="U32" s="260">
        <v>0</v>
      </c>
      <c r="V32" s="261">
        <v>0.63</v>
      </c>
      <c r="W32" s="259" t="s">
        <v>589</v>
      </c>
      <c r="X32" s="260">
        <v>0.81</v>
      </c>
      <c r="Y32" s="261">
        <v>0</v>
      </c>
      <c r="Z32" s="259" t="s">
        <v>591</v>
      </c>
      <c r="AA32" s="260">
        <v>0</v>
      </c>
      <c r="AB32" s="261">
        <v>0.63</v>
      </c>
      <c r="AC32" s="259" t="s">
        <v>592</v>
      </c>
      <c r="AD32" s="260">
        <v>0</v>
      </c>
      <c r="AE32" s="261">
        <v>0.72</v>
      </c>
      <c r="AF32" s="259" t="s">
        <v>608</v>
      </c>
      <c r="AG32" s="260">
        <v>0.08</v>
      </c>
      <c r="AH32" s="262">
        <v>0.08</v>
      </c>
      <c r="AI32" s="263"/>
      <c r="AJ32" s="264">
        <v>0.43699999999999989</v>
      </c>
      <c r="AK32" s="265">
        <v>0.14106176000000004</v>
      </c>
      <c r="AL32" s="256">
        <v>6.1643989119999999E-2</v>
      </c>
      <c r="AM32" s="266"/>
      <c r="AN32" s="356"/>
      <c r="AO32" s="357"/>
      <c r="AP32" s="358"/>
    </row>
    <row r="33" spans="2:42" s="247" customFormat="1" ht="43.15" thickBot="1" x14ac:dyDescent="0.5">
      <c r="B33" s="245" t="s">
        <v>865</v>
      </c>
      <c r="C33" s="275" t="s">
        <v>764</v>
      </c>
      <c r="D33" s="364"/>
      <c r="E33" s="248"/>
      <c r="F33" s="249" t="s">
        <v>697</v>
      </c>
      <c r="G33" s="250" t="s">
        <v>89</v>
      </c>
      <c r="H33" s="251" t="s">
        <v>538</v>
      </c>
      <c r="I33" s="252" t="s">
        <v>113</v>
      </c>
      <c r="J33" s="253" t="s">
        <v>139</v>
      </c>
      <c r="K33" s="241"/>
      <c r="L33" s="254">
        <v>2.5</v>
      </c>
      <c r="M33" s="255">
        <v>4</v>
      </c>
      <c r="N33" s="256">
        <v>10</v>
      </c>
      <c r="O33" s="356"/>
      <c r="P33" s="357"/>
      <c r="Q33" s="358"/>
      <c r="R33" s="257"/>
      <c r="S33" s="258" t="s">
        <v>765</v>
      </c>
      <c r="T33" s="259" t="s">
        <v>615</v>
      </c>
      <c r="U33" s="260">
        <v>0</v>
      </c>
      <c r="V33" s="261">
        <v>0.63</v>
      </c>
      <c r="W33" s="259" t="s">
        <v>589</v>
      </c>
      <c r="X33" s="260">
        <v>0.81</v>
      </c>
      <c r="Y33" s="261">
        <v>0</v>
      </c>
      <c r="Z33" s="259" t="s">
        <v>591</v>
      </c>
      <c r="AA33" s="260">
        <v>0</v>
      </c>
      <c r="AB33" s="261">
        <v>0.63</v>
      </c>
      <c r="AC33" s="259" t="s">
        <v>592</v>
      </c>
      <c r="AD33" s="260">
        <v>0</v>
      </c>
      <c r="AE33" s="261">
        <v>0.72</v>
      </c>
      <c r="AF33" s="259" t="s">
        <v>608</v>
      </c>
      <c r="AG33" s="260">
        <v>0.08</v>
      </c>
      <c r="AH33" s="262">
        <v>0.08</v>
      </c>
      <c r="AI33" s="263"/>
      <c r="AJ33" s="264">
        <v>0.43699999999999989</v>
      </c>
      <c r="AK33" s="265">
        <v>0.14106176000000004</v>
      </c>
      <c r="AL33" s="256">
        <v>6.1643989119999999E-2</v>
      </c>
      <c r="AM33" s="266"/>
      <c r="AN33" s="356"/>
      <c r="AO33" s="357"/>
      <c r="AP33" s="358"/>
    </row>
    <row r="34" spans="2:42" s="247" customFormat="1" ht="43.15" thickBot="1" x14ac:dyDescent="0.5">
      <c r="B34" s="245" t="s">
        <v>866</v>
      </c>
      <c r="C34" s="293" t="s">
        <v>949</v>
      </c>
      <c r="D34" s="292" t="s">
        <v>956</v>
      </c>
      <c r="E34" s="248" t="s">
        <v>114</v>
      </c>
      <c r="F34" s="249" t="s">
        <v>691</v>
      </c>
      <c r="G34" s="250" t="s">
        <v>87</v>
      </c>
      <c r="H34" s="251" t="s">
        <v>537</v>
      </c>
      <c r="I34" s="252" t="s">
        <v>113</v>
      </c>
      <c r="J34" s="253" t="s">
        <v>130</v>
      </c>
      <c r="K34" s="241"/>
      <c r="L34" s="254">
        <v>3.5</v>
      </c>
      <c r="M34" s="255">
        <v>3</v>
      </c>
      <c r="N34" s="256">
        <v>10.5</v>
      </c>
      <c r="O34" s="287">
        <v>2.5000000000000001E-2</v>
      </c>
      <c r="P34" s="288">
        <v>6660215.6428105086</v>
      </c>
      <c r="Q34" s="288">
        <f>O34*P34</f>
        <v>166505.39107026273</v>
      </c>
      <c r="R34" s="257"/>
      <c r="S34" s="258" t="s">
        <v>632</v>
      </c>
      <c r="T34" s="259" t="s">
        <v>614</v>
      </c>
      <c r="U34" s="260">
        <v>3.5000000000000003E-2</v>
      </c>
      <c r="V34" s="261">
        <v>3.5000000000000003E-2</v>
      </c>
      <c r="W34" s="259" t="s">
        <v>621</v>
      </c>
      <c r="X34" s="260">
        <v>0.81</v>
      </c>
      <c r="Y34" s="261">
        <v>0</v>
      </c>
      <c r="Z34" s="259" t="s">
        <v>626</v>
      </c>
      <c r="AA34" s="260">
        <v>0.63</v>
      </c>
      <c r="AB34" s="261">
        <v>0</v>
      </c>
      <c r="AC34" s="259" t="s">
        <v>624</v>
      </c>
      <c r="AD34" s="260">
        <v>0.81</v>
      </c>
      <c r="AE34" s="261">
        <v>0</v>
      </c>
      <c r="AF34" s="259"/>
      <c r="AG34" s="260">
        <v>0</v>
      </c>
      <c r="AH34" s="262">
        <v>0</v>
      </c>
      <c r="AI34" s="263"/>
      <c r="AJ34" s="264">
        <v>4.5113267499999964E-2</v>
      </c>
      <c r="AK34" s="265">
        <v>2.895</v>
      </c>
      <c r="AL34" s="256">
        <v>0.13060290941249988</v>
      </c>
      <c r="AM34" s="266"/>
      <c r="AN34" s="287"/>
      <c r="AO34" s="288"/>
      <c r="AP34" s="288"/>
    </row>
    <row r="35" spans="2:42" s="247" customFormat="1" ht="42.75" x14ac:dyDescent="0.45">
      <c r="B35" s="245" t="s">
        <v>867</v>
      </c>
      <c r="C35" s="293" t="s">
        <v>949</v>
      </c>
      <c r="D35" s="365"/>
      <c r="E35" s="248" t="s">
        <v>114</v>
      </c>
      <c r="F35" s="249" t="s">
        <v>705</v>
      </c>
      <c r="G35" s="250" t="s">
        <v>87</v>
      </c>
      <c r="H35" s="251" t="s">
        <v>537</v>
      </c>
      <c r="I35" s="252" t="s">
        <v>113</v>
      </c>
      <c r="J35" s="253" t="s">
        <v>130</v>
      </c>
      <c r="K35" s="241"/>
      <c r="L35" s="254">
        <v>3.5</v>
      </c>
      <c r="M35" s="255">
        <v>3</v>
      </c>
      <c r="N35" s="256">
        <v>10.5</v>
      </c>
      <c r="O35" s="367"/>
      <c r="P35" s="368"/>
      <c r="Q35" s="369"/>
      <c r="R35" s="257"/>
      <c r="S35" s="258" t="s">
        <v>632</v>
      </c>
      <c r="T35" s="259" t="s">
        <v>614</v>
      </c>
      <c r="U35" s="260">
        <v>3.5000000000000003E-2</v>
      </c>
      <c r="V35" s="261">
        <v>3.5000000000000003E-2</v>
      </c>
      <c r="W35" s="259" t="s">
        <v>621</v>
      </c>
      <c r="X35" s="260">
        <v>0.81</v>
      </c>
      <c r="Y35" s="261">
        <v>0</v>
      </c>
      <c r="Z35" s="259" t="s">
        <v>626</v>
      </c>
      <c r="AA35" s="260">
        <v>0.63</v>
      </c>
      <c r="AB35" s="261">
        <v>0</v>
      </c>
      <c r="AC35" s="259" t="s">
        <v>624</v>
      </c>
      <c r="AD35" s="260">
        <v>0.81</v>
      </c>
      <c r="AE35" s="261">
        <v>0</v>
      </c>
      <c r="AF35" s="259" t="s">
        <v>623</v>
      </c>
      <c r="AG35" s="260">
        <v>0.81</v>
      </c>
      <c r="AH35" s="262">
        <v>0</v>
      </c>
      <c r="AI35" s="263"/>
      <c r="AJ35" s="264">
        <v>8.5715208249999911E-3</v>
      </c>
      <c r="AK35" s="265">
        <v>2.895</v>
      </c>
      <c r="AL35" s="256">
        <v>2.4814552788374973E-2</v>
      </c>
      <c r="AM35" s="266"/>
      <c r="AN35" s="367"/>
      <c r="AO35" s="368"/>
      <c r="AP35" s="369"/>
    </row>
    <row r="36" spans="2:42" s="247" customFormat="1" ht="43.15" thickBot="1" x14ac:dyDescent="0.5">
      <c r="B36" s="245" t="s">
        <v>868</v>
      </c>
      <c r="C36" s="293" t="s">
        <v>949</v>
      </c>
      <c r="D36" s="366"/>
      <c r="E36" s="248" t="s">
        <v>114</v>
      </c>
      <c r="F36" s="249" t="s">
        <v>704</v>
      </c>
      <c r="G36" s="250" t="s">
        <v>87</v>
      </c>
      <c r="H36" s="251" t="s">
        <v>537</v>
      </c>
      <c r="I36" s="252" t="s">
        <v>113</v>
      </c>
      <c r="J36" s="253" t="s">
        <v>130</v>
      </c>
      <c r="K36" s="241"/>
      <c r="L36" s="254">
        <v>3.5</v>
      </c>
      <c r="M36" s="255">
        <v>5</v>
      </c>
      <c r="N36" s="256">
        <v>17.5</v>
      </c>
      <c r="O36" s="370"/>
      <c r="P36" s="371"/>
      <c r="Q36" s="372"/>
      <c r="R36" s="257"/>
      <c r="S36" s="258" t="s">
        <v>632</v>
      </c>
      <c r="T36" s="259" t="s">
        <v>614</v>
      </c>
      <c r="U36" s="260">
        <v>3.5000000000000003E-2</v>
      </c>
      <c r="V36" s="261">
        <v>3.5000000000000003E-2</v>
      </c>
      <c r="W36" s="259" t="s">
        <v>621</v>
      </c>
      <c r="X36" s="260">
        <v>0.81</v>
      </c>
      <c r="Y36" s="261">
        <v>0</v>
      </c>
      <c r="Z36" s="259" t="s">
        <v>626</v>
      </c>
      <c r="AA36" s="260">
        <v>0.63</v>
      </c>
      <c r="AB36" s="261">
        <v>0</v>
      </c>
      <c r="AC36" s="259" t="s">
        <v>624</v>
      </c>
      <c r="AD36" s="260">
        <v>0.81</v>
      </c>
      <c r="AE36" s="261">
        <v>0</v>
      </c>
      <c r="AF36" s="259"/>
      <c r="AG36" s="260">
        <v>0</v>
      </c>
      <c r="AH36" s="262">
        <v>0</v>
      </c>
      <c r="AI36" s="263"/>
      <c r="AJ36" s="264">
        <v>4.5113267499999964E-2</v>
      </c>
      <c r="AK36" s="265">
        <v>4.8250000000000002</v>
      </c>
      <c r="AL36" s="256">
        <v>0.21767151568749984</v>
      </c>
      <c r="AM36" s="266"/>
      <c r="AN36" s="370"/>
      <c r="AO36" s="371"/>
      <c r="AP36" s="372"/>
    </row>
    <row r="37" spans="2:42" s="247" customFormat="1" ht="43.15" thickBot="1" x14ac:dyDescent="0.5">
      <c r="B37" s="245" t="s">
        <v>869</v>
      </c>
      <c r="C37" s="274" t="s">
        <v>949</v>
      </c>
      <c r="D37" s="289" t="s">
        <v>957</v>
      </c>
      <c r="E37" s="248" t="s">
        <v>114</v>
      </c>
      <c r="F37" s="249" t="s">
        <v>697</v>
      </c>
      <c r="G37" s="250" t="s">
        <v>87</v>
      </c>
      <c r="H37" s="251" t="s">
        <v>537</v>
      </c>
      <c r="I37" s="252" t="s">
        <v>113</v>
      </c>
      <c r="J37" s="253" t="s">
        <v>130</v>
      </c>
      <c r="K37" s="241"/>
      <c r="L37" s="254">
        <v>3.5</v>
      </c>
      <c r="M37" s="255">
        <v>5</v>
      </c>
      <c r="N37" s="256">
        <v>17.5</v>
      </c>
      <c r="O37" s="290">
        <v>2.5000000000000001E-2</v>
      </c>
      <c r="P37" s="291">
        <v>13816417.072958462</v>
      </c>
      <c r="Q37" s="291">
        <f>O37*P37</f>
        <v>345410.42682396155</v>
      </c>
      <c r="R37" s="257"/>
      <c r="S37" s="258" t="s">
        <v>632</v>
      </c>
      <c r="T37" s="259" t="s">
        <v>614</v>
      </c>
      <c r="U37" s="260">
        <v>3.5000000000000003E-2</v>
      </c>
      <c r="V37" s="261">
        <v>3.5000000000000003E-2</v>
      </c>
      <c r="W37" s="259" t="s">
        <v>621</v>
      </c>
      <c r="X37" s="260">
        <v>0.81</v>
      </c>
      <c r="Y37" s="261">
        <v>0</v>
      </c>
      <c r="Z37" s="259" t="s">
        <v>626</v>
      </c>
      <c r="AA37" s="260">
        <v>0.63</v>
      </c>
      <c r="AB37" s="261">
        <v>0</v>
      </c>
      <c r="AC37" s="259" t="s">
        <v>624</v>
      </c>
      <c r="AD37" s="260">
        <v>0.81</v>
      </c>
      <c r="AE37" s="261">
        <v>0</v>
      </c>
      <c r="AF37" s="259"/>
      <c r="AG37" s="260">
        <v>0</v>
      </c>
      <c r="AH37" s="262">
        <v>0</v>
      </c>
      <c r="AI37" s="263"/>
      <c r="AJ37" s="264">
        <v>4.5113267499999964E-2</v>
      </c>
      <c r="AK37" s="265">
        <v>4.8250000000000002</v>
      </c>
      <c r="AL37" s="256">
        <v>0.21767151568749984</v>
      </c>
      <c r="AM37" s="266"/>
      <c r="AN37" s="290"/>
      <c r="AO37" s="291"/>
      <c r="AP37" s="291"/>
    </row>
    <row r="38" spans="2:42" s="247" customFormat="1" ht="62.25" customHeight="1" thickBot="1" x14ac:dyDescent="0.5">
      <c r="B38" s="245" t="s">
        <v>870</v>
      </c>
      <c r="C38" s="272" t="s">
        <v>638</v>
      </c>
      <c r="D38" s="294" t="s">
        <v>958</v>
      </c>
      <c r="E38" s="267" t="s">
        <v>116</v>
      </c>
      <c r="F38" s="249" t="s">
        <v>733</v>
      </c>
      <c r="G38" s="250" t="s">
        <v>88</v>
      </c>
      <c r="H38" s="251" t="s">
        <v>537</v>
      </c>
      <c r="I38" s="252" t="s">
        <v>115</v>
      </c>
      <c r="J38" s="253" t="s">
        <v>149</v>
      </c>
      <c r="K38" s="241"/>
      <c r="L38" s="254">
        <v>3.5</v>
      </c>
      <c r="M38" s="255">
        <v>3</v>
      </c>
      <c r="N38" s="256">
        <v>10.5</v>
      </c>
      <c r="O38" s="295">
        <v>0.52600000000000002</v>
      </c>
      <c r="P38" s="296">
        <v>100000</v>
      </c>
      <c r="Q38" s="296">
        <f>O38*P38</f>
        <v>52600</v>
      </c>
      <c r="R38" s="257"/>
      <c r="S38" s="258" t="s">
        <v>772</v>
      </c>
      <c r="T38" s="259" t="s">
        <v>614</v>
      </c>
      <c r="U38" s="260">
        <v>3.5000000000000003E-2</v>
      </c>
      <c r="V38" s="261">
        <v>3.5000000000000003E-2</v>
      </c>
      <c r="W38" s="259" t="s">
        <v>623</v>
      </c>
      <c r="X38" s="260">
        <v>0.81</v>
      </c>
      <c r="Y38" s="261">
        <v>0</v>
      </c>
      <c r="Z38" s="259" t="s">
        <v>627</v>
      </c>
      <c r="AA38" s="260">
        <v>0.81</v>
      </c>
      <c r="AB38" s="261">
        <v>0</v>
      </c>
      <c r="AC38" s="259" t="s">
        <v>769</v>
      </c>
      <c r="AD38" s="260">
        <v>0.81</v>
      </c>
      <c r="AE38" s="261">
        <v>0</v>
      </c>
      <c r="AF38" s="259" t="s">
        <v>610</v>
      </c>
      <c r="AG38" s="260">
        <v>0.63</v>
      </c>
      <c r="AH38" s="262">
        <v>0</v>
      </c>
      <c r="AI38" s="263"/>
      <c r="AJ38" s="264">
        <v>8.5715208249999911E-3</v>
      </c>
      <c r="AK38" s="265">
        <v>2.895</v>
      </c>
      <c r="AL38" s="256">
        <v>2.4814552788374973E-2</v>
      </c>
      <c r="AM38" s="266"/>
      <c r="AN38" s="295"/>
      <c r="AO38" s="296"/>
      <c r="AP38" s="296"/>
    </row>
    <row r="39" spans="2:42" s="247" customFormat="1" ht="63.75" customHeight="1" x14ac:dyDescent="0.45">
      <c r="B39" s="245" t="s">
        <v>871</v>
      </c>
      <c r="C39" s="272" t="s">
        <v>638</v>
      </c>
      <c r="D39" s="373"/>
      <c r="E39" s="267" t="s">
        <v>116</v>
      </c>
      <c r="F39" s="249" t="s">
        <v>703</v>
      </c>
      <c r="G39" s="250" t="s">
        <v>88</v>
      </c>
      <c r="H39" s="251" t="s">
        <v>537</v>
      </c>
      <c r="I39" s="252" t="s">
        <v>115</v>
      </c>
      <c r="J39" s="253" t="s">
        <v>149</v>
      </c>
      <c r="K39" s="241"/>
      <c r="L39" s="254">
        <v>3.5</v>
      </c>
      <c r="M39" s="255">
        <v>3</v>
      </c>
      <c r="N39" s="256">
        <v>10.5</v>
      </c>
      <c r="O39" s="375"/>
      <c r="P39" s="376"/>
      <c r="Q39" s="377"/>
      <c r="R39" s="257"/>
      <c r="S39" s="258" t="s">
        <v>773</v>
      </c>
      <c r="T39" s="259" t="s">
        <v>614</v>
      </c>
      <c r="U39" s="260">
        <v>3.5000000000000003E-2</v>
      </c>
      <c r="V39" s="261">
        <v>3.5000000000000003E-2</v>
      </c>
      <c r="W39" s="259" t="s">
        <v>627</v>
      </c>
      <c r="X39" s="260">
        <v>0.81</v>
      </c>
      <c r="Y39" s="261">
        <v>0</v>
      </c>
      <c r="Z39" s="259" t="s">
        <v>769</v>
      </c>
      <c r="AA39" s="260">
        <v>0.81</v>
      </c>
      <c r="AB39" s="261">
        <v>0</v>
      </c>
      <c r="AC39" s="259" t="s">
        <v>610</v>
      </c>
      <c r="AD39" s="260">
        <v>0.63</v>
      </c>
      <c r="AE39" s="261">
        <v>0</v>
      </c>
      <c r="AF39" s="259"/>
      <c r="AG39" s="260">
        <v>0</v>
      </c>
      <c r="AH39" s="262">
        <v>0</v>
      </c>
      <c r="AI39" s="263"/>
      <c r="AJ39" s="264">
        <v>4.5113267499999971E-2</v>
      </c>
      <c r="AK39" s="265">
        <v>2.895</v>
      </c>
      <c r="AL39" s="256">
        <v>0.13060290941249991</v>
      </c>
      <c r="AM39" s="266"/>
      <c r="AN39" s="375"/>
      <c r="AO39" s="376"/>
      <c r="AP39" s="377"/>
    </row>
    <row r="40" spans="2:42" s="247" customFormat="1" ht="66" customHeight="1" x14ac:dyDescent="0.45">
      <c r="B40" s="245" t="s">
        <v>872</v>
      </c>
      <c r="C40" s="272" t="s">
        <v>638</v>
      </c>
      <c r="D40" s="374"/>
      <c r="E40" s="267" t="s">
        <v>116</v>
      </c>
      <c r="F40" s="249" t="s">
        <v>705</v>
      </c>
      <c r="G40" s="250" t="s">
        <v>88</v>
      </c>
      <c r="H40" s="251" t="s">
        <v>537</v>
      </c>
      <c r="I40" s="252" t="s">
        <v>115</v>
      </c>
      <c r="J40" s="253" t="s">
        <v>149</v>
      </c>
      <c r="K40" s="241"/>
      <c r="L40" s="254">
        <v>3.5</v>
      </c>
      <c r="M40" s="255">
        <v>3</v>
      </c>
      <c r="N40" s="256">
        <v>10.5</v>
      </c>
      <c r="O40" s="378"/>
      <c r="P40" s="379"/>
      <c r="Q40" s="380"/>
      <c r="R40" s="257"/>
      <c r="S40" s="258" t="s">
        <v>772</v>
      </c>
      <c r="T40" s="259" t="s">
        <v>614</v>
      </c>
      <c r="U40" s="260">
        <v>3.5000000000000003E-2</v>
      </c>
      <c r="V40" s="261">
        <v>3.5000000000000003E-2</v>
      </c>
      <c r="W40" s="259" t="s">
        <v>623</v>
      </c>
      <c r="X40" s="260">
        <v>0.81</v>
      </c>
      <c r="Y40" s="261">
        <v>0</v>
      </c>
      <c r="Z40" s="259" t="s">
        <v>627</v>
      </c>
      <c r="AA40" s="260">
        <v>0.81</v>
      </c>
      <c r="AB40" s="261">
        <v>0</v>
      </c>
      <c r="AC40" s="259" t="s">
        <v>769</v>
      </c>
      <c r="AD40" s="260">
        <v>0.81</v>
      </c>
      <c r="AE40" s="261">
        <v>0</v>
      </c>
      <c r="AF40" s="259" t="s">
        <v>610</v>
      </c>
      <c r="AG40" s="260">
        <v>0.63</v>
      </c>
      <c r="AH40" s="262">
        <v>0</v>
      </c>
      <c r="AI40" s="263"/>
      <c r="AJ40" s="264">
        <v>8.5715208249999911E-3</v>
      </c>
      <c r="AK40" s="265">
        <v>2.895</v>
      </c>
      <c r="AL40" s="256">
        <v>2.4814552788374973E-2</v>
      </c>
      <c r="AM40" s="266"/>
      <c r="AN40" s="378"/>
      <c r="AO40" s="379"/>
      <c r="AP40" s="380"/>
    </row>
    <row r="41" spans="2:42" s="247" customFormat="1" ht="63.75" customHeight="1" x14ac:dyDescent="0.45">
      <c r="B41" s="245" t="s">
        <v>873</v>
      </c>
      <c r="C41" s="273" t="s">
        <v>771</v>
      </c>
      <c r="D41" s="381"/>
      <c r="E41" s="248" t="s">
        <v>116</v>
      </c>
      <c r="F41" s="249" t="s">
        <v>754</v>
      </c>
      <c r="G41" s="250" t="s">
        <v>87</v>
      </c>
      <c r="H41" s="251" t="s">
        <v>537</v>
      </c>
      <c r="I41" s="252" t="s">
        <v>115</v>
      </c>
      <c r="J41" s="253" t="s">
        <v>167</v>
      </c>
      <c r="K41" s="241"/>
      <c r="L41" s="254">
        <v>4</v>
      </c>
      <c r="M41" s="255">
        <v>5</v>
      </c>
      <c r="N41" s="256">
        <v>20</v>
      </c>
      <c r="O41" s="370"/>
      <c r="P41" s="371"/>
      <c r="Q41" s="372"/>
      <c r="R41" s="257"/>
      <c r="S41" s="258" t="s">
        <v>642</v>
      </c>
      <c r="T41" s="259" t="s">
        <v>614</v>
      </c>
      <c r="U41" s="260">
        <v>3.5000000000000003E-2</v>
      </c>
      <c r="V41" s="261">
        <v>3.5000000000000003E-2</v>
      </c>
      <c r="W41" s="259" t="s">
        <v>627</v>
      </c>
      <c r="X41" s="260">
        <v>0.81</v>
      </c>
      <c r="Y41" s="261">
        <v>0</v>
      </c>
      <c r="Z41" s="259" t="s">
        <v>769</v>
      </c>
      <c r="AA41" s="260">
        <v>0.81</v>
      </c>
      <c r="AB41" s="261">
        <v>0</v>
      </c>
      <c r="AC41" s="259" t="s">
        <v>609</v>
      </c>
      <c r="AD41" s="260">
        <v>0.81</v>
      </c>
      <c r="AE41" s="261">
        <v>0</v>
      </c>
      <c r="AF41" s="259" t="s">
        <v>610</v>
      </c>
      <c r="AG41" s="260">
        <v>0.63</v>
      </c>
      <c r="AH41" s="262">
        <v>0</v>
      </c>
      <c r="AI41" s="263"/>
      <c r="AJ41" s="264">
        <v>9.7960237999999908E-3</v>
      </c>
      <c r="AK41" s="265">
        <v>4.8250000000000002</v>
      </c>
      <c r="AL41" s="256">
        <v>4.7265814834999954E-2</v>
      </c>
      <c r="AM41" s="266"/>
      <c r="AN41" s="370"/>
      <c r="AO41" s="371"/>
      <c r="AP41" s="372"/>
    </row>
    <row r="42" spans="2:42" s="247" customFormat="1" ht="68.25" customHeight="1" x14ac:dyDescent="0.45">
      <c r="B42" s="245" t="s">
        <v>874</v>
      </c>
      <c r="C42" s="273" t="s">
        <v>771</v>
      </c>
      <c r="D42" s="382"/>
      <c r="E42" s="248" t="s">
        <v>116</v>
      </c>
      <c r="F42" s="249" t="s">
        <v>524</v>
      </c>
      <c r="G42" s="250" t="s">
        <v>87</v>
      </c>
      <c r="H42" s="251" t="s">
        <v>537</v>
      </c>
      <c r="I42" s="252" t="s">
        <v>115</v>
      </c>
      <c r="J42" s="253" t="s">
        <v>167</v>
      </c>
      <c r="K42" s="241"/>
      <c r="L42" s="254">
        <v>4</v>
      </c>
      <c r="M42" s="255">
        <v>5</v>
      </c>
      <c r="N42" s="256">
        <v>20</v>
      </c>
      <c r="O42" s="370"/>
      <c r="P42" s="371"/>
      <c r="Q42" s="372"/>
      <c r="R42" s="257"/>
      <c r="S42" s="258" t="s">
        <v>642</v>
      </c>
      <c r="T42" s="259" t="s">
        <v>614</v>
      </c>
      <c r="U42" s="260">
        <v>3.5000000000000003E-2</v>
      </c>
      <c r="V42" s="261">
        <v>3.5000000000000003E-2</v>
      </c>
      <c r="W42" s="259" t="s">
        <v>627</v>
      </c>
      <c r="X42" s="260">
        <v>0.81</v>
      </c>
      <c r="Y42" s="261">
        <v>0</v>
      </c>
      <c r="Z42" s="259" t="s">
        <v>769</v>
      </c>
      <c r="AA42" s="260">
        <v>0.81</v>
      </c>
      <c r="AB42" s="261">
        <v>0</v>
      </c>
      <c r="AC42" s="259" t="s">
        <v>609</v>
      </c>
      <c r="AD42" s="260">
        <v>0.81</v>
      </c>
      <c r="AE42" s="261">
        <v>0</v>
      </c>
      <c r="AF42" s="259" t="s">
        <v>610</v>
      </c>
      <c r="AG42" s="260">
        <v>0.63</v>
      </c>
      <c r="AH42" s="262">
        <v>0</v>
      </c>
      <c r="AI42" s="263"/>
      <c r="AJ42" s="264">
        <v>9.7960237999999908E-3</v>
      </c>
      <c r="AK42" s="265">
        <v>4.8250000000000002</v>
      </c>
      <c r="AL42" s="256">
        <v>4.7265814834999954E-2</v>
      </c>
      <c r="AM42" s="266"/>
      <c r="AN42" s="370"/>
      <c r="AO42" s="371"/>
      <c r="AP42" s="372"/>
    </row>
    <row r="43" spans="2:42" s="247" customFormat="1" ht="42.75" x14ac:dyDescent="0.45">
      <c r="B43" s="245" t="s">
        <v>875</v>
      </c>
      <c r="C43" s="273" t="s">
        <v>771</v>
      </c>
      <c r="D43" s="382"/>
      <c r="E43" s="248" t="s">
        <v>116</v>
      </c>
      <c r="F43" s="249" t="s">
        <v>691</v>
      </c>
      <c r="G43" s="250" t="s">
        <v>87</v>
      </c>
      <c r="H43" s="251" t="s">
        <v>537</v>
      </c>
      <c r="I43" s="252" t="s">
        <v>115</v>
      </c>
      <c r="J43" s="253" t="s">
        <v>167</v>
      </c>
      <c r="K43" s="241"/>
      <c r="L43" s="254">
        <v>4</v>
      </c>
      <c r="M43" s="255">
        <v>3</v>
      </c>
      <c r="N43" s="256">
        <v>12</v>
      </c>
      <c r="O43" s="370"/>
      <c r="P43" s="371"/>
      <c r="Q43" s="372"/>
      <c r="R43" s="257"/>
      <c r="S43" s="258" t="s">
        <v>642</v>
      </c>
      <c r="T43" s="259" t="s">
        <v>614</v>
      </c>
      <c r="U43" s="260">
        <v>3.5000000000000003E-2</v>
      </c>
      <c r="V43" s="261">
        <v>3.5000000000000003E-2</v>
      </c>
      <c r="W43" s="259" t="s">
        <v>627</v>
      </c>
      <c r="X43" s="260">
        <v>0.81</v>
      </c>
      <c r="Y43" s="261">
        <v>0</v>
      </c>
      <c r="Z43" s="259" t="s">
        <v>769</v>
      </c>
      <c r="AA43" s="260">
        <v>0.81</v>
      </c>
      <c r="AB43" s="261">
        <v>0</v>
      </c>
      <c r="AC43" s="259" t="s">
        <v>609</v>
      </c>
      <c r="AD43" s="260">
        <v>0.81</v>
      </c>
      <c r="AE43" s="261">
        <v>0</v>
      </c>
      <c r="AF43" s="259" t="s">
        <v>610</v>
      </c>
      <c r="AG43" s="260">
        <v>0.63</v>
      </c>
      <c r="AH43" s="262">
        <v>0</v>
      </c>
      <c r="AI43" s="263"/>
      <c r="AJ43" s="264">
        <v>9.7960237999999908E-3</v>
      </c>
      <c r="AK43" s="265">
        <v>2.895</v>
      </c>
      <c r="AL43" s="256">
        <v>2.8359488900999975E-2</v>
      </c>
      <c r="AM43" s="266"/>
      <c r="AN43" s="370"/>
      <c r="AO43" s="371"/>
      <c r="AP43" s="372"/>
    </row>
    <row r="44" spans="2:42" s="247" customFormat="1" ht="42.75" x14ac:dyDescent="0.45">
      <c r="B44" s="245" t="s">
        <v>876</v>
      </c>
      <c r="C44" s="273" t="s">
        <v>771</v>
      </c>
      <c r="D44" s="366"/>
      <c r="E44" s="248" t="s">
        <v>116</v>
      </c>
      <c r="F44" s="249" t="s">
        <v>704</v>
      </c>
      <c r="G44" s="250" t="s">
        <v>87</v>
      </c>
      <c r="H44" s="251" t="s">
        <v>537</v>
      </c>
      <c r="I44" s="252" t="s">
        <v>115</v>
      </c>
      <c r="J44" s="253" t="s">
        <v>167</v>
      </c>
      <c r="K44" s="241"/>
      <c r="L44" s="254">
        <v>4</v>
      </c>
      <c r="M44" s="255">
        <v>5</v>
      </c>
      <c r="N44" s="256">
        <v>20</v>
      </c>
      <c r="O44" s="370"/>
      <c r="P44" s="371"/>
      <c r="Q44" s="372"/>
      <c r="R44" s="257"/>
      <c r="S44" s="258" t="s">
        <v>642</v>
      </c>
      <c r="T44" s="259" t="s">
        <v>614</v>
      </c>
      <c r="U44" s="260">
        <v>3.5000000000000003E-2</v>
      </c>
      <c r="V44" s="261">
        <v>3.5000000000000003E-2</v>
      </c>
      <c r="W44" s="259" t="s">
        <v>627</v>
      </c>
      <c r="X44" s="260">
        <v>0.81</v>
      </c>
      <c r="Y44" s="261">
        <v>0</v>
      </c>
      <c r="Z44" s="259" t="s">
        <v>769</v>
      </c>
      <c r="AA44" s="260">
        <v>0.81</v>
      </c>
      <c r="AB44" s="261">
        <v>0</v>
      </c>
      <c r="AC44" s="259" t="s">
        <v>609</v>
      </c>
      <c r="AD44" s="260">
        <v>0.81</v>
      </c>
      <c r="AE44" s="261">
        <v>0</v>
      </c>
      <c r="AF44" s="259" t="s">
        <v>610</v>
      </c>
      <c r="AG44" s="260">
        <v>0.63</v>
      </c>
      <c r="AH44" s="262">
        <v>0</v>
      </c>
      <c r="AI44" s="263"/>
      <c r="AJ44" s="264">
        <v>9.7960237999999908E-3</v>
      </c>
      <c r="AK44" s="265">
        <v>4.8250000000000002</v>
      </c>
      <c r="AL44" s="256">
        <v>4.7265814834999954E-2</v>
      </c>
      <c r="AM44" s="266"/>
      <c r="AN44" s="370"/>
      <c r="AO44" s="371"/>
      <c r="AP44" s="372"/>
    </row>
    <row r="45" spans="2:42" s="247" customFormat="1" ht="42.75" x14ac:dyDescent="0.45">
      <c r="B45" s="245" t="s">
        <v>877</v>
      </c>
      <c r="C45" s="274" t="s">
        <v>771</v>
      </c>
      <c r="D45" s="297"/>
      <c r="E45" s="248" t="s">
        <v>116</v>
      </c>
      <c r="F45" s="249" t="s">
        <v>696</v>
      </c>
      <c r="G45" s="250" t="s">
        <v>87</v>
      </c>
      <c r="H45" s="251" t="s">
        <v>537</v>
      </c>
      <c r="I45" s="252" t="s">
        <v>115</v>
      </c>
      <c r="J45" s="253" t="s">
        <v>167</v>
      </c>
      <c r="K45" s="241"/>
      <c r="L45" s="254">
        <v>4</v>
      </c>
      <c r="M45" s="255">
        <v>5</v>
      </c>
      <c r="N45" s="256">
        <v>20</v>
      </c>
      <c r="O45" s="383"/>
      <c r="P45" s="384"/>
      <c r="Q45" s="385"/>
      <c r="R45" s="257"/>
      <c r="S45" s="258" t="s">
        <v>642</v>
      </c>
      <c r="T45" s="259" t="s">
        <v>614</v>
      </c>
      <c r="U45" s="260">
        <v>3.5000000000000003E-2</v>
      </c>
      <c r="V45" s="261">
        <v>3.5000000000000003E-2</v>
      </c>
      <c r="W45" s="259" t="s">
        <v>627</v>
      </c>
      <c r="X45" s="260">
        <v>0.81</v>
      </c>
      <c r="Y45" s="261">
        <v>0</v>
      </c>
      <c r="Z45" s="259" t="s">
        <v>769</v>
      </c>
      <c r="AA45" s="260">
        <v>0.81</v>
      </c>
      <c r="AB45" s="261">
        <v>0</v>
      </c>
      <c r="AC45" s="259" t="s">
        <v>609</v>
      </c>
      <c r="AD45" s="260">
        <v>0.81</v>
      </c>
      <c r="AE45" s="261">
        <v>0</v>
      </c>
      <c r="AF45" s="259" t="s">
        <v>610</v>
      </c>
      <c r="AG45" s="260">
        <v>0.63</v>
      </c>
      <c r="AH45" s="262">
        <v>0</v>
      </c>
      <c r="AI45" s="263"/>
      <c r="AJ45" s="264">
        <v>9.7960237999999908E-3</v>
      </c>
      <c r="AK45" s="265">
        <v>4.8250000000000002</v>
      </c>
      <c r="AL45" s="256">
        <v>4.7265814834999954E-2</v>
      </c>
      <c r="AM45" s="266"/>
      <c r="AN45" s="383"/>
      <c r="AO45" s="384"/>
      <c r="AP45" s="385"/>
    </row>
    <row r="46" spans="2:42" s="247" customFormat="1" ht="42.75" x14ac:dyDescent="0.45">
      <c r="B46" s="245" t="s">
        <v>878</v>
      </c>
      <c r="C46" s="274" t="s">
        <v>771</v>
      </c>
      <c r="D46" s="297"/>
      <c r="E46" s="248" t="s">
        <v>116</v>
      </c>
      <c r="F46" s="249" t="s">
        <v>697</v>
      </c>
      <c r="G46" s="250" t="s">
        <v>87</v>
      </c>
      <c r="H46" s="251" t="s">
        <v>537</v>
      </c>
      <c r="I46" s="252" t="s">
        <v>115</v>
      </c>
      <c r="J46" s="253" t="s">
        <v>167</v>
      </c>
      <c r="K46" s="241"/>
      <c r="L46" s="254">
        <v>4</v>
      </c>
      <c r="M46" s="255">
        <v>5</v>
      </c>
      <c r="N46" s="256">
        <v>20</v>
      </c>
      <c r="O46" s="383"/>
      <c r="P46" s="384"/>
      <c r="Q46" s="385"/>
      <c r="R46" s="257"/>
      <c r="S46" s="258" t="s">
        <v>642</v>
      </c>
      <c r="T46" s="259" t="s">
        <v>614</v>
      </c>
      <c r="U46" s="260">
        <v>3.5000000000000003E-2</v>
      </c>
      <c r="V46" s="261">
        <v>3.5000000000000003E-2</v>
      </c>
      <c r="W46" s="259" t="s">
        <v>627</v>
      </c>
      <c r="X46" s="260">
        <v>0.81</v>
      </c>
      <c r="Y46" s="261">
        <v>0</v>
      </c>
      <c r="Z46" s="259" t="s">
        <v>769</v>
      </c>
      <c r="AA46" s="260">
        <v>0.81</v>
      </c>
      <c r="AB46" s="261">
        <v>0</v>
      </c>
      <c r="AC46" s="259" t="s">
        <v>609</v>
      </c>
      <c r="AD46" s="260">
        <v>0.81</v>
      </c>
      <c r="AE46" s="261">
        <v>0</v>
      </c>
      <c r="AF46" s="259" t="s">
        <v>610</v>
      </c>
      <c r="AG46" s="260">
        <v>0.63</v>
      </c>
      <c r="AH46" s="262">
        <v>0</v>
      </c>
      <c r="AI46" s="263"/>
      <c r="AJ46" s="264">
        <v>9.7960237999999908E-3</v>
      </c>
      <c r="AK46" s="265">
        <v>4.8250000000000002</v>
      </c>
      <c r="AL46" s="256">
        <v>4.7265814834999954E-2</v>
      </c>
      <c r="AM46" s="266"/>
      <c r="AN46" s="383"/>
      <c r="AO46" s="384"/>
      <c r="AP46" s="385"/>
    </row>
    <row r="47" spans="2:42" s="247" customFormat="1" ht="72.75" customHeight="1" x14ac:dyDescent="0.45">
      <c r="B47" s="245" t="s">
        <v>879</v>
      </c>
      <c r="C47" s="273" t="s">
        <v>643</v>
      </c>
      <c r="D47" s="297"/>
      <c r="E47" s="248" t="s">
        <v>116</v>
      </c>
      <c r="F47" s="249" t="s">
        <v>754</v>
      </c>
      <c r="G47" s="250" t="s">
        <v>88</v>
      </c>
      <c r="H47" s="251" t="s">
        <v>538</v>
      </c>
      <c r="I47" s="252" t="s">
        <v>115</v>
      </c>
      <c r="J47" s="253" t="s">
        <v>167</v>
      </c>
      <c r="K47" s="241"/>
      <c r="L47" s="254">
        <v>3.5</v>
      </c>
      <c r="M47" s="255">
        <v>5</v>
      </c>
      <c r="N47" s="256">
        <v>17.5</v>
      </c>
      <c r="O47" s="383"/>
      <c r="P47" s="384"/>
      <c r="Q47" s="385"/>
      <c r="R47" s="257"/>
      <c r="S47" s="258" t="s">
        <v>644</v>
      </c>
      <c r="T47" s="259" t="s">
        <v>608</v>
      </c>
      <c r="U47" s="260">
        <v>0.08</v>
      </c>
      <c r="V47" s="261">
        <v>0.08</v>
      </c>
      <c r="W47" s="259" t="s">
        <v>627</v>
      </c>
      <c r="X47" s="260">
        <v>0.81</v>
      </c>
      <c r="Y47" s="261">
        <v>0</v>
      </c>
      <c r="Z47" s="259" t="s">
        <v>769</v>
      </c>
      <c r="AA47" s="260">
        <v>0.81</v>
      </c>
      <c r="AB47" s="261">
        <v>0</v>
      </c>
      <c r="AC47" s="259" t="s">
        <v>628</v>
      </c>
      <c r="AD47" s="260">
        <v>0.81</v>
      </c>
      <c r="AE47" s="261">
        <v>0</v>
      </c>
      <c r="AF47" s="259" t="s">
        <v>630</v>
      </c>
      <c r="AG47" s="260">
        <v>0.81</v>
      </c>
      <c r="AH47" s="262">
        <v>0</v>
      </c>
      <c r="AI47" s="263"/>
      <c r="AJ47" s="264">
        <v>4.1963361999999959E-3</v>
      </c>
      <c r="AK47" s="265">
        <v>4.6000000000000005</v>
      </c>
      <c r="AL47" s="256">
        <v>1.9303146519999984E-2</v>
      </c>
      <c r="AM47" s="266"/>
      <c r="AN47" s="383"/>
      <c r="AO47" s="384"/>
      <c r="AP47" s="385"/>
    </row>
    <row r="48" spans="2:42" s="247" customFormat="1" ht="57" x14ac:dyDescent="0.45">
      <c r="B48" s="245" t="s">
        <v>880</v>
      </c>
      <c r="C48" s="273" t="s">
        <v>643</v>
      </c>
      <c r="D48" s="297"/>
      <c r="E48" s="248" t="s">
        <v>116</v>
      </c>
      <c r="F48" s="249" t="s">
        <v>691</v>
      </c>
      <c r="G48" s="250" t="s">
        <v>88</v>
      </c>
      <c r="H48" s="251" t="s">
        <v>538</v>
      </c>
      <c r="I48" s="252" t="s">
        <v>115</v>
      </c>
      <c r="J48" s="253" t="s">
        <v>167</v>
      </c>
      <c r="K48" s="241"/>
      <c r="L48" s="254">
        <v>3.5</v>
      </c>
      <c r="M48" s="255">
        <v>3</v>
      </c>
      <c r="N48" s="256">
        <v>10.5</v>
      </c>
      <c r="O48" s="383"/>
      <c r="P48" s="384"/>
      <c r="Q48" s="385"/>
      <c r="R48" s="257"/>
      <c r="S48" s="258" t="s">
        <v>644</v>
      </c>
      <c r="T48" s="259" t="s">
        <v>608</v>
      </c>
      <c r="U48" s="260">
        <v>0.08</v>
      </c>
      <c r="V48" s="261">
        <v>0.08</v>
      </c>
      <c r="W48" s="259" t="s">
        <v>627</v>
      </c>
      <c r="X48" s="260">
        <v>0.81</v>
      </c>
      <c r="Y48" s="261">
        <v>0</v>
      </c>
      <c r="Z48" s="259" t="s">
        <v>769</v>
      </c>
      <c r="AA48" s="260">
        <v>0.81</v>
      </c>
      <c r="AB48" s="261">
        <v>0</v>
      </c>
      <c r="AC48" s="259" t="s">
        <v>628</v>
      </c>
      <c r="AD48" s="260">
        <v>0.81</v>
      </c>
      <c r="AE48" s="261">
        <v>0</v>
      </c>
      <c r="AF48" s="259" t="s">
        <v>630</v>
      </c>
      <c r="AG48" s="260">
        <v>0.81</v>
      </c>
      <c r="AH48" s="262">
        <v>0</v>
      </c>
      <c r="AI48" s="263"/>
      <c r="AJ48" s="264">
        <v>4.1963361999999959E-3</v>
      </c>
      <c r="AK48" s="265">
        <v>2.7600000000000002</v>
      </c>
      <c r="AL48" s="256">
        <v>1.158188791199999E-2</v>
      </c>
      <c r="AM48" s="266"/>
      <c r="AN48" s="383"/>
      <c r="AO48" s="384"/>
      <c r="AP48" s="385"/>
    </row>
    <row r="49" spans="2:42" s="247" customFormat="1" ht="57" x14ac:dyDescent="0.45">
      <c r="B49" s="245" t="s">
        <v>881</v>
      </c>
      <c r="C49" s="273" t="s">
        <v>643</v>
      </c>
      <c r="D49" s="297"/>
      <c r="E49" s="248" t="s">
        <v>116</v>
      </c>
      <c r="F49" s="249" t="s">
        <v>733</v>
      </c>
      <c r="G49" s="250" t="s">
        <v>88</v>
      </c>
      <c r="H49" s="251" t="s">
        <v>538</v>
      </c>
      <c r="I49" s="252" t="s">
        <v>115</v>
      </c>
      <c r="J49" s="253" t="s">
        <v>167</v>
      </c>
      <c r="K49" s="241"/>
      <c r="L49" s="254">
        <v>3.5</v>
      </c>
      <c r="M49" s="255">
        <v>3</v>
      </c>
      <c r="N49" s="256">
        <v>10.5</v>
      </c>
      <c r="O49" s="383"/>
      <c r="P49" s="384"/>
      <c r="Q49" s="385"/>
      <c r="R49" s="257"/>
      <c r="S49" s="258" t="s">
        <v>644</v>
      </c>
      <c r="T49" s="259" t="s">
        <v>608</v>
      </c>
      <c r="U49" s="260">
        <v>0.08</v>
      </c>
      <c r="V49" s="261">
        <v>0.08</v>
      </c>
      <c r="W49" s="259" t="s">
        <v>627</v>
      </c>
      <c r="X49" s="260">
        <v>0.81</v>
      </c>
      <c r="Y49" s="261">
        <v>0</v>
      </c>
      <c r="Z49" s="259" t="s">
        <v>769</v>
      </c>
      <c r="AA49" s="260">
        <v>0.81</v>
      </c>
      <c r="AB49" s="261">
        <v>0</v>
      </c>
      <c r="AC49" s="259" t="s">
        <v>628</v>
      </c>
      <c r="AD49" s="260">
        <v>0.81</v>
      </c>
      <c r="AE49" s="261">
        <v>0</v>
      </c>
      <c r="AF49" s="259" t="s">
        <v>630</v>
      </c>
      <c r="AG49" s="260">
        <v>0.81</v>
      </c>
      <c r="AH49" s="262">
        <v>0</v>
      </c>
      <c r="AI49" s="263"/>
      <c r="AJ49" s="264">
        <v>4.1963361999999959E-3</v>
      </c>
      <c r="AK49" s="265">
        <v>2.7600000000000002</v>
      </c>
      <c r="AL49" s="256">
        <v>1.158188791199999E-2</v>
      </c>
      <c r="AM49" s="266"/>
      <c r="AN49" s="383"/>
      <c r="AO49" s="384"/>
      <c r="AP49" s="385"/>
    </row>
    <row r="50" spans="2:42" s="247" customFormat="1" ht="57" x14ac:dyDescent="0.45">
      <c r="B50" s="245" t="s">
        <v>882</v>
      </c>
      <c r="C50" s="273" t="s">
        <v>643</v>
      </c>
      <c r="D50" s="297"/>
      <c r="E50" s="248" t="s">
        <v>116</v>
      </c>
      <c r="F50" s="249" t="s">
        <v>704</v>
      </c>
      <c r="G50" s="250" t="s">
        <v>88</v>
      </c>
      <c r="H50" s="251" t="s">
        <v>538</v>
      </c>
      <c r="I50" s="252" t="s">
        <v>115</v>
      </c>
      <c r="J50" s="253" t="s">
        <v>167</v>
      </c>
      <c r="K50" s="241"/>
      <c r="L50" s="254">
        <v>3.5</v>
      </c>
      <c r="M50" s="255">
        <v>5</v>
      </c>
      <c r="N50" s="256">
        <v>17.5</v>
      </c>
      <c r="O50" s="383"/>
      <c r="P50" s="384"/>
      <c r="Q50" s="385"/>
      <c r="R50" s="257"/>
      <c r="S50" s="258" t="s">
        <v>644</v>
      </c>
      <c r="T50" s="259" t="s">
        <v>608</v>
      </c>
      <c r="U50" s="260">
        <v>0.08</v>
      </c>
      <c r="V50" s="261">
        <v>0.08</v>
      </c>
      <c r="W50" s="259" t="s">
        <v>627</v>
      </c>
      <c r="X50" s="260">
        <v>0.81</v>
      </c>
      <c r="Y50" s="261">
        <v>0</v>
      </c>
      <c r="Z50" s="259" t="s">
        <v>769</v>
      </c>
      <c r="AA50" s="260">
        <v>0.81</v>
      </c>
      <c r="AB50" s="261">
        <v>0</v>
      </c>
      <c r="AC50" s="259" t="s">
        <v>628</v>
      </c>
      <c r="AD50" s="260">
        <v>0.81</v>
      </c>
      <c r="AE50" s="261">
        <v>0</v>
      </c>
      <c r="AF50" s="259" t="s">
        <v>630</v>
      </c>
      <c r="AG50" s="260">
        <v>0.81</v>
      </c>
      <c r="AH50" s="262">
        <v>0</v>
      </c>
      <c r="AI50" s="263"/>
      <c r="AJ50" s="264">
        <v>4.1963361999999959E-3</v>
      </c>
      <c r="AK50" s="265">
        <v>4.6000000000000005</v>
      </c>
      <c r="AL50" s="256">
        <v>1.9303146519999984E-2</v>
      </c>
      <c r="AM50" s="266"/>
      <c r="AN50" s="383"/>
      <c r="AO50" s="384"/>
      <c r="AP50" s="385"/>
    </row>
    <row r="51" spans="2:42" s="247" customFormat="1" ht="57" x14ac:dyDescent="0.45">
      <c r="B51" s="245" t="s">
        <v>883</v>
      </c>
      <c r="C51" s="274" t="s">
        <v>643</v>
      </c>
      <c r="D51" s="297"/>
      <c r="E51" s="248" t="s">
        <v>116</v>
      </c>
      <c r="F51" s="249" t="s">
        <v>695</v>
      </c>
      <c r="G51" s="250" t="s">
        <v>88</v>
      </c>
      <c r="H51" s="251" t="s">
        <v>538</v>
      </c>
      <c r="I51" s="252" t="s">
        <v>115</v>
      </c>
      <c r="J51" s="253" t="s">
        <v>167</v>
      </c>
      <c r="K51" s="241"/>
      <c r="L51" s="254">
        <v>3.5</v>
      </c>
      <c r="M51" s="255">
        <v>5</v>
      </c>
      <c r="N51" s="256">
        <v>17.5</v>
      </c>
      <c r="O51" s="383"/>
      <c r="P51" s="384"/>
      <c r="Q51" s="385"/>
      <c r="R51" s="257"/>
      <c r="S51" s="258" t="s">
        <v>644</v>
      </c>
      <c r="T51" s="259" t="s">
        <v>608</v>
      </c>
      <c r="U51" s="260">
        <v>0.08</v>
      </c>
      <c r="V51" s="261">
        <v>0.08</v>
      </c>
      <c r="W51" s="259" t="s">
        <v>627</v>
      </c>
      <c r="X51" s="260">
        <v>0.81</v>
      </c>
      <c r="Y51" s="261">
        <v>0</v>
      </c>
      <c r="Z51" s="259" t="s">
        <v>769</v>
      </c>
      <c r="AA51" s="260">
        <v>0.81</v>
      </c>
      <c r="AB51" s="261">
        <v>0</v>
      </c>
      <c r="AC51" s="259" t="s">
        <v>628</v>
      </c>
      <c r="AD51" s="260">
        <v>0.81</v>
      </c>
      <c r="AE51" s="261">
        <v>0</v>
      </c>
      <c r="AF51" s="259" t="s">
        <v>630</v>
      </c>
      <c r="AG51" s="260">
        <v>0.81</v>
      </c>
      <c r="AH51" s="262">
        <v>0</v>
      </c>
      <c r="AI51" s="263"/>
      <c r="AJ51" s="264">
        <v>4.1963361999999959E-3</v>
      </c>
      <c r="AK51" s="265">
        <v>4.6000000000000005</v>
      </c>
      <c r="AL51" s="256">
        <v>1.9303146519999984E-2</v>
      </c>
      <c r="AM51" s="266"/>
      <c r="AN51" s="383"/>
      <c r="AO51" s="384"/>
      <c r="AP51" s="385"/>
    </row>
    <row r="52" spans="2:42" s="247" customFormat="1" ht="57" x14ac:dyDescent="0.45">
      <c r="B52" s="245" t="s">
        <v>884</v>
      </c>
      <c r="C52" s="274" t="s">
        <v>643</v>
      </c>
      <c r="D52" s="297"/>
      <c r="E52" s="248" t="s">
        <v>116</v>
      </c>
      <c r="F52" s="249" t="s">
        <v>706</v>
      </c>
      <c r="G52" s="250" t="s">
        <v>88</v>
      </c>
      <c r="H52" s="251" t="s">
        <v>538</v>
      </c>
      <c r="I52" s="252" t="s">
        <v>115</v>
      </c>
      <c r="J52" s="253" t="s">
        <v>167</v>
      </c>
      <c r="K52" s="241"/>
      <c r="L52" s="254">
        <v>3.5</v>
      </c>
      <c r="M52" s="255">
        <v>5</v>
      </c>
      <c r="N52" s="256">
        <v>17.5</v>
      </c>
      <c r="O52" s="383"/>
      <c r="P52" s="384"/>
      <c r="Q52" s="385"/>
      <c r="R52" s="257"/>
      <c r="S52" s="258" t="s">
        <v>644</v>
      </c>
      <c r="T52" s="259" t="s">
        <v>608</v>
      </c>
      <c r="U52" s="260">
        <v>0.08</v>
      </c>
      <c r="V52" s="261">
        <v>0.08</v>
      </c>
      <c r="W52" s="259" t="s">
        <v>627</v>
      </c>
      <c r="X52" s="260">
        <v>0.81</v>
      </c>
      <c r="Y52" s="261">
        <v>0</v>
      </c>
      <c r="Z52" s="259" t="s">
        <v>769</v>
      </c>
      <c r="AA52" s="260">
        <v>0.81</v>
      </c>
      <c r="AB52" s="261">
        <v>0</v>
      </c>
      <c r="AC52" s="259" t="s">
        <v>628</v>
      </c>
      <c r="AD52" s="260">
        <v>0.81</v>
      </c>
      <c r="AE52" s="261">
        <v>0</v>
      </c>
      <c r="AF52" s="259" t="s">
        <v>630</v>
      </c>
      <c r="AG52" s="260">
        <v>0.81</v>
      </c>
      <c r="AH52" s="262">
        <v>0</v>
      </c>
      <c r="AI52" s="263"/>
      <c r="AJ52" s="264">
        <v>4.1963361999999959E-3</v>
      </c>
      <c r="AK52" s="265">
        <v>4.6000000000000005</v>
      </c>
      <c r="AL52" s="256">
        <v>1.9303146519999984E-2</v>
      </c>
      <c r="AM52" s="266"/>
      <c r="AN52" s="383"/>
      <c r="AO52" s="384"/>
      <c r="AP52" s="385"/>
    </row>
    <row r="53" spans="2:42" s="247" customFormat="1" ht="57" x14ac:dyDescent="0.45">
      <c r="B53" s="245" t="s">
        <v>885</v>
      </c>
      <c r="C53" s="274" t="s">
        <v>643</v>
      </c>
      <c r="D53" s="297"/>
      <c r="E53" s="248"/>
      <c r="F53" s="249" t="s">
        <v>699</v>
      </c>
      <c r="G53" s="250" t="s">
        <v>88</v>
      </c>
      <c r="H53" s="251" t="s">
        <v>538</v>
      </c>
      <c r="I53" s="252" t="s">
        <v>115</v>
      </c>
      <c r="J53" s="253" t="s">
        <v>167</v>
      </c>
      <c r="K53" s="241"/>
      <c r="L53" s="254">
        <v>3.5</v>
      </c>
      <c r="M53" s="255">
        <v>5</v>
      </c>
      <c r="N53" s="256">
        <v>17.5</v>
      </c>
      <c r="O53" s="383"/>
      <c r="P53" s="384"/>
      <c r="Q53" s="385"/>
      <c r="R53" s="257"/>
      <c r="S53" s="258" t="s">
        <v>644</v>
      </c>
      <c r="T53" s="259" t="s">
        <v>608</v>
      </c>
      <c r="U53" s="260">
        <v>0.08</v>
      </c>
      <c r="V53" s="261">
        <v>0.08</v>
      </c>
      <c r="W53" s="259" t="s">
        <v>627</v>
      </c>
      <c r="X53" s="260">
        <v>0.81</v>
      </c>
      <c r="Y53" s="261">
        <v>0</v>
      </c>
      <c r="Z53" s="259" t="s">
        <v>769</v>
      </c>
      <c r="AA53" s="260">
        <v>0.81</v>
      </c>
      <c r="AB53" s="261">
        <v>0</v>
      </c>
      <c r="AC53" s="259" t="s">
        <v>628</v>
      </c>
      <c r="AD53" s="260">
        <v>0.81</v>
      </c>
      <c r="AE53" s="261">
        <v>0</v>
      </c>
      <c r="AF53" s="259" t="s">
        <v>630</v>
      </c>
      <c r="AG53" s="260">
        <v>0.81</v>
      </c>
      <c r="AH53" s="262">
        <v>0</v>
      </c>
      <c r="AI53" s="263"/>
      <c r="AJ53" s="264">
        <v>4.1963361999999959E-3</v>
      </c>
      <c r="AK53" s="265">
        <v>4.6000000000000005</v>
      </c>
      <c r="AL53" s="256">
        <v>1.9303146519999984E-2</v>
      </c>
      <c r="AM53" s="266"/>
      <c r="AN53" s="383"/>
      <c r="AO53" s="384"/>
      <c r="AP53" s="385"/>
    </row>
    <row r="54" spans="2:42" s="247" customFormat="1" ht="57" x14ac:dyDescent="0.45">
      <c r="B54" s="245" t="s">
        <v>886</v>
      </c>
      <c r="C54" s="274" t="s">
        <v>643</v>
      </c>
      <c r="D54" s="297"/>
      <c r="E54" s="248"/>
      <c r="F54" s="249" t="s">
        <v>697</v>
      </c>
      <c r="G54" s="250" t="s">
        <v>88</v>
      </c>
      <c r="H54" s="251" t="s">
        <v>538</v>
      </c>
      <c r="I54" s="252" t="s">
        <v>115</v>
      </c>
      <c r="J54" s="253" t="s">
        <v>167</v>
      </c>
      <c r="K54" s="241"/>
      <c r="L54" s="254">
        <v>3.5</v>
      </c>
      <c r="M54" s="255">
        <v>5</v>
      </c>
      <c r="N54" s="256">
        <v>17.5</v>
      </c>
      <c r="O54" s="383"/>
      <c r="P54" s="384"/>
      <c r="Q54" s="385"/>
      <c r="R54" s="257"/>
      <c r="S54" s="258" t="s">
        <v>644</v>
      </c>
      <c r="T54" s="259" t="s">
        <v>608</v>
      </c>
      <c r="U54" s="260">
        <v>0.08</v>
      </c>
      <c r="V54" s="261">
        <v>0.08</v>
      </c>
      <c r="W54" s="259" t="s">
        <v>627</v>
      </c>
      <c r="X54" s="260">
        <v>0.81</v>
      </c>
      <c r="Y54" s="261">
        <v>0</v>
      </c>
      <c r="Z54" s="259" t="s">
        <v>769</v>
      </c>
      <c r="AA54" s="260">
        <v>0.81</v>
      </c>
      <c r="AB54" s="261">
        <v>0</v>
      </c>
      <c r="AC54" s="259" t="s">
        <v>628</v>
      </c>
      <c r="AD54" s="260">
        <v>0.81</v>
      </c>
      <c r="AE54" s="261">
        <v>0</v>
      </c>
      <c r="AF54" s="259" t="s">
        <v>630</v>
      </c>
      <c r="AG54" s="260">
        <v>0.81</v>
      </c>
      <c r="AH54" s="262">
        <v>0</v>
      </c>
      <c r="AI54" s="263"/>
      <c r="AJ54" s="264">
        <v>4.1963361999999959E-3</v>
      </c>
      <c r="AK54" s="265">
        <v>4.6000000000000005</v>
      </c>
      <c r="AL54" s="256">
        <v>1.9303146519999984E-2</v>
      </c>
      <c r="AM54" s="266"/>
      <c r="AN54" s="383"/>
      <c r="AO54" s="384"/>
      <c r="AP54" s="385"/>
    </row>
    <row r="55" spans="2:42" s="247" customFormat="1" ht="42.75" x14ac:dyDescent="0.45">
      <c r="B55" s="245" t="s">
        <v>887</v>
      </c>
      <c r="C55" s="273" t="s">
        <v>775</v>
      </c>
      <c r="D55" s="297"/>
      <c r="E55" s="248" t="s">
        <v>116</v>
      </c>
      <c r="F55" s="249" t="s">
        <v>754</v>
      </c>
      <c r="G55" s="250" t="s">
        <v>87</v>
      </c>
      <c r="H55" s="251" t="s">
        <v>552</v>
      </c>
      <c r="I55" s="252" t="s">
        <v>115</v>
      </c>
      <c r="J55" s="253" t="s">
        <v>150</v>
      </c>
      <c r="K55" s="241"/>
      <c r="L55" s="254">
        <v>2.5</v>
      </c>
      <c r="M55" s="255">
        <v>5</v>
      </c>
      <c r="N55" s="256">
        <v>12.5</v>
      </c>
      <c r="O55" s="383"/>
      <c r="P55" s="384"/>
      <c r="Q55" s="385"/>
      <c r="R55" s="257"/>
      <c r="S55" s="268" t="s">
        <v>651</v>
      </c>
      <c r="T55" s="259" t="s">
        <v>631</v>
      </c>
      <c r="U55" s="260">
        <v>0.81</v>
      </c>
      <c r="V55" s="261">
        <v>0</v>
      </c>
      <c r="W55" s="259" t="s">
        <v>630</v>
      </c>
      <c r="X55" s="260">
        <v>0.81</v>
      </c>
      <c r="Y55" s="261">
        <v>0</v>
      </c>
      <c r="Z55" s="259" t="s">
        <v>628</v>
      </c>
      <c r="AA55" s="260">
        <v>0.81</v>
      </c>
      <c r="AB55" s="261">
        <v>0</v>
      </c>
      <c r="AC55" s="259" t="s">
        <v>627</v>
      </c>
      <c r="AD55" s="260">
        <v>0.81</v>
      </c>
      <c r="AE55" s="261">
        <v>0</v>
      </c>
      <c r="AF55" s="259" t="s">
        <v>592</v>
      </c>
      <c r="AG55" s="260">
        <v>0</v>
      </c>
      <c r="AH55" s="262">
        <v>0.72</v>
      </c>
      <c r="AI55" s="263"/>
      <c r="AJ55" s="264">
        <v>3.2580249999999969E-3</v>
      </c>
      <c r="AK55" s="265">
        <v>1.4000000000000001</v>
      </c>
      <c r="AL55" s="256">
        <v>4.561234999999996E-3</v>
      </c>
      <c r="AM55" s="266"/>
      <c r="AN55" s="383"/>
      <c r="AO55" s="384"/>
      <c r="AP55" s="385"/>
    </row>
    <row r="56" spans="2:42" s="247" customFormat="1" ht="42.75" x14ac:dyDescent="0.45">
      <c r="B56" s="245" t="s">
        <v>888</v>
      </c>
      <c r="C56" s="273" t="s">
        <v>775</v>
      </c>
      <c r="D56" s="297"/>
      <c r="E56" s="248" t="s">
        <v>116</v>
      </c>
      <c r="F56" s="249" t="s">
        <v>524</v>
      </c>
      <c r="G56" s="250" t="s">
        <v>87</v>
      </c>
      <c r="H56" s="251" t="s">
        <v>552</v>
      </c>
      <c r="I56" s="252" t="s">
        <v>115</v>
      </c>
      <c r="J56" s="253" t="s">
        <v>150</v>
      </c>
      <c r="K56" s="241"/>
      <c r="L56" s="254">
        <v>2.5</v>
      </c>
      <c r="M56" s="255">
        <v>5</v>
      </c>
      <c r="N56" s="256">
        <v>12.5</v>
      </c>
      <c r="O56" s="383"/>
      <c r="P56" s="384"/>
      <c r="Q56" s="385"/>
      <c r="R56" s="257"/>
      <c r="S56" s="268" t="s">
        <v>651</v>
      </c>
      <c r="T56" s="259" t="s">
        <v>631</v>
      </c>
      <c r="U56" s="260">
        <v>0.81</v>
      </c>
      <c r="V56" s="261">
        <v>0</v>
      </c>
      <c r="W56" s="259" t="s">
        <v>630</v>
      </c>
      <c r="X56" s="260">
        <v>0.81</v>
      </c>
      <c r="Y56" s="261">
        <v>0</v>
      </c>
      <c r="Z56" s="259" t="s">
        <v>628</v>
      </c>
      <c r="AA56" s="260">
        <v>0.81</v>
      </c>
      <c r="AB56" s="261">
        <v>0</v>
      </c>
      <c r="AC56" s="259" t="s">
        <v>627</v>
      </c>
      <c r="AD56" s="260">
        <v>0.81</v>
      </c>
      <c r="AE56" s="261">
        <v>0</v>
      </c>
      <c r="AF56" s="259" t="s">
        <v>592</v>
      </c>
      <c r="AG56" s="260">
        <v>0</v>
      </c>
      <c r="AH56" s="262">
        <v>0.72</v>
      </c>
      <c r="AI56" s="263"/>
      <c r="AJ56" s="264">
        <v>3.2580249999999969E-3</v>
      </c>
      <c r="AK56" s="265">
        <v>1.4000000000000001</v>
      </c>
      <c r="AL56" s="256">
        <v>4.561234999999996E-3</v>
      </c>
      <c r="AM56" s="266"/>
      <c r="AN56" s="383"/>
      <c r="AO56" s="384"/>
      <c r="AP56" s="385"/>
    </row>
    <row r="57" spans="2:42" s="247" customFormat="1" ht="42.75" x14ac:dyDescent="0.45">
      <c r="B57" s="245" t="s">
        <v>889</v>
      </c>
      <c r="C57" s="273" t="s">
        <v>775</v>
      </c>
      <c r="D57" s="297"/>
      <c r="E57" s="248" t="s">
        <v>116</v>
      </c>
      <c r="F57" s="249" t="s">
        <v>691</v>
      </c>
      <c r="G57" s="250" t="s">
        <v>87</v>
      </c>
      <c r="H57" s="251" t="s">
        <v>552</v>
      </c>
      <c r="I57" s="252" t="s">
        <v>115</v>
      </c>
      <c r="J57" s="253" t="s">
        <v>150</v>
      </c>
      <c r="K57" s="241"/>
      <c r="L57" s="254">
        <v>2.5</v>
      </c>
      <c r="M57" s="255">
        <v>3</v>
      </c>
      <c r="N57" s="256">
        <v>7.5</v>
      </c>
      <c r="O57" s="383"/>
      <c r="P57" s="384"/>
      <c r="Q57" s="385"/>
      <c r="R57" s="257"/>
      <c r="S57" s="268" t="s">
        <v>651</v>
      </c>
      <c r="T57" s="259" t="s">
        <v>631</v>
      </c>
      <c r="U57" s="260">
        <v>0.81</v>
      </c>
      <c r="V57" s="261">
        <v>0</v>
      </c>
      <c r="W57" s="259" t="s">
        <v>630</v>
      </c>
      <c r="X57" s="260">
        <v>0.81</v>
      </c>
      <c r="Y57" s="261">
        <v>0</v>
      </c>
      <c r="Z57" s="259" t="s">
        <v>628</v>
      </c>
      <c r="AA57" s="260">
        <v>0.81</v>
      </c>
      <c r="AB57" s="261">
        <v>0</v>
      </c>
      <c r="AC57" s="259" t="s">
        <v>627</v>
      </c>
      <c r="AD57" s="260">
        <v>0.81</v>
      </c>
      <c r="AE57" s="261">
        <v>0</v>
      </c>
      <c r="AF57" s="259" t="s">
        <v>592</v>
      </c>
      <c r="AG57" s="260">
        <v>0</v>
      </c>
      <c r="AH57" s="262">
        <v>0.72</v>
      </c>
      <c r="AI57" s="263"/>
      <c r="AJ57" s="264">
        <v>3.2580249999999969E-3</v>
      </c>
      <c r="AK57" s="265">
        <v>0.84000000000000008</v>
      </c>
      <c r="AL57" s="256">
        <v>2.7367409999999978E-3</v>
      </c>
      <c r="AM57" s="266"/>
      <c r="AN57" s="383"/>
      <c r="AO57" s="384"/>
      <c r="AP57" s="385"/>
    </row>
    <row r="58" spans="2:42" s="247" customFormat="1" ht="42.75" x14ac:dyDescent="0.45">
      <c r="B58" s="245" t="s">
        <v>890</v>
      </c>
      <c r="C58" s="273" t="s">
        <v>775</v>
      </c>
      <c r="D58" s="297"/>
      <c r="E58" s="248" t="s">
        <v>116</v>
      </c>
      <c r="F58" s="249" t="s">
        <v>733</v>
      </c>
      <c r="G58" s="250" t="s">
        <v>87</v>
      </c>
      <c r="H58" s="251" t="s">
        <v>552</v>
      </c>
      <c r="I58" s="252" t="s">
        <v>115</v>
      </c>
      <c r="J58" s="253" t="s">
        <v>150</v>
      </c>
      <c r="K58" s="241"/>
      <c r="L58" s="254">
        <v>2.5</v>
      </c>
      <c r="M58" s="255">
        <v>3</v>
      </c>
      <c r="N58" s="256">
        <v>7.5</v>
      </c>
      <c r="O58" s="383"/>
      <c r="P58" s="384"/>
      <c r="Q58" s="385"/>
      <c r="R58" s="257"/>
      <c r="S58" s="268" t="s">
        <v>651</v>
      </c>
      <c r="T58" s="259" t="s">
        <v>631</v>
      </c>
      <c r="U58" s="260">
        <v>0.81</v>
      </c>
      <c r="V58" s="261">
        <v>0</v>
      </c>
      <c r="W58" s="259" t="s">
        <v>630</v>
      </c>
      <c r="X58" s="260">
        <v>0.81</v>
      </c>
      <c r="Y58" s="261">
        <v>0</v>
      </c>
      <c r="Z58" s="259" t="s">
        <v>628</v>
      </c>
      <c r="AA58" s="260">
        <v>0.81</v>
      </c>
      <c r="AB58" s="261">
        <v>0</v>
      </c>
      <c r="AC58" s="259" t="s">
        <v>627</v>
      </c>
      <c r="AD58" s="260">
        <v>0.81</v>
      </c>
      <c r="AE58" s="261">
        <v>0</v>
      </c>
      <c r="AF58" s="259" t="s">
        <v>592</v>
      </c>
      <c r="AG58" s="260">
        <v>0</v>
      </c>
      <c r="AH58" s="262">
        <v>0.72</v>
      </c>
      <c r="AI58" s="263"/>
      <c r="AJ58" s="264">
        <v>3.2580249999999969E-3</v>
      </c>
      <c r="AK58" s="265">
        <v>0.84000000000000008</v>
      </c>
      <c r="AL58" s="256">
        <v>2.7367409999999978E-3</v>
      </c>
      <c r="AM58" s="266"/>
      <c r="AN58" s="383"/>
      <c r="AO58" s="384"/>
      <c r="AP58" s="385"/>
    </row>
    <row r="59" spans="2:42" s="247" customFormat="1" ht="42.75" x14ac:dyDescent="0.45">
      <c r="B59" s="245" t="s">
        <v>891</v>
      </c>
      <c r="C59" s="273" t="s">
        <v>775</v>
      </c>
      <c r="D59" s="297"/>
      <c r="E59" s="248" t="s">
        <v>116</v>
      </c>
      <c r="F59" s="249" t="s">
        <v>703</v>
      </c>
      <c r="G59" s="250" t="s">
        <v>87</v>
      </c>
      <c r="H59" s="251" t="s">
        <v>552</v>
      </c>
      <c r="I59" s="252" t="s">
        <v>115</v>
      </c>
      <c r="J59" s="253" t="s">
        <v>150</v>
      </c>
      <c r="K59" s="241"/>
      <c r="L59" s="254">
        <v>2.5</v>
      </c>
      <c r="M59" s="255">
        <v>3</v>
      </c>
      <c r="N59" s="256">
        <v>7.5</v>
      </c>
      <c r="O59" s="383"/>
      <c r="P59" s="384"/>
      <c r="Q59" s="385"/>
      <c r="R59" s="257"/>
      <c r="S59" s="268" t="s">
        <v>651</v>
      </c>
      <c r="T59" s="259" t="s">
        <v>631</v>
      </c>
      <c r="U59" s="260">
        <v>0.81</v>
      </c>
      <c r="V59" s="261">
        <v>0</v>
      </c>
      <c r="W59" s="259" t="s">
        <v>630</v>
      </c>
      <c r="X59" s="260">
        <v>0.81</v>
      </c>
      <c r="Y59" s="261">
        <v>0</v>
      </c>
      <c r="Z59" s="259" t="s">
        <v>628</v>
      </c>
      <c r="AA59" s="260">
        <v>0.81</v>
      </c>
      <c r="AB59" s="261">
        <v>0</v>
      </c>
      <c r="AC59" s="259" t="s">
        <v>627</v>
      </c>
      <c r="AD59" s="260">
        <v>0.81</v>
      </c>
      <c r="AE59" s="261">
        <v>0</v>
      </c>
      <c r="AF59" s="259" t="s">
        <v>592</v>
      </c>
      <c r="AG59" s="260">
        <v>0</v>
      </c>
      <c r="AH59" s="262">
        <v>0.72</v>
      </c>
      <c r="AI59" s="263"/>
      <c r="AJ59" s="264">
        <v>3.2580249999999969E-3</v>
      </c>
      <c r="AK59" s="265">
        <v>0.84000000000000008</v>
      </c>
      <c r="AL59" s="256">
        <v>2.7367409999999978E-3</v>
      </c>
      <c r="AM59" s="266"/>
      <c r="AN59" s="383"/>
      <c r="AO59" s="384"/>
      <c r="AP59" s="385"/>
    </row>
    <row r="60" spans="2:42" s="247" customFormat="1" ht="42.75" x14ac:dyDescent="0.45">
      <c r="B60" s="245" t="s">
        <v>892</v>
      </c>
      <c r="C60" s="273" t="s">
        <v>775</v>
      </c>
      <c r="D60" s="297"/>
      <c r="E60" s="248"/>
      <c r="F60" s="249" t="s">
        <v>705</v>
      </c>
      <c r="G60" s="250" t="s">
        <v>87</v>
      </c>
      <c r="H60" s="251" t="s">
        <v>552</v>
      </c>
      <c r="I60" s="252" t="s">
        <v>115</v>
      </c>
      <c r="J60" s="253" t="s">
        <v>150</v>
      </c>
      <c r="K60" s="241"/>
      <c r="L60" s="254">
        <v>2.5</v>
      </c>
      <c r="M60" s="255">
        <v>3</v>
      </c>
      <c r="N60" s="256">
        <v>7.5</v>
      </c>
      <c r="O60" s="383"/>
      <c r="P60" s="384"/>
      <c r="Q60" s="385"/>
      <c r="R60" s="257"/>
      <c r="S60" s="268" t="s">
        <v>651</v>
      </c>
      <c r="T60" s="259" t="s">
        <v>631</v>
      </c>
      <c r="U60" s="260">
        <v>0.81</v>
      </c>
      <c r="V60" s="261">
        <v>0</v>
      </c>
      <c r="W60" s="259" t="s">
        <v>630</v>
      </c>
      <c r="X60" s="260">
        <v>0.81</v>
      </c>
      <c r="Y60" s="261">
        <v>0</v>
      </c>
      <c r="Z60" s="259" t="s">
        <v>628</v>
      </c>
      <c r="AA60" s="260">
        <v>0.81</v>
      </c>
      <c r="AB60" s="261">
        <v>0</v>
      </c>
      <c r="AC60" s="259" t="s">
        <v>627</v>
      </c>
      <c r="AD60" s="260">
        <v>0.81</v>
      </c>
      <c r="AE60" s="261">
        <v>0</v>
      </c>
      <c r="AF60" s="259" t="s">
        <v>592</v>
      </c>
      <c r="AG60" s="260">
        <v>0</v>
      </c>
      <c r="AH60" s="262">
        <v>0.72</v>
      </c>
      <c r="AI60" s="263"/>
      <c r="AJ60" s="264">
        <v>3.2580249999999969E-3</v>
      </c>
      <c r="AK60" s="265">
        <v>0.84000000000000008</v>
      </c>
      <c r="AL60" s="256">
        <v>2.7367409999999978E-3</v>
      </c>
      <c r="AM60" s="266"/>
      <c r="AN60" s="383"/>
      <c r="AO60" s="384"/>
      <c r="AP60" s="385"/>
    </row>
    <row r="61" spans="2:42" s="247" customFormat="1" ht="42.75" x14ac:dyDescent="0.45">
      <c r="B61" s="245" t="s">
        <v>893</v>
      </c>
      <c r="C61" s="273" t="s">
        <v>775</v>
      </c>
      <c r="D61" s="297"/>
      <c r="E61" s="248"/>
      <c r="F61" s="249" t="s">
        <v>704</v>
      </c>
      <c r="G61" s="250" t="s">
        <v>87</v>
      </c>
      <c r="H61" s="251" t="s">
        <v>552</v>
      </c>
      <c r="I61" s="252" t="s">
        <v>115</v>
      </c>
      <c r="J61" s="253" t="s">
        <v>150</v>
      </c>
      <c r="K61" s="241"/>
      <c r="L61" s="254">
        <v>2.5</v>
      </c>
      <c r="M61" s="255">
        <v>5</v>
      </c>
      <c r="N61" s="256">
        <v>12.5</v>
      </c>
      <c r="O61" s="383"/>
      <c r="P61" s="384"/>
      <c r="Q61" s="385"/>
      <c r="R61" s="257"/>
      <c r="S61" s="268" t="s">
        <v>651</v>
      </c>
      <c r="T61" s="259" t="s">
        <v>631</v>
      </c>
      <c r="U61" s="260">
        <v>0.81</v>
      </c>
      <c r="V61" s="261">
        <v>0</v>
      </c>
      <c r="W61" s="259" t="s">
        <v>630</v>
      </c>
      <c r="X61" s="260">
        <v>0.81</v>
      </c>
      <c r="Y61" s="261">
        <v>0</v>
      </c>
      <c r="Z61" s="259" t="s">
        <v>628</v>
      </c>
      <c r="AA61" s="260">
        <v>0.81</v>
      </c>
      <c r="AB61" s="261">
        <v>0</v>
      </c>
      <c r="AC61" s="259" t="s">
        <v>627</v>
      </c>
      <c r="AD61" s="260">
        <v>0.81</v>
      </c>
      <c r="AE61" s="261">
        <v>0</v>
      </c>
      <c r="AF61" s="259" t="s">
        <v>592</v>
      </c>
      <c r="AG61" s="260">
        <v>0</v>
      </c>
      <c r="AH61" s="262">
        <v>0.72</v>
      </c>
      <c r="AI61" s="263"/>
      <c r="AJ61" s="264">
        <v>3.2580249999999969E-3</v>
      </c>
      <c r="AK61" s="265">
        <v>1.4000000000000001</v>
      </c>
      <c r="AL61" s="256">
        <v>4.561234999999996E-3</v>
      </c>
      <c r="AM61" s="266"/>
      <c r="AN61" s="383"/>
      <c r="AO61" s="384"/>
      <c r="AP61" s="385"/>
    </row>
    <row r="62" spans="2:42" s="247" customFormat="1" ht="42.75" x14ac:dyDescent="0.45">
      <c r="B62" s="245" t="s">
        <v>894</v>
      </c>
      <c r="C62" s="274" t="s">
        <v>775</v>
      </c>
      <c r="D62" s="297"/>
      <c r="E62" s="248"/>
      <c r="F62" s="249" t="s">
        <v>695</v>
      </c>
      <c r="G62" s="250" t="s">
        <v>87</v>
      </c>
      <c r="H62" s="251" t="s">
        <v>552</v>
      </c>
      <c r="I62" s="252" t="s">
        <v>115</v>
      </c>
      <c r="J62" s="253" t="s">
        <v>150</v>
      </c>
      <c r="K62" s="241"/>
      <c r="L62" s="254">
        <v>2.5</v>
      </c>
      <c r="M62" s="255">
        <v>5</v>
      </c>
      <c r="N62" s="256">
        <v>12.5</v>
      </c>
      <c r="O62" s="383"/>
      <c r="P62" s="384"/>
      <c r="Q62" s="385"/>
      <c r="R62" s="257"/>
      <c r="S62" s="268" t="s">
        <v>651</v>
      </c>
      <c r="T62" s="259" t="s">
        <v>631</v>
      </c>
      <c r="U62" s="260">
        <v>0.81</v>
      </c>
      <c r="V62" s="261">
        <v>0</v>
      </c>
      <c r="W62" s="259" t="s">
        <v>630</v>
      </c>
      <c r="X62" s="260">
        <v>0.81</v>
      </c>
      <c r="Y62" s="261">
        <v>0</v>
      </c>
      <c r="Z62" s="259" t="s">
        <v>628</v>
      </c>
      <c r="AA62" s="260">
        <v>0.81</v>
      </c>
      <c r="AB62" s="261">
        <v>0</v>
      </c>
      <c r="AC62" s="259" t="s">
        <v>627</v>
      </c>
      <c r="AD62" s="260">
        <v>0.81</v>
      </c>
      <c r="AE62" s="261">
        <v>0</v>
      </c>
      <c r="AF62" s="259" t="s">
        <v>592</v>
      </c>
      <c r="AG62" s="260">
        <v>0</v>
      </c>
      <c r="AH62" s="262">
        <v>0.72</v>
      </c>
      <c r="AI62" s="263"/>
      <c r="AJ62" s="264">
        <v>3.2580249999999969E-3</v>
      </c>
      <c r="AK62" s="265">
        <v>1.4000000000000001</v>
      </c>
      <c r="AL62" s="256">
        <v>4.561234999999996E-3</v>
      </c>
      <c r="AM62" s="266"/>
      <c r="AN62" s="383"/>
      <c r="AO62" s="384"/>
      <c r="AP62" s="385"/>
    </row>
    <row r="63" spans="2:42" s="247" customFormat="1" ht="42.75" x14ac:dyDescent="0.45">
      <c r="B63" s="245" t="s">
        <v>895</v>
      </c>
      <c r="C63" s="274" t="s">
        <v>775</v>
      </c>
      <c r="D63" s="297"/>
      <c r="E63" s="248"/>
      <c r="F63" s="249" t="s">
        <v>706</v>
      </c>
      <c r="G63" s="250" t="s">
        <v>87</v>
      </c>
      <c r="H63" s="251" t="s">
        <v>552</v>
      </c>
      <c r="I63" s="252" t="s">
        <v>115</v>
      </c>
      <c r="J63" s="253" t="s">
        <v>150</v>
      </c>
      <c r="K63" s="241"/>
      <c r="L63" s="254">
        <v>2.5</v>
      </c>
      <c r="M63" s="255">
        <v>5</v>
      </c>
      <c r="N63" s="256">
        <v>12.5</v>
      </c>
      <c r="O63" s="383"/>
      <c r="P63" s="384"/>
      <c r="Q63" s="385"/>
      <c r="R63" s="257"/>
      <c r="S63" s="268" t="s">
        <v>651</v>
      </c>
      <c r="T63" s="259" t="s">
        <v>631</v>
      </c>
      <c r="U63" s="260">
        <v>0.81</v>
      </c>
      <c r="V63" s="261">
        <v>0</v>
      </c>
      <c r="W63" s="259" t="s">
        <v>630</v>
      </c>
      <c r="X63" s="260">
        <v>0.81</v>
      </c>
      <c r="Y63" s="261">
        <v>0</v>
      </c>
      <c r="Z63" s="259" t="s">
        <v>628</v>
      </c>
      <c r="AA63" s="260">
        <v>0.81</v>
      </c>
      <c r="AB63" s="261">
        <v>0</v>
      </c>
      <c r="AC63" s="259" t="s">
        <v>627</v>
      </c>
      <c r="AD63" s="260">
        <v>0.81</v>
      </c>
      <c r="AE63" s="261">
        <v>0</v>
      </c>
      <c r="AF63" s="259" t="s">
        <v>592</v>
      </c>
      <c r="AG63" s="260">
        <v>0</v>
      </c>
      <c r="AH63" s="262">
        <v>0.72</v>
      </c>
      <c r="AI63" s="263"/>
      <c r="AJ63" s="264">
        <v>3.2580249999999969E-3</v>
      </c>
      <c r="AK63" s="265">
        <v>1.4000000000000001</v>
      </c>
      <c r="AL63" s="256">
        <v>4.561234999999996E-3</v>
      </c>
      <c r="AM63" s="266"/>
      <c r="AN63" s="383"/>
      <c r="AO63" s="384"/>
      <c r="AP63" s="385"/>
    </row>
    <row r="64" spans="2:42" s="247" customFormat="1" ht="42.75" x14ac:dyDescent="0.45">
      <c r="B64" s="245" t="s">
        <v>896</v>
      </c>
      <c r="C64" s="274" t="s">
        <v>775</v>
      </c>
      <c r="D64" s="297"/>
      <c r="E64" s="248"/>
      <c r="F64" s="249" t="s">
        <v>699</v>
      </c>
      <c r="G64" s="250" t="s">
        <v>87</v>
      </c>
      <c r="H64" s="251" t="s">
        <v>552</v>
      </c>
      <c r="I64" s="252" t="s">
        <v>115</v>
      </c>
      <c r="J64" s="253" t="s">
        <v>150</v>
      </c>
      <c r="K64" s="241"/>
      <c r="L64" s="254">
        <v>2.5</v>
      </c>
      <c r="M64" s="255">
        <v>5</v>
      </c>
      <c r="N64" s="256">
        <v>12.5</v>
      </c>
      <c r="O64" s="383"/>
      <c r="P64" s="384"/>
      <c r="Q64" s="385"/>
      <c r="R64" s="257"/>
      <c r="S64" s="268" t="s">
        <v>651</v>
      </c>
      <c r="T64" s="259" t="s">
        <v>631</v>
      </c>
      <c r="U64" s="260">
        <v>0.81</v>
      </c>
      <c r="V64" s="261">
        <v>0</v>
      </c>
      <c r="W64" s="259" t="s">
        <v>630</v>
      </c>
      <c r="X64" s="260">
        <v>0.81</v>
      </c>
      <c r="Y64" s="261">
        <v>0</v>
      </c>
      <c r="Z64" s="259" t="s">
        <v>628</v>
      </c>
      <c r="AA64" s="260">
        <v>0.81</v>
      </c>
      <c r="AB64" s="261">
        <v>0</v>
      </c>
      <c r="AC64" s="259" t="s">
        <v>627</v>
      </c>
      <c r="AD64" s="260">
        <v>0.81</v>
      </c>
      <c r="AE64" s="261">
        <v>0</v>
      </c>
      <c r="AF64" s="259" t="s">
        <v>592</v>
      </c>
      <c r="AG64" s="260">
        <v>0</v>
      </c>
      <c r="AH64" s="262">
        <v>0.72</v>
      </c>
      <c r="AI64" s="263"/>
      <c r="AJ64" s="264">
        <v>3.2580249999999969E-3</v>
      </c>
      <c r="AK64" s="265">
        <v>1.4000000000000001</v>
      </c>
      <c r="AL64" s="256">
        <v>4.561234999999996E-3</v>
      </c>
      <c r="AM64" s="266"/>
      <c r="AN64" s="383"/>
      <c r="AO64" s="384"/>
      <c r="AP64" s="385"/>
    </row>
    <row r="65" spans="2:42" s="247" customFormat="1" ht="42.75" x14ac:dyDescent="0.45">
      <c r="B65" s="245" t="s">
        <v>897</v>
      </c>
      <c r="C65" s="274" t="s">
        <v>775</v>
      </c>
      <c r="D65" s="297"/>
      <c r="E65" s="248"/>
      <c r="F65" s="249" t="s">
        <v>696</v>
      </c>
      <c r="G65" s="250" t="s">
        <v>87</v>
      </c>
      <c r="H65" s="251" t="s">
        <v>552</v>
      </c>
      <c r="I65" s="252" t="s">
        <v>115</v>
      </c>
      <c r="J65" s="253" t="s">
        <v>150</v>
      </c>
      <c r="K65" s="241"/>
      <c r="L65" s="254">
        <v>2.5</v>
      </c>
      <c r="M65" s="255">
        <v>5</v>
      </c>
      <c r="N65" s="256">
        <v>12.5</v>
      </c>
      <c r="O65" s="383"/>
      <c r="P65" s="384"/>
      <c r="Q65" s="385"/>
      <c r="R65" s="257"/>
      <c r="S65" s="268" t="s">
        <v>651</v>
      </c>
      <c r="T65" s="259" t="s">
        <v>631</v>
      </c>
      <c r="U65" s="260">
        <v>0.81</v>
      </c>
      <c r="V65" s="261">
        <v>0</v>
      </c>
      <c r="W65" s="259" t="s">
        <v>630</v>
      </c>
      <c r="X65" s="260">
        <v>0.81</v>
      </c>
      <c r="Y65" s="261">
        <v>0</v>
      </c>
      <c r="Z65" s="259" t="s">
        <v>628</v>
      </c>
      <c r="AA65" s="260">
        <v>0.81</v>
      </c>
      <c r="AB65" s="261">
        <v>0</v>
      </c>
      <c r="AC65" s="259" t="s">
        <v>627</v>
      </c>
      <c r="AD65" s="260">
        <v>0.81</v>
      </c>
      <c r="AE65" s="261">
        <v>0</v>
      </c>
      <c r="AF65" s="259" t="s">
        <v>592</v>
      </c>
      <c r="AG65" s="260">
        <v>0</v>
      </c>
      <c r="AH65" s="262">
        <v>0.72</v>
      </c>
      <c r="AI65" s="263"/>
      <c r="AJ65" s="264">
        <v>3.2580249999999969E-3</v>
      </c>
      <c r="AK65" s="265">
        <v>1.4000000000000001</v>
      </c>
      <c r="AL65" s="256">
        <v>4.561234999999996E-3</v>
      </c>
      <c r="AM65" s="266"/>
      <c r="AN65" s="383"/>
      <c r="AO65" s="384"/>
      <c r="AP65" s="385"/>
    </row>
    <row r="66" spans="2:42" s="247" customFormat="1" ht="42.75" x14ac:dyDescent="0.45">
      <c r="B66" s="245" t="s">
        <v>898</v>
      </c>
      <c r="C66" s="274" t="s">
        <v>775</v>
      </c>
      <c r="D66" s="297"/>
      <c r="E66" s="248"/>
      <c r="F66" s="249" t="s">
        <v>940</v>
      </c>
      <c r="G66" s="250" t="s">
        <v>87</v>
      </c>
      <c r="H66" s="251" t="s">
        <v>552</v>
      </c>
      <c r="I66" s="252" t="s">
        <v>115</v>
      </c>
      <c r="J66" s="253" t="s">
        <v>150</v>
      </c>
      <c r="K66" s="241"/>
      <c r="L66" s="254">
        <v>2.5</v>
      </c>
      <c r="M66" s="255">
        <v>5</v>
      </c>
      <c r="N66" s="256">
        <v>12.5</v>
      </c>
      <c r="O66" s="383"/>
      <c r="P66" s="384"/>
      <c r="Q66" s="385"/>
      <c r="R66" s="257"/>
      <c r="S66" s="268" t="s">
        <v>651</v>
      </c>
      <c r="T66" s="259" t="s">
        <v>631</v>
      </c>
      <c r="U66" s="260">
        <v>0.81</v>
      </c>
      <c r="V66" s="261">
        <v>0</v>
      </c>
      <c r="W66" s="259" t="s">
        <v>630</v>
      </c>
      <c r="X66" s="260">
        <v>0.81</v>
      </c>
      <c r="Y66" s="261">
        <v>0</v>
      </c>
      <c r="Z66" s="259" t="s">
        <v>628</v>
      </c>
      <c r="AA66" s="260">
        <v>0.81</v>
      </c>
      <c r="AB66" s="261">
        <v>0</v>
      </c>
      <c r="AC66" s="259" t="s">
        <v>627</v>
      </c>
      <c r="AD66" s="260">
        <v>0.81</v>
      </c>
      <c r="AE66" s="261">
        <v>0</v>
      </c>
      <c r="AF66" s="259" t="s">
        <v>592</v>
      </c>
      <c r="AG66" s="260">
        <v>0</v>
      </c>
      <c r="AH66" s="262">
        <v>0.72</v>
      </c>
      <c r="AI66" s="263"/>
      <c r="AJ66" s="264">
        <v>3.2580249999999969E-3</v>
      </c>
      <c r="AK66" s="265">
        <v>1.4000000000000001</v>
      </c>
      <c r="AL66" s="256">
        <v>4.561234999999996E-3</v>
      </c>
      <c r="AM66" s="266"/>
      <c r="AN66" s="383"/>
      <c r="AO66" s="384"/>
      <c r="AP66" s="385"/>
    </row>
    <row r="67" spans="2:42" s="247" customFormat="1" ht="42.75" x14ac:dyDescent="0.45">
      <c r="B67" s="245" t="s">
        <v>899</v>
      </c>
      <c r="C67" s="274" t="s">
        <v>775</v>
      </c>
      <c r="D67" s="297"/>
      <c r="E67" s="248"/>
      <c r="F67" s="249" t="s">
        <v>697</v>
      </c>
      <c r="G67" s="250" t="s">
        <v>87</v>
      </c>
      <c r="H67" s="251" t="s">
        <v>776</v>
      </c>
      <c r="I67" s="252" t="s">
        <v>115</v>
      </c>
      <c r="J67" s="253" t="s">
        <v>150</v>
      </c>
      <c r="K67" s="241"/>
      <c r="L67" s="254">
        <v>2.5</v>
      </c>
      <c r="M67" s="255">
        <v>5</v>
      </c>
      <c r="N67" s="256">
        <v>12.5</v>
      </c>
      <c r="O67" s="383"/>
      <c r="P67" s="384"/>
      <c r="Q67" s="385"/>
      <c r="R67" s="257"/>
      <c r="S67" s="268" t="s">
        <v>651</v>
      </c>
      <c r="T67" s="259" t="s">
        <v>631</v>
      </c>
      <c r="U67" s="260">
        <v>0.81</v>
      </c>
      <c r="V67" s="261">
        <v>0</v>
      </c>
      <c r="W67" s="259" t="s">
        <v>630</v>
      </c>
      <c r="X67" s="260">
        <v>0.81</v>
      </c>
      <c r="Y67" s="261">
        <v>0</v>
      </c>
      <c r="Z67" s="259" t="s">
        <v>628</v>
      </c>
      <c r="AA67" s="260">
        <v>0.81</v>
      </c>
      <c r="AB67" s="261">
        <v>0</v>
      </c>
      <c r="AC67" s="259" t="s">
        <v>627</v>
      </c>
      <c r="AD67" s="260">
        <v>0.81</v>
      </c>
      <c r="AE67" s="261">
        <v>0</v>
      </c>
      <c r="AF67" s="259" t="s">
        <v>592</v>
      </c>
      <c r="AG67" s="260">
        <v>0</v>
      </c>
      <c r="AH67" s="262">
        <v>0.72</v>
      </c>
      <c r="AI67" s="263"/>
      <c r="AJ67" s="264">
        <v>3.2580249999999969E-3</v>
      </c>
      <c r="AK67" s="265">
        <v>1.4000000000000001</v>
      </c>
      <c r="AL67" s="256">
        <v>4.561234999999996E-3</v>
      </c>
      <c r="AM67" s="266"/>
      <c r="AN67" s="383"/>
      <c r="AO67" s="384"/>
      <c r="AP67" s="385"/>
    </row>
    <row r="68" spans="2:42" s="247" customFormat="1" ht="45.75" customHeight="1" x14ac:dyDescent="0.45">
      <c r="B68" s="245" t="s">
        <v>900</v>
      </c>
      <c r="C68" s="273" t="s">
        <v>652</v>
      </c>
      <c r="D68" s="297"/>
      <c r="E68" s="248" t="s">
        <v>116</v>
      </c>
      <c r="F68" s="249" t="s">
        <v>754</v>
      </c>
      <c r="G68" s="250" t="s">
        <v>87</v>
      </c>
      <c r="H68" s="251" t="s">
        <v>722</v>
      </c>
      <c r="I68" s="252" t="s">
        <v>115</v>
      </c>
      <c r="J68" s="253" t="s">
        <v>150</v>
      </c>
      <c r="K68" s="241"/>
      <c r="L68" s="254">
        <v>2</v>
      </c>
      <c r="M68" s="255">
        <v>5</v>
      </c>
      <c r="N68" s="256">
        <v>10</v>
      </c>
      <c r="O68" s="383"/>
      <c r="P68" s="384"/>
      <c r="Q68" s="385"/>
      <c r="R68" s="257"/>
      <c r="S68" s="258" t="s">
        <v>653</v>
      </c>
      <c r="T68" s="259" t="s">
        <v>630</v>
      </c>
      <c r="U68" s="260">
        <v>0.81</v>
      </c>
      <c r="V68" s="261">
        <v>0</v>
      </c>
      <c r="W68" s="259" t="s">
        <v>625</v>
      </c>
      <c r="X68" s="260">
        <v>0</v>
      </c>
      <c r="Y68" s="261">
        <v>0.63</v>
      </c>
      <c r="Z68" s="259" t="s">
        <v>592</v>
      </c>
      <c r="AA68" s="260">
        <v>0</v>
      </c>
      <c r="AB68" s="261">
        <v>0.72</v>
      </c>
      <c r="AC68" s="259" t="s">
        <v>627</v>
      </c>
      <c r="AD68" s="260">
        <v>0.81</v>
      </c>
      <c r="AE68" s="261">
        <v>0</v>
      </c>
      <c r="AF68" s="259" t="s">
        <v>631</v>
      </c>
      <c r="AG68" s="260">
        <v>0.81</v>
      </c>
      <c r="AH68" s="262">
        <v>0</v>
      </c>
      <c r="AI68" s="263"/>
      <c r="AJ68" s="264">
        <v>1.3717999999999989E-2</v>
      </c>
      <c r="AK68" s="265">
        <v>0.51800000000000002</v>
      </c>
      <c r="AL68" s="256">
        <v>7.1059239999999944E-3</v>
      </c>
      <c r="AM68" s="266"/>
      <c r="AN68" s="383"/>
      <c r="AO68" s="384"/>
      <c r="AP68" s="385"/>
    </row>
    <row r="69" spans="2:42" s="247" customFormat="1" ht="42.75" x14ac:dyDescent="0.45">
      <c r="B69" s="245" t="s">
        <v>901</v>
      </c>
      <c r="C69" s="273" t="s">
        <v>652</v>
      </c>
      <c r="D69" s="297"/>
      <c r="E69" s="248" t="s">
        <v>116</v>
      </c>
      <c r="F69" s="249" t="s">
        <v>691</v>
      </c>
      <c r="G69" s="250" t="s">
        <v>87</v>
      </c>
      <c r="H69" s="251" t="s">
        <v>722</v>
      </c>
      <c r="I69" s="252" t="s">
        <v>115</v>
      </c>
      <c r="J69" s="253" t="s">
        <v>150</v>
      </c>
      <c r="K69" s="241"/>
      <c r="L69" s="254">
        <v>2</v>
      </c>
      <c r="M69" s="255">
        <v>3</v>
      </c>
      <c r="N69" s="256">
        <v>6</v>
      </c>
      <c r="O69" s="383"/>
      <c r="P69" s="384"/>
      <c r="Q69" s="385"/>
      <c r="R69" s="257"/>
      <c r="S69" s="258" t="s">
        <v>653</v>
      </c>
      <c r="T69" s="259" t="s">
        <v>630</v>
      </c>
      <c r="U69" s="260">
        <v>0.81</v>
      </c>
      <c r="V69" s="261">
        <v>0</v>
      </c>
      <c r="W69" s="259" t="s">
        <v>625</v>
      </c>
      <c r="X69" s="260">
        <v>0</v>
      </c>
      <c r="Y69" s="261">
        <v>0.63</v>
      </c>
      <c r="Z69" s="259" t="s">
        <v>592</v>
      </c>
      <c r="AA69" s="260">
        <v>0</v>
      </c>
      <c r="AB69" s="261">
        <v>0.72</v>
      </c>
      <c r="AC69" s="259" t="s">
        <v>627</v>
      </c>
      <c r="AD69" s="260">
        <v>0.81</v>
      </c>
      <c r="AE69" s="261">
        <v>0</v>
      </c>
      <c r="AF69" s="259" t="s">
        <v>631</v>
      </c>
      <c r="AG69" s="260">
        <v>0.81</v>
      </c>
      <c r="AH69" s="262">
        <v>0</v>
      </c>
      <c r="AI69" s="263"/>
      <c r="AJ69" s="264">
        <v>1.3717999999999989E-2</v>
      </c>
      <c r="AK69" s="265">
        <v>0.31080000000000002</v>
      </c>
      <c r="AL69" s="256">
        <v>4.2635543999999968E-3</v>
      </c>
      <c r="AM69" s="266"/>
      <c r="AN69" s="383"/>
      <c r="AO69" s="384"/>
      <c r="AP69" s="385"/>
    </row>
    <row r="70" spans="2:42" s="247" customFormat="1" ht="42.75" x14ac:dyDescent="0.45">
      <c r="B70" s="245" t="s">
        <v>902</v>
      </c>
      <c r="C70" s="273" t="s">
        <v>652</v>
      </c>
      <c r="D70" s="297"/>
      <c r="E70" s="248" t="s">
        <v>116</v>
      </c>
      <c r="F70" s="249" t="s">
        <v>703</v>
      </c>
      <c r="G70" s="250" t="s">
        <v>87</v>
      </c>
      <c r="H70" s="251" t="s">
        <v>722</v>
      </c>
      <c r="I70" s="252" t="s">
        <v>115</v>
      </c>
      <c r="J70" s="253" t="s">
        <v>150</v>
      </c>
      <c r="K70" s="241"/>
      <c r="L70" s="254">
        <v>2</v>
      </c>
      <c r="M70" s="255">
        <v>3</v>
      </c>
      <c r="N70" s="256">
        <v>6</v>
      </c>
      <c r="O70" s="383"/>
      <c r="P70" s="384"/>
      <c r="Q70" s="385"/>
      <c r="R70" s="257"/>
      <c r="S70" s="258" t="s">
        <v>653</v>
      </c>
      <c r="T70" s="259" t="s">
        <v>630</v>
      </c>
      <c r="U70" s="260">
        <v>0.81</v>
      </c>
      <c r="V70" s="261">
        <v>0</v>
      </c>
      <c r="W70" s="259" t="s">
        <v>625</v>
      </c>
      <c r="X70" s="260">
        <v>0</v>
      </c>
      <c r="Y70" s="261">
        <v>0.63</v>
      </c>
      <c r="Z70" s="259" t="s">
        <v>592</v>
      </c>
      <c r="AA70" s="260">
        <v>0</v>
      </c>
      <c r="AB70" s="261">
        <v>0.72</v>
      </c>
      <c r="AC70" s="259" t="s">
        <v>627</v>
      </c>
      <c r="AD70" s="260">
        <v>0.81</v>
      </c>
      <c r="AE70" s="261">
        <v>0</v>
      </c>
      <c r="AF70" s="259" t="s">
        <v>631</v>
      </c>
      <c r="AG70" s="260">
        <v>0.81</v>
      </c>
      <c r="AH70" s="262">
        <v>0</v>
      </c>
      <c r="AI70" s="263"/>
      <c r="AJ70" s="264">
        <v>1.3717999999999989E-2</v>
      </c>
      <c r="AK70" s="265">
        <v>0.31080000000000002</v>
      </c>
      <c r="AL70" s="256">
        <v>4.2635543999999968E-3</v>
      </c>
      <c r="AM70" s="266"/>
      <c r="AN70" s="383"/>
      <c r="AO70" s="384"/>
      <c r="AP70" s="385"/>
    </row>
    <row r="71" spans="2:42" s="247" customFormat="1" ht="42.75" x14ac:dyDescent="0.45">
      <c r="B71" s="245" t="s">
        <v>903</v>
      </c>
      <c r="C71" s="273" t="s">
        <v>652</v>
      </c>
      <c r="D71" s="297"/>
      <c r="E71" s="248" t="s">
        <v>116</v>
      </c>
      <c r="F71" s="249" t="s">
        <v>705</v>
      </c>
      <c r="G71" s="250" t="s">
        <v>87</v>
      </c>
      <c r="H71" s="251" t="s">
        <v>722</v>
      </c>
      <c r="I71" s="252" t="s">
        <v>115</v>
      </c>
      <c r="J71" s="253" t="s">
        <v>150</v>
      </c>
      <c r="K71" s="241"/>
      <c r="L71" s="254">
        <v>2</v>
      </c>
      <c r="M71" s="255">
        <v>3</v>
      </c>
      <c r="N71" s="256">
        <v>6</v>
      </c>
      <c r="O71" s="383"/>
      <c r="P71" s="384"/>
      <c r="Q71" s="385"/>
      <c r="R71" s="257"/>
      <c r="S71" s="258" t="s">
        <v>653</v>
      </c>
      <c r="T71" s="259" t="s">
        <v>630</v>
      </c>
      <c r="U71" s="260">
        <v>0.81</v>
      </c>
      <c r="V71" s="261">
        <v>0</v>
      </c>
      <c r="W71" s="259" t="s">
        <v>625</v>
      </c>
      <c r="X71" s="260">
        <v>0</v>
      </c>
      <c r="Y71" s="261">
        <v>0.63</v>
      </c>
      <c r="Z71" s="259" t="s">
        <v>592</v>
      </c>
      <c r="AA71" s="260">
        <v>0</v>
      </c>
      <c r="AB71" s="261">
        <v>0.72</v>
      </c>
      <c r="AC71" s="259" t="s">
        <v>627</v>
      </c>
      <c r="AD71" s="260">
        <v>0.81</v>
      </c>
      <c r="AE71" s="261">
        <v>0</v>
      </c>
      <c r="AF71" s="259" t="s">
        <v>631</v>
      </c>
      <c r="AG71" s="260">
        <v>0.81</v>
      </c>
      <c r="AH71" s="262">
        <v>0</v>
      </c>
      <c r="AI71" s="263"/>
      <c r="AJ71" s="264">
        <v>1.3717999999999989E-2</v>
      </c>
      <c r="AK71" s="265">
        <v>0.31080000000000002</v>
      </c>
      <c r="AL71" s="256">
        <v>4.2635543999999968E-3</v>
      </c>
      <c r="AM71" s="266"/>
      <c r="AN71" s="383"/>
      <c r="AO71" s="384"/>
      <c r="AP71" s="385"/>
    </row>
    <row r="72" spans="2:42" s="247" customFormat="1" ht="42.75" x14ac:dyDescent="0.45">
      <c r="B72" s="245" t="s">
        <v>904</v>
      </c>
      <c r="C72" s="273" t="s">
        <v>652</v>
      </c>
      <c r="D72" s="297"/>
      <c r="E72" s="248" t="s">
        <v>116</v>
      </c>
      <c r="F72" s="249" t="s">
        <v>704</v>
      </c>
      <c r="G72" s="250" t="s">
        <v>87</v>
      </c>
      <c r="H72" s="251" t="s">
        <v>722</v>
      </c>
      <c r="I72" s="252" t="s">
        <v>115</v>
      </c>
      <c r="J72" s="253" t="s">
        <v>150</v>
      </c>
      <c r="K72" s="241"/>
      <c r="L72" s="254">
        <v>2</v>
      </c>
      <c r="M72" s="255">
        <v>5</v>
      </c>
      <c r="N72" s="256">
        <v>10</v>
      </c>
      <c r="O72" s="383"/>
      <c r="P72" s="384"/>
      <c r="Q72" s="385"/>
      <c r="R72" s="257"/>
      <c r="S72" s="258" t="s">
        <v>653</v>
      </c>
      <c r="T72" s="259" t="s">
        <v>630</v>
      </c>
      <c r="U72" s="260">
        <v>0.81</v>
      </c>
      <c r="V72" s="261">
        <v>0</v>
      </c>
      <c r="W72" s="259" t="s">
        <v>625</v>
      </c>
      <c r="X72" s="260">
        <v>0</v>
      </c>
      <c r="Y72" s="261">
        <v>0.63</v>
      </c>
      <c r="Z72" s="259" t="s">
        <v>592</v>
      </c>
      <c r="AA72" s="260">
        <v>0</v>
      </c>
      <c r="AB72" s="261">
        <v>0.72</v>
      </c>
      <c r="AC72" s="259" t="s">
        <v>627</v>
      </c>
      <c r="AD72" s="260">
        <v>0.81</v>
      </c>
      <c r="AE72" s="261">
        <v>0</v>
      </c>
      <c r="AF72" s="259" t="s">
        <v>631</v>
      </c>
      <c r="AG72" s="260">
        <v>0.81</v>
      </c>
      <c r="AH72" s="262">
        <v>0</v>
      </c>
      <c r="AI72" s="263"/>
      <c r="AJ72" s="264">
        <v>1.3717999999999989E-2</v>
      </c>
      <c r="AK72" s="265">
        <v>0.51800000000000002</v>
      </c>
      <c r="AL72" s="256">
        <v>7.1059239999999944E-3</v>
      </c>
      <c r="AM72" s="266"/>
      <c r="AN72" s="383"/>
      <c r="AO72" s="384"/>
      <c r="AP72" s="385"/>
    </row>
    <row r="73" spans="2:42" s="247" customFormat="1" ht="42.75" x14ac:dyDescent="0.45">
      <c r="B73" s="245" t="s">
        <v>905</v>
      </c>
      <c r="C73" s="274" t="s">
        <v>652</v>
      </c>
      <c r="D73" s="297"/>
      <c r="E73" s="248"/>
      <c r="F73" s="249" t="s">
        <v>695</v>
      </c>
      <c r="G73" s="250" t="s">
        <v>87</v>
      </c>
      <c r="H73" s="251" t="s">
        <v>722</v>
      </c>
      <c r="I73" s="252" t="s">
        <v>115</v>
      </c>
      <c r="J73" s="253" t="s">
        <v>150</v>
      </c>
      <c r="K73" s="241"/>
      <c r="L73" s="254">
        <v>2</v>
      </c>
      <c r="M73" s="255">
        <v>5</v>
      </c>
      <c r="N73" s="256">
        <v>10</v>
      </c>
      <c r="O73" s="383"/>
      <c r="P73" s="384"/>
      <c r="Q73" s="385"/>
      <c r="R73" s="257"/>
      <c r="S73" s="258" t="s">
        <v>653</v>
      </c>
      <c r="T73" s="259" t="s">
        <v>630</v>
      </c>
      <c r="U73" s="260">
        <v>0.81</v>
      </c>
      <c r="V73" s="261">
        <v>0</v>
      </c>
      <c r="W73" s="259" t="s">
        <v>625</v>
      </c>
      <c r="X73" s="260">
        <v>0</v>
      </c>
      <c r="Y73" s="261">
        <v>0.63</v>
      </c>
      <c r="Z73" s="259" t="s">
        <v>592</v>
      </c>
      <c r="AA73" s="260">
        <v>0</v>
      </c>
      <c r="AB73" s="261">
        <v>0.72</v>
      </c>
      <c r="AC73" s="259" t="s">
        <v>627</v>
      </c>
      <c r="AD73" s="260">
        <v>0.81</v>
      </c>
      <c r="AE73" s="261">
        <v>0</v>
      </c>
      <c r="AF73" s="259" t="s">
        <v>631</v>
      </c>
      <c r="AG73" s="260">
        <v>0.81</v>
      </c>
      <c r="AH73" s="262">
        <v>0</v>
      </c>
      <c r="AI73" s="263"/>
      <c r="AJ73" s="264">
        <v>1.3717999999999989E-2</v>
      </c>
      <c r="AK73" s="265">
        <v>0.51800000000000002</v>
      </c>
      <c r="AL73" s="256">
        <v>7.1059239999999944E-3</v>
      </c>
      <c r="AM73" s="266"/>
      <c r="AN73" s="383"/>
      <c r="AO73" s="384"/>
      <c r="AP73" s="385"/>
    </row>
    <row r="74" spans="2:42" s="247" customFormat="1" ht="45" customHeight="1" x14ac:dyDescent="0.45">
      <c r="B74" s="245" t="s">
        <v>906</v>
      </c>
      <c r="C74" s="274" t="s">
        <v>652</v>
      </c>
      <c r="D74" s="297"/>
      <c r="E74" s="248"/>
      <c r="F74" s="249" t="s">
        <v>706</v>
      </c>
      <c r="G74" s="250" t="s">
        <v>87</v>
      </c>
      <c r="H74" s="251" t="s">
        <v>776</v>
      </c>
      <c r="I74" s="252" t="s">
        <v>115</v>
      </c>
      <c r="J74" s="253" t="s">
        <v>150</v>
      </c>
      <c r="K74" s="241"/>
      <c r="L74" s="254">
        <v>2</v>
      </c>
      <c r="M74" s="255">
        <v>5</v>
      </c>
      <c r="N74" s="256">
        <v>10</v>
      </c>
      <c r="O74" s="383"/>
      <c r="P74" s="384"/>
      <c r="Q74" s="385"/>
      <c r="R74" s="257"/>
      <c r="S74" s="258" t="s">
        <v>653</v>
      </c>
      <c r="T74" s="259" t="s">
        <v>630</v>
      </c>
      <c r="U74" s="260">
        <v>0.81</v>
      </c>
      <c r="V74" s="261">
        <v>0</v>
      </c>
      <c r="W74" s="259" t="s">
        <v>625</v>
      </c>
      <c r="X74" s="260">
        <v>0</v>
      </c>
      <c r="Y74" s="261">
        <v>0.63</v>
      </c>
      <c r="Z74" s="259" t="s">
        <v>592</v>
      </c>
      <c r="AA74" s="260">
        <v>0</v>
      </c>
      <c r="AB74" s="261">
        <v>0.72</v>
      </c>
      <c r="AC74" s="259" t="s">
        <v>627</v>
      </c>
      <c r="AD74" s="260">
        <v>0.81</v>
      </c>
      <c r="AE74" s="261">
        <v>0</v>
      </c>
      <c r="AF74" s="259" t="s">
        <v>631</v>
      </c>
      <c r="AG74" s="260">
        <v>0.81</v>
      </c>
      <c r="AH74" s="262">
        <v>0</v>
      </c>
      <c r="AI74" s="263"/>
      <c r="AJ74" s="264">
        <v>1.3717999999999989E-2</v>
      </c>
      <c r="AK74" s="265">
        <v>0.51800000000000002</v>
      </c>
      <c r="AL74" s="256">
        <v>7.1059239999999944E-3</v>
      </c>
      <c r="AM74" s="266"/>
      <c r="AN74" s="383"/>
      <c r="AO74" s="384"/>
      <c r="AP74" s="385"/>
    </row>
    <row r="75" spans="2:42" s="247" customFormat="1" ht="28.5" x14ac:dyDescent="0.45">
      <c r="B75" s="245" t="s">
        <v>907</v>
      </c>
      <c r="C75" s="274" t="s">
        <v>652</v>
      </c>
      <c r="D75" s="297"/>
      <c r="E75" s="248"/>
      <c r="F75" s="249" t="s">
        <v>696</v>
      </c>
      <c r="G75" s="250" t="s">
        <v>87</v>
      </c>
      <c r="H75" s="251" t="s">
        <v>739</v>
      </c>
      <c r="I75" s="252" t="s">
        <v>115</v>
      </c>
      <c r="J75" s="253" t="s">
        <v>150</v>
      </c>
      <c r="K75" s="241"/>
      <c r="L75" s="254">
        <v>2</v>
      </c>
      <c r="M75" s="255">
        <v>5</v>
      </c>
      <c r="N75" s="256">
        <v>10</v>
      </c>
      <c r="O75" s="383"/>
      <c r="P75" s="384"/>
      <c r="Q75" s="385"/>
      <c r="R75" s="257"/>
      <c r="S75" s="258" t="s">
        <v>653</v>
      </c>
      <c r="T75" s="259" t="s">
        <v>630</v>
      </c>
      <c r="U75" s="260">
        <v>0.81</v>
      </c>
      <c r="V75" s="261">
        <v>0</v>
      </c>
      <c r="W75" s="259" t="s">
        <v>625</v>
      </c>
      <c r="X75" s="260">
        <v>0</v>
      </c>
      <c r="Y75" s="261">
        <v>0.63</v>
      </c>
      <c r="Z75" s="259" t="s">
        <v>592</v>
      </c>
      <c r="AA75" s="260">
        <v>0</v>
      </c>
      <c r="AB75" s="261">
        <v>0.72</v>
      </c>
      <c r="AC75" s="259" t="s">
        <v>627</v>
      </c>
      <c r="AD75" s="260">
        <v>0.81</v>
      </c>
      <c r="AE75" s="261">
        <v>0</v>
      </c>
      <c r="AF75" s="259" t="s">
        <v>631</v>
      </c>
      <c r="AG75" s="260">
        <v>0.81</v>
      </c>
      <c r="AH75" s="262">
        <v>0</v>
      </c>
      <c r="AI75" s="263"/>
      <c r="AJ75" s="264">
        <v>1.3717999999999989E-2</v>
      </c>
      <c r="AK75" s="265">
        <v>0.51800000000000002</v>
      </c>
      <c r="AL75" s="256">
        <v>7.1059239999999944E-3</v>
      </c>
      <c r="AM75" s="266"/>
      <c r="AN75" s="383"/>
      <c r="AO75" s="384"/>
      <c r="AP75" s="385"/>
    </row>
    <row r="76" spans="2:42" s="247" customFormat="1" ht="28.9" thickBot="1" x14ac:dyDescent="0.5">
      <c r="B76" s="245" t="s">
        <v>908</v>
      </c>
      <c r="C76" s="274" t="s">
        <v>652</v>
      </c>
      <c r="D76" s="297"/>
      <c r="E76" s="248"/>
      <c r="F76" s="249" t="s">
        <v>697</v>
      </c>
      <c r="G76" s="250" t="s">
        <v>87</v>
      </c>
      <c r="H76" s="251" t="s">
        <v>739</v>
      </c>
      <c r="I76" s="252" t="s">
        <v>115</v>
      </c>
      <c r="J76" s="253" t="s">
        <v>150</v>
      </c>
      <c r="K76" s="241"/>
      <c r="L76" s="254">
        <v>2</v>
      </c>
      <c r="M76" s="255">
        <v>5</v>
      </c>
      <c r="N76" s="256">
        <v>10</v>
      </c>
      <c r="O76" s="383"/>
      <c r="P76" s="384"/>
      <c r="Q76" s="385"/>
      <c r="R76" s="257"/>
      <c r="S76" s="258" t="s">
        <v>653</v>
      </c>
      <c r="T76" s="259" t="s">
        <v>630</v>
      </c>
      <c r="U76" s="260">
        <v>0.81</v>
      </c>
      <c r="V76" s="261">
        <v>0</v>
      </c>
      <c r="W76" s="259" t="s">
        <v>625</v>
      </c>
      <c r="X76" s="260">
        <v>0</v>
      </c>
      <c r="Y76" s="261">
        <v>0.63</v>
      </c>
      <c r="Z76" s="259" t="s">
        <v>592</v>
      </c>
      <c r="AA76" s="260">
        <v>0</v>
      </c>
      <c r="AB76" s="261">
        <v>0.72</v>
      </c>
      <c r="AC76" s="259" t="s">
        <v>627</v>
      </c>
      <c r="AD76" s="260">
        <v>0.81</v>
      </c>
      <c r="AE76" s="261">
        <v>0</v>
      </c>
      <c r="AF76" s="259" t="s">
        <v>631</v>
      </c>
      <c r="AG76" s="260">
        <v>0.81</v>
      </c>
      <c r="AH76" s="262">
        <v>0</v>
      </c>
      <c r="AI76" s="263"/>
      <c r="AJ76" s="264">
        <v>1.3717999999999989E-2</v>
      </c>
      <c r="AK76" s="265">
        <v>0.51800000000000002</v>
      </c>
      <c r="AL76" s="256">
        <v>7.1059239999999944E-3</v>
      </c>
      <c r="AM76" s="266"/>
      <c r="AN76" s="383"/>
      <c r="AO76" s="384"/>
      <c r="AP76" s="385"/>
    </row>
    <row r="77" spans="2:42" s="247" customFormat="1" ht="27" customHeight="1" thickBot="1" x14ac:dyDescent="0.5">
      <c r="B77" s="245" t="s">
        <v>909</v>
      </c>
      <c r="C77" s="271" t="s">
        <v>785</v>
      </c>
      <c r="D77" s="298" t="s">
        <v>959</v>
      </c>
      <c r="E77" s="248" t="s">
        <v>116</v>
      </c>
      <c r="F77" s="249" t="s">
        <v>754</v>
      </c>
      <c r="G77" s="250" t="s">
        <v>89</v>
      </c>
      <c r="H77" s="251" t="s">
        <v>714</v>
      </c>
      <c r="I77" s="252" t="s">
        <v>115</v>
      </c>
      <c r="J77" s="253" t="s">
        <v>166</v>
      </c>
      <c r="K77" s="241"/>
      <c r="L77" s="254">
        <v>3</v>
      </c>
      <c r="M77" s="255">
        <v>3</v>
      </c>
      <c r="N77" s="256">
        <v>9</v>
      </c>
      <c r="O77" s="299">
        <v>2.5000000000000001E-2</v>
      </c>
      <c r="P77" s="300">
        <v>17331586.025804237</v>
      </c>
      <c r="Q77" s="300">
        <f>O77*P77</f>
        <v>433289.65064510592</v>
      </c>
      <c r="R77" s="257"/>
      <c r="S77" s="301" t="s">
        <v>962</v>
      </c>
      <c r="T77" s="259" t="s">
        <v>615</v>
      </c>
      <c r="U77" s="260">
        <v>0</v>
      </c>
      <c r="V77" s="261">
        <v>0.63</v>
      </c>
      <c r="W77" s="259" t="s">
        <v>636</v>
      </c>
      <c r="X77" s="260">
        <v>0</v>
      </c>
      <c r="Y77" s="261">
        <v>0.81</v>
      </c>
      <c r="Z77" s="259" t="s">
        <v>592</v>
      </c>
      <c r="AA77" s="260">
        <v>0</v>
      </c>
      <c r="AB77" s="261">
        <v>0.72</v>
      </c>
      <c r="AC77" s="259" t="s">
        <v>609</v>
      </c>
      <c r="AD77" s="260">
        <v>0.81</v>
      </c>
      <c r="AE77" s="261">
        <v>0</v>
      </c>
      <c r="AF77" s="259" t="s">
        <v>627</v>
      </c>
      <c r="AG77" s="260">
        <v>0.81</v>
      </c>
      <c r="AH77" s="262">
        <v>0</v>
      </c>
      <c r="AI77" s="263"/>
      <c r="AJ77" s="264">
        <v>0.10829999999999994</v>
      </c>
      <c r="AK77" s="265">
        <v>5.905199999999998E-2</v>
      </c>
      <c r="AL77" s="256">
        <v>6.3953315999999939E-3</v>
      </c>
      <c r="AM77" s="266"/>
      <c r="AN77" s="299">
        <v>1.06E-2</v>
      </c>
      <c r="AO77" s="300">
        <v>17331586.025804237</v>
      </c>
      <c r="AP77" s="300">
        <f>AN77*AO77</f>
        <v>183714.81187352492</v>
      </c>
    </row>
    <row r="78" spans="2:42" s="247" customFormat="1" ht="16.149999999999999" thickBot="1" x14ac:dyDescent="0.5">
      <c r="B78" s="245" t="s">
        <v>910</v>
      </c>
      <c r="C78" s="271" t="s">
        <v>785</v>
      </c>
      <c r="D78" s="298" t="s">
        <v>960</v>
      </c>
      <c r="E78" s="248" t="s">
        <v>116</v>
      </c>
      <c r="F78" s="249" t="s">
        <v>695</v>
      </c>
      <c r="G78" s="250" t="s">
        <v>89</v>
      </c>
      <c r="H78" s="251" t="s">
        <v>538</v>
      </c>
      <c r="I78" s="252" t="s">
        <v>115</v>
      </c>
      <c r="J78" s="253" t="s">
        <v>166</v>
      </c>
      <c r="K78" s="241"/>
      <c r="L78" s="254">
        <v>3</v>
      </c>
      <c r="M78" s="255">
        <v>4</v>
      </c>
      <c r="N78" s="256">
        <v>12</v>
      </c>
      <c r="O78" s="299">
        <v>2.5000000000000001E-2</v>
      </c>
      <c r="P78" s="300">
        <v>3566249</v>
      </c>
      <c r="Q78" s="300">
        <f>O78*P78</f>
        <v>89156.225000000006</v>
      </c>
      <c r="R78" s="257"/>
      <c r="S78" s="301" t="s">
        <v>962</v>
      </c>
      <c r="T78" s="259" t="s">
        <v>615</v>
      </c>
      <c r="U78" s="260">
        <v>0</v>
      </c>
      <c r="V78" s="261">
        <v>0.63</v>
      </c>
      <c r="W78" s="259" t="s">
        <v>636</v>
      </c>
      <c r="X78" s="260">
        <v>0</v>
      </c>
      <c r="Y78" s="261">
        <v>0.81</v>
      </c>
      <c r="Z78" s="259" t="s">
        <v>592</v>
      </c>
      <c r="AA78" s="260">
        <v>0</v>
      </c>
      <c r="AB78" s="261">
        <v>0.72</v>
      </c>
      <c r="AC78" s="259" t="s">
        <v>609</v>
      </c>
      <c r="AD78" s="260">
        <v>0.81</v>
      </c>
      <c r="AE78" s="261">
        <v>0</v>
      </c>
      <c r="AF78" s="259" t="s">
        <v>627</v>
      </c>
      <c r="AG78" s="260">
        <v>0.81</v>
      </c>
      <c r="AH78" s="262">
        <v>0</v>
      </c>
      <c r="AI78" s="263"/>
      <c r="AJ78" s="264">
        <v>0.10829999999999994</v>
      </c>
      <c r="AK78" s="265">
        <v>7.8735999999999973E-2</v>
      </c>
      <c r="AL78" s="256">
        <v>8.5271087999999919E-3</v>
      </c>
      <c r="AM78" s="266"/>
      <c r="AN78" s="299">
        <v>1.06E-2</v>
      </c>
      <c r="AO78" s="300">
        <v>3566249</v>
      </c>
      <c r="AP78" s="300">
        <f>AN78*AO78</f>
        <v>37802.239399999999</v>
      </c>
    </row>
    <row r="79" spans="2:42" s="247" customFormat="1" ht="16.149999999999999" thickBot="1" x14ac:dyDescent="0.5">
      <c r="B79" s="245" t="s">
        <v>911</v>
      </c>
      <c r="C79" s="271" t="s">
        <v>785</v>
      </c>
      <c r="D79" s="298" t="s">
        <v>961</v>
      </c>
      <c r="E79" s="248" t="s">
        <v>116</v>
      </c>
      <c r="F79" s="249" t="s">
        <v>706</v>
      </c>
      <c r="G79" s="250" t="s">
        <v>89</v>
      </c>
      <c r="H79" s="251" t="s">
        <v>538</v>
      </c>
      <c r="I79" s="252" t="s">
        <v>115</v>
      </c>
      <c r="J79" s="253" t="s">
        <v>166</v>
      </c>
      <c r="K79" s="241"/>
      <c r="L79" s="254">
        <v>3</v>
      </c>
      <c r="M79" s="255">
        <v>4</v>
      </c>
      <c r="N79" s="256">
        <v>12</v>
      </c>
      <c r="O79" s="299">
        <v>2.5000000000000001E-2</v>
      </c>
      <c r="P79" s="300">
        <v>6496892</v>
      </c>
      <c r="Q79" s="300">
        <f>O79*P79</f>
        <v>162422.30000000002</v>
      </c>
      <c r="R79" s="257"/>
      <c r="S79" s="301" t="s">
        <v>962</v>
      </c>
      <c r="T79" s="259" t="s">
        <v>615</v>
      </c>
      <c r="U79" s="260">
        <v>0</v>
      </c>
      <c r="V79" s="261">
        <v>0.63</v>
      </c>
      <c r="W79" s="259" t="s">
        <v>636</v>
      </c>
      <c r="X79" s="260">
        <v>0</v>
      </c>
      <c r="Y79" s="261">
        <v>0.81</v>
      </c>
      <c r="Z79" s="259" t="s">
        <v>592</v>
      </c>
      <c r="AA79" s="260">
        <v>0</v>
      </c>
      <c r="AB79" s="261">
        <v>0.72</v>
      </c>
      <c r="AC79" s="259" t="s">
        <v>609</v>
      </c>
      <c r="AD79" s="260">
        <v>0.81</v>
      </c>
      <c r="AE79" s="261">
        <v>0</v>
      </c>
      <c r="AF79" s="259" t="s">
        <v>627</v>
      </c>
      <c r="AG79" s="260">
        <v>0.81</v>
      </c>
      <c r="AH79" s="262">
        <v>0</v>
      </c>
      <c r="AI79" s="263"/>
      <c r="AJ79" s="264">
        <v>0.10829999999999994</v>
      </c>
      <c r="AK79" s="265">
        <v>7.8735999999999973E-2</v>
      </c>
      <c r="AL79" s="256">
        <v>8.5271087999999919E-3</v>
      </c>
      <c r="AM79" s="266"/>
      <c r="AN79" s="299">
        <v>1.06E-2</v>
      </c>
      <c r="AO79" s="300">
        <v>6496892</v>
      </c>
      <c r="AP79" s="300">
        <f>AN79*AO79</f>
        <v>68867.055200000003</v>
      </c>
    </row>
    <row r="80" spans="2:42" s="247" customFormat="1" ht="15.75" x14ac:dyDescent="0.45">
      <c r="B80" s="245" t="s">
        <v>912</v>
      </c>
      <c r="C80" s="271" t="s">
        <v>785</v>
      </c>
      <c r="D80" s="391"/>
      <c r="E80" s="248" t="s">
        <v>116</v>
      </c>
      <c r="F80" s="249" t="s">
        <v>691</v>
      </c>
      <c r="G80" s="250" t="s">
        <v>89</v>
      </c>
      <c r="H80" s="251" t="s">
        <v>714</v>
      </c>
      <c r="I80" s="252" t="s">
        <v>115</v>
      </c>
      <c r="J80" s="253" t="s">
        <v>166</v>
      </c>
      <c r="K80" s="241"/>
      <c r="L80" s="254">
        <v>3</v>
      </c>
      <c r="M80" s="255">
        <v>2</v>
      </c>
      <c r="N80" s="256">
        <v>6</v>
      </c>
      <c r="O80" s="394"/>
      <c r="P80" s="395"/>
      <c r="Q80" s="396"/>
      <c r="R80" s="257"/>
      <c r="S80" s="258" t="s">
        <v>786</v>
      </c>
      <c r="T80" s="259" t="s">
        <v>612</v>
      </c>
      <c r="U80" s="260">
        <v>0</v>
      </c>
      <c r="V80" s="261">
        <v>0.72</v>
      </c>
      <c r="W80" s="259" t="s">
        <v>636</v>
      </c>
      <c r="X80" s="260">
        <v>0</v>
      </c>
      <c r="Y80" s="261">
        <v>0.81</v>
      </c>
      <c r="Z80" s="259" t="s">
        <v>592</v>
      </c>
      <c r="AA80" s="260">
        <v>0</v>
      </c>
      <c r="AB80" s="261">
        <v>0.72</v>
      </c>
      <c r="AC80" s="259" t="s">
        <v>609</v>
      </c>
      <c r="AD80" s="260">
        <v>0.81</v>
      </c>
      <c r="AE80" s="261">
        <v>0</v>
      </c>
      <c r="AF80" s="259" t="s">
        <v>627</v>
      </c>
      <c r="AG80" s="260">
        <v>0.81</v>
      </c>
      <c r="AH80" s="262">
        <v>0</v>
      </c>
      <c r="AI80" s="263"/>
      <c r="AJ80" s="264">
        <v>0.10829999999999994</v>
      </c>
      <c r="AK80" s="265">
        <v>2.9791999999999999E-2</v>
      </c>
      <c r="AL80" s="256">
        <v>3.2264735999999981E-3</v>
      </c>
      <c r="AM80" s="266"/>
      <c r="AN80" s="394"/>
      <c r="AO80" s="395"/>
      <c r="AP80" s="396"/>
    </row>
    <row r="81" spans="2:42" s="247" customFormat="1" ht="15.75" x14ac:dyDescent="0.45">
      <c r="B81" s="245" t="s">
        <v>913</v>
      </c>
      <c r="C81" s="271" t="s">
        <v>785</v>
      </c>
      <c r="D81" s="392"/>
      <c r="E81" s="248" t="s">
        <v>116</v>
      </c>
      <c r="F81" s="249" t="s">
        <v>703</v>
      </c>
      <c r="G81" s="250" t="s">
        <v>89</v>
      </c>
      <c r="H81" s="251" t="s">
        <v>714</v>
      </c>
      <c r="I81" s="252" t="s">
        <v>115</v>
      </c>
      <c r="J81" s="253" t="s">
        <v>166</v>
      </c>
      <c r="K81" s="241"/>
      <c r="L81" s="254">
        <v>3</v>
      </c>
      <c r="M81" s="255">
        <v>3</v>
      </c>
      <c r="N81" s="256">
        <v>9</v>
      </c>
      <c r="O81" s="394"/>
      <c r="P81" s="395"/>
      <c r="Q81" s="396"/>
      <c r="R81" s="257"/>
      <c r="S81" s="258" t="s">
        <v>786</v>
      </c>
      <c r="T81" s="259" t="s">
        <v>612</v>
      </c>
      <c r="U81" s="260">
        <v>0</v>
      </c>
      <c r="V81" s="261">
        <v>0.72</v>
      </c>
      <c r="W81" s="259" t="s">
        <v>636</v>
      </c>
      <c r="X81" s="260">
        <v>0</v>
      </c>
      <c r="Y81" s="261">
        <v>0.81</v>
      </c>
      <c r="Z81" s="259" t="s">
        <v>592</v>
      </c>
      <c r="AA81" s="260">
        <v>0</v>
      </c>
      <c r="AB81" s="261">
        <v>0.72</v>
      </c>
      <c r="AC81" s="259" t="s">
        <v>609</v>
      </c>
      <c r="AD81" s="260">
        <v>0.81</v>
      </c>
      <c r="AE81" s="261">
        <v>0</v>
      </c>
      <c r="AF81" s="259" t="s">
        <v>627</v>
      </c>
      <c r="AG81" s="260">
        <v>0.81</v>
      </c>
      <c r="AH81" s="262">
        <v>0</v>
      </c>
      <c r="AI81" s="263"/>
      <c r="AJ81" s="264">
        <v>0.10829999999999994</v>
      </c>
      <c r="AK81" s="265">
        <v>4.4687999999999999E-2</v>
      </c>
      <c r="AL81" s="256">
        <v>4.8397103999999972E-3</v>
      </c>
      <c r="AM81" s="266"/>
      <c r="AN81" s="394"/>
      <c r="AO81" s="395"/>
      <c r="AP81" s="396"/>
    </row>
    <row r="82" spans="2:42" s="247" customFormat="1" ht="15.75" x14ac:dyDescent="0.45">
      <c r="B82" s="245" t="s">
        <v>914</v>
      </c>
      <c r="C82" s="271" t="s">
        <v>785</v>
      </c>
      <c r="D82" s="392"/>
      <c r="E82" s="248" t="s">
        <v>116</v>
      </c>
      <c r="F82" s="249" t="s">
        <v>705</v>
      </c>
      <c r="G82" s="250" t="s">
        <v>89</v>
      </c>
      <c r="H82" s="251" t="s">
        <v>714</v>
      </c>
      <c r="I82" s="252" t="s">
        <v>115</v>
      </c>
      <c r="J82" s="253" t="s">
        <v>166</v>
      </c>
      <c r="K82" s="241"/>
      <c r="L82" s="254">
        <v>3</v>
      </c>
      <c r="M82" s="255">
        <v>3</v>
      </c>
      <c r="N82" s="256">
        <v>9</v>
      </c>
      <c r="O82" s="394"/>
      <c r="P82" s="395"/>
      <c r="Q82" s="396"/>
      <c r="R82" s="257"/>
      <c r="S82" s="258" t="s">
        <v>786</v>
      </c>
      <c r="T82" s="259" t="s">
        <v>612</v>
      </c>
      <c r="U82" s="260">
        <v>0</v>
      </c>
      <c r="V82" s="261">
        <v>0.72</v>
      </c>
      <c r="W82" s="259" t="s">
        <v>636</v>
      </c>
      <c r="X82" s="260">
        <v>0</v>
      </c>
      <c r="Y82" s="261">
        <v>0.81</v>
      </c>
      <c r="Z82" s="259" t="s">
        <v>592</v>
      </c>
      <c r="AA82" s="260">
        <v>0</v>
      </c>
      <c r="AB82" s="261">
        <v>0.72</v>
      </c>
      <c r="AC82" s="259" t="s">
        <v>609</v>
      </c>
      <c r="AD82" s="260">
        <v>0.81</v>
      </c>
      <c r="AE82" s="261">
        <v>0</v>
      </c>
      <c r="AF82" s="259" t="s">
        <v>627</v>
      </c>
      <c r="AG82" s="260">
        <v>0.81</v>
      </c>
      <c r="AH82" s="262">
        <v>0</v>
      </c>
      <c r="AI82" s="263"/>
      <c r="AJ82" s="264">
        <v>0.10829999999999994</v>
      </c>
      <c r="AK82" s="265">
        <v>4.4687999999999999E-2</v>
      </c>
      <c r="AL82" s="256">
        <v>4.8397103999999972E-3</v>
      </c>
      <c r="AM82" s="266"/>
      <c r="AN82" s="394"/>
      <c r="AO82" s="395"/>
      <c r="AP82" s="396"/>
    </row>
    <row r="83" spans="2:42" s="247" customFormat="1" ht="15.75" x14ac:dyDescent="0.45">
      <c r="B83" s="245" t="s">
        <v>915</v>
      </c>
      <c r="C83" s="271" t="s">
        <v>785</v>
      </c>
      <c r="D83" s="392"/>
      <c r="E83" s="248" t="s">
        <v>116</v>
      </c>
      <c r="F83" s="249" t="s">
        <v>704</v>
      </c>
      <c r="G83" s="250" t="s">
        <v>89</v>
      </c>
      <c r="H83" s="251" t="s">
        <v>714</v>
      </c>
      <c r="I83" s="252" t="s">
        <v>115</v>
      </c>
      <c r="J83" s="253" t="s">
        <v>166</v>
      </c>
      <c r="K83" s="241"/>
      <c r="L83" s="254">
        <v>3</v>
      </c>
      <c r="M83" s="255">
        <v>3</v>
      </c>
      <c r="N83" s="256">
        <v>9</v>
      </c>
      <c r="O83" s="394"/>
      <c r="P83" s="395"/>
      <c r="Q83" s="396"/>
      <c r="R83" s="257"/>
      <c r="S83" s="258" t="s">
        <v>786</v>
      </c>
      <c r="T83" s="259" t="s">
        <v>612</v>
      </c>
      <c r="U83" s="260">
        <v>0</v>
      </c>
      <c r="V83" s="261">
        <v>0.72</v>
      </c>
      <c r="W83" s="259" t="s">
        <v>636</v>
      </c>
      <c r="X83" s="260">
        <v>0</v>
      </c>
      <c r="Y83" s="261">
        <v>0.81</v>
      </c>
      <c r="Z83" s="259" t="s">
        <v>592</v>
      </c>
      <c r="AA83" s="260">
        <v>0</v>
      </c>
      <c r="AB83" s="261">
        <v>0.72</v>
      </c>
      <c r="AC83" s="259" t="s">
        <v>609</v>
      </c>
      <c r="AD83" s="260">
        <v>0.81</v>
      </c>
      <c r="AE83" s="261">
        <v>0</v>
      </c>
      <c r="AF83" s="259" t="s">
        <v>627</v>
      </c>
      <c r="AG83" s="260">
        <v>0.81</v>
      </c>
      <c r="AH83" s="262">
        <v>0</v>
      </c>
      <c r="AI83" s="263"/>
      <c r="AJ83" s="264">
        <v>0.10829999999999994</v>
      </c>
      <c r="AK83" s="265">
        <v>4.4687999999999999E-2</v>
      </c>
      <c r="AL83" s="256">
        <v>4.8397103999999972E-3</v>
      </c>
      <c r="AM83" s="266"/>
      <c r="AN83" s="394"/>
      <c r="AO83" s="395"/>
      <c r="AP83" s="396"/>
    </row>
    <row r="84" spans="2:42" s="247" customFormat="1" ht="28.5" x14ac:dyDescent="0.45">
      <c r="B84" s="245" t="s">
        <v>916</v>
      </c>
      <c r="C84" s="271" t="s">
        <v>785</v>
      </c>
      <c r="D84" s="392"/>
      <c r="E84" s="248" t="s">
        <v>116</v>
      </c>
      <c r="F84" s="249" t="s">
        <v>696</v>
      </c>
      <c r="G84" s="250" t="s">
        <v>89</v>
      </c>
      <c r="H84" s="251" t="s">
        <v>714</v>
      </c>
      <c r="I84" s="252" t="s">
        <v>115</v>
      </c>
      <c r="J84" s="253" t="s">
        <v>166</v>
      </c>
      <c r="K84" s="241"/>
      <c r="L84" s="254">
        <v>3</v>
      </c>
      <c r="M84" s="255">
        <v>3</v>
      </c>
      <c r="N84" s="256">
        <v>9</v>
      </c>
      <c r="O84" s="394"/>
      <c r="P84" s="395"/>
      <c r="Q84" s="396"/>
      <c r="R84" s="257"/>
      <c r="S84" s="258" t="s">
        <v>786</v>
      </c>
      <c r="T84" s="259" t="s">
        <v>585</v>
      </c>
      <c r="U84" s="260">
        <v>0</v>
      </c>
      <c r="V84" s="261">
        <v>0.81</v>
      </c>
      <c r="W84" s="259" t="s">
        <v>636</v>
      </c>
      <c r="X84" s="260">
        <v>0</v>
      </c>
      <c r="Y84" s="261">
        <v>0.81</v>
      </c>
      <c r="Z84" s="259" t="s">
        <v>592</v>
      </c>
      <c r="AA84" s="260">
        <v>0</v>
      </c>
      <c r="AB84" s="261">
        <v>0.72</v>
      </c>
      <c r="AC84" s="259" t="s">
        <v>609</v>
      </c>
      <c r="AD84" s="260">
        <v>0.81</v>
      </c>
      <c r="AE84" s="261">
        <v>0</v>
      </c>
      <c r="AF84" s="259" t="s">
        <v>627</v>
      </c>
      <c r="AG84" s="260">
        <v>0.81</v>
      </c>
      <c r="AH84" s="262">
        <v>0</v>
      </c>
      <c r="AI84" s="263"/>
      <c r="AJ84" s="264">
        <v>0.10829999999999994</v>
      </c>
      <c r="AK84" s="265">
        <v>3.0323999999999986E-2</v>
      </c>
      <c r="AL84" s="256">
        <v>3.2840891999999966E-3</v>
      </c>
      <c r="AM84" s="266"/>
      <c r="AN84" s="394"/>
      <c r="AO84" s="395"/>
      <c r="AP84" s="396"/>
    </row>
    <row r="85" spans="2:42" s="247" customFormat="1" ht="28.5" x14ac:dyDescent="0.45">
      <c r="B85" s="245" t="s">
        <v>917</v>
      </c>
      <c r="C85" s="271" t="s">
        <v>785</v>
      </c>
      <c r="D85" s="393"/>
      <c r="E85" s="248" t="s">
        <v>116</v>
      </c>
      <c r="F85" s="249" t="s">
        <v>697</v>
      </c>
      <c r="G85" s="250" t="s">
        <v>89</v>
      </c>
      <c r="H85" s="251" t="s">
        <v>714</v>
      </c>
      <c r="I85" s="252" t="s">
        <v>115</v>
      </c>
      <c r="J85" s="253" t="s">
        <v>166</v>
      </c>
      <c r="K85" s="241"/>
      <c r="L85" s="254">
        <v>3</v>
      </c>
      <c r="M85" s="255">
        <v>4</v>
      </c>
      <c r="N85" s="256">
        <v>12</v>
      </c>
      <c r="O85" s="394"/>
      <c r="P85" s="395"/>
      <c r="Q85" s="396"/>
      <c r="R85" s="257"/>
      <c r="S85" s="258" t="s">
        <v>786</v>
      </c>
      <c r="T85" s="259" t="s">
        <v>585</v>
      </c>
      <c r="U85" s="260">
        <v>0</v>
      </c>
      <c r="V85" s="261">
        <v>0.81</v>
      </c>
      <c r="W85" s="259" t="s">
        <v>636</v>
      </c>
      <c r="X85" s="260">
        <v>0</v>
      </c>
      <c r="Y85" s="261">
        <v>0.81</v>
      </c>
      <c r="Z85" s="259" t="s">
        <v>592</v>
      </c>
      <c r="AA85" s="260">
        <v>0</v>
      </c>
      <c r="AB85" s="261">
        <v>0.72</v>
      </c>
      <c r="AC85" s="259" t="s">
        <v>609</v>
      </c>
      <c r="AD85" s="260">
        <v>0.81</v>
      </c>
      <c r="AE85" s="261">
        <v>0</v>
      </c>
      <c r="AF85" s="259" t="s">
        <v>627</v>
      </c>
      <c r="AG85" s="260">
        <v>0.81</v>
      </c>
      <c r="AH85" s="262">
        <v>0</v>
      </c>
      <c r="AI85" s="263"/>
      <c r="AJ85" s="264">
        <v>0.10829999999999994</v>
      </c>
      <c r="AK85" s="265">
        <v>4.0431999999999982E-2</v>
      </c>
      <c r="AL85" s="256">
        <v>4.3787855999999955E-3</v>
      </c>
      <c r="AM85" s="266"/>
      <c r="AN85" s="394"/>
      <c r="AO85" s="395"/>
      <c r="AP85" s="396"/>
    </row>
    <row r="86" spans="2:42" s="247" customFormat="1" ht="57" x14ac:dyDescent="0.45">
      <c r="B86" s="245" t="s">
        <v>918</v>
      </c>
      <c r="C86" s="274" t="s">
        <v>789</v>
      </c>
      <c r="D86" s="386"/>
      <c r="E86" s="248" t="s">
        <v>116</v>
      </c>
      <c r="F86" s="249" t="s">
        <v>696</v>
      </c>
      <c r="G86" s="250" t="s">
        <v>87</v>
      </c>
      <c r="H86" s="251" t="s">
        <v>745</v>
      </c>
      <c r="I86" s="252" t="s">
        <v>115</v>
      </c>
      <c r="J86" s="253" t="s">
        <v>160</v>
      </c>
      <c r="K86" s="241"/>
      <c r="L86" s="254">
        <v>2</v>
      </c>
      <c r="M86" s="255">
        <v>5</v>
      </c>
      <c r="N86" s="256">
        <v>10</v>
      </c>
      <c r="O86" s="388"/>
      <c r="P86" s="389"/>
      <c r="Q86" s="390"/>
      <c r="R86" s="257"/>
      <c r="S86" s="258" t="s">
        <v>790</v>
      </c>
      <c r="T86" s="259" t="s">
        <v>628</v>
      </c>
      <c r="U86" s="260">
        <v>0.81</v>
      </c>
      <c r="V86" s="261">
        <v>0</v>
      </c>
      <c r="W86" s="259" t="s">
        <v>630</v>
      </c>
      <c r="X86" s="260">
        <v>0.81</v>
      </c>
      <c r="Y86" s="261">
        <v>0</v>
      </c>
      <c r="Z86" s="259" t="s">
        <v>631</v>
      </c>
      <c r="AA86" s="260">
        <v>0.81</v>
      </c>
      <c r="AB86" s="261">
        <v>0</v>
      </c>
      <c r="AC86" s="259"/>
      <c r="AD86" s="260">
        <v>0</v>
      </c>
      <c r="AE86" s="261">
        <v>0</v>
      </c>
      <c r="AF86" s="259"/>
      <c r="AG86" s="260">
        <v>0</v>
      </c>
      <c r="AH86" s="262">
        <v>0</v>
      </c>
      <c r="AI86" s="263"/>
      <c r="AJ86" s="264">
        <v>1.3717999999999989E-2</v>
      </c>
      <c r="AK86" s="265">
        <v>5</v>
      </c>
      <c r="AL86" s="256">
        <v>6.8589999999999943E-2</v>
      </c>
      <c r="AM86" s="266"/>
      <c r="AN86" s="388"/>
      <c r="AO86" s="389"/>
      <c r="AP86" s="390"/>
    </row>
    <row r="87" spans="2:42" s="247" customFormat="1" ht="57" x14ac:dyDescent="0.45">
      <c r="B87" s="245" t="s">
        <v>919</v>
      </c>
      <c r="C87" s="274" t="s">
        <v>789</v>
      </c>
      <c r="D87" s="387"/>
      <c r="E87" s="248" t="s">
        <v>116</v>
      </c>
      <c r="F87" s="249" t="s">
        <v>697</v>
      </c>
      <c r="G87" s="250" t="s">
        <v>87</v>
      </c>
      <c r="H87" s="251" t="s">
        <v>745</v>
      </c>
      <c r="I87" s="252" t="s">
        <v>115</v>
      </c>
      <c r="J87" s="253" t="s">
        <v>160</v>
      </c>
      <c r="K87" s="241"/>
      <c r="L87" s="254">
        <v>2</v>
      </c>
      <c r="M87" s="255">
        <v>5</v>
      </c>
      <c r="N87" s="256">
        <v>10</v>
      </c>
      <c r="O87" s="388"/>
      <c r="P87" s="389"/>
      <c r="Q87" s="390"/>
      <c r="R87" s="257"/>
      <c r="S87" s="258" t="s">
        <v>790</v>
      </c>
      <c r="T87" s="259" t="s">
        <v>628</v>
      </c>
      <c r="U87" s="260">
        <v>0.81</v>
      </c>
      <c r="V87" s="261">
        <v>0</v>
      </c>
      <c r="W87" s="259" t="s">
        <v>630</v>
      </c>
      <c r="X87" s="260">
        <v>0.81</v>
      </c>
      <c r="Y87" s="261">
        <v>0</v>
      </c>
      <c r="Z87" s="259" t="s">
        <v>631</v>
      </c>
      <c r="AA87" s="260">
        <v>0.81</v>
      </c>
      <c r="AB87" s="261">
        <v>0</v>
      </c>
      <c r="AC87" s="259"/>
      <c r="AD87" s="260">
        <v>0</v>
      </c>
      <c r="AE87" s="261">
        <v>0</v>
      </c>
      <c r="AF87" s="259"/>
      <c r="AG87" s="260">
        <v>0</v>
      </c>
      <c r="AH87" s="262">
        <v>0</v>
      </c>
      <c r="AI87" s="263"/>
      <c r="AJ87" s="264">
        <v>1.3717999999999989E-2</v>
      </c>
      <c r="AK87" s="265">
        <v>5</v>
      </c>
      <c r="AL87" s="256">
        <v>6.8589999999999943E-2</v>
      </c>
      <c r="AM87" s="266"/>
      <c r="AN87" s="388"/>
      <c r="AO87" s="389"/>
      <c r="AP87" s="390"/>
    </row>
    <row r="88" spans="2:42" ht="15.75" x14ac:dyDescent="0.45">
      <c r="B88" s="84" t="str">
        <f t="shared" ref="B88:B143" si="0">IF(F88&lt;&gt;"",CONCATENATE("RSC-",TEXT(ROW()-ROW(B$9),"000")),"")</f>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ref="N88:N127" si="1">IF(AND(L88&lt;&gt;"",M88&lt;&gt;""),IFERROR(L88*M88,"Not number"),"")</f>
        <v/>
      </c>
      <c r="O88" s="277"/>
      <c r="P88" s="277"/>
      <c r="Q88" s="277"/>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ref="AJ88:AJ142" si="2">IF($N88&lt;&gt;"",IFERROR((L88*((1-U88)*(1-X88)*(1-AA88)*(1-AD88)*(1-AG88))),"Not number"),"")</f>
        <v/>
      </c>
      <c r="AK88" s="86" t="str">
        <f t="shared" ref="AK88:AK142" si="3">IF($N88&lt;&gt;"",IFERROR((M88*((1-V88)*(1-Y88)*(1-AB88)*(1-AE88)*(1-AH88))),"Not number"),"")</f>
        <v/>
      </c>
      <c r="AL88" s="106" t="str">
        <f t="shared" ref="AL88:AL142" si="4">IF(M88&lt;&gt;"", IFERROR(AJ88*AK88, "Not number"), "")</f>
        <v/>
      </c>
      <c r="AM88" s="24"/>
    </row>
    <row r="89" spans="2:42"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1"/>
        <v/>
      </c>
      <c r="O89" s="277"/>
      <c r="P89" s="277"/>
      <c r="Q89" s="277"/>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42"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1"/>
        <v/>
      </c>
      <c r="O90" s="277"/>
      <c r="P90" s="277"/>
      <c r="Q90" s="277"/>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42"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1"/>
        <v/>
      </c>
      <c r="O91" s="277"/>
      <c r="P91" s="277"/>
      <c r="Q91" s="277"/>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42"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1"/>
        <v/>
      </c>
      <c r="O92" s="277"/>
      <c r="P92" s="277"/>
      <c r="Q92" s="277"/>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42"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1"/>
        <v/>
      </c>
      <c r="O93" s="277"/>
      <c r="P93" s="277"/>
      <c r="Q93" s="277"/>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si="2"/>
        <v/>
      </c>
      <c r="AK93" s="86" t="str">
        <f t="shared" si="3"/>
        <v/>
      </c>
      <c r="AL93" s="106" t="str">
        <f t="shared" si="4"/>
        <v/>
      </c>
      <c r="AM93" s="24"/>
    </row>
    <row r="94" spans="2:42" ht="15.75" x14ac:dyDescent="0.45">
      <c r="B94" s="84" t="str">
        <f t="shared" si="0"/>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1"/>
        <v/>
      </c>
      <c r="O94" s="277"/>
      <c r="P94" s="277"/>
      <c r="Q94" s="277"/>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2"/>
        <v/>
      </c>
      <c r="AK94" s="86" t="str">
        <f t="shared" si="3"/>
        <v/>
      </c>
      <c r="AL94" s="106" t="str">
        <f t="shared" si="4"/>
        <v/>
      </c>
      <c r="AM94" s="24"/>
    </row>
    <row r="95" spans="2:42" ht="15.75" x14ac:dyDescent="0.45">
      <c r="B95" s="84" t="str">
        <f t="shared" si="0"/>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1"/>
        <v/>
      </c>
      <c r="O95" s="277"/>
      <c r="P95" s="277"/>
      <c r="Q95" s="277"/>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2"/>
        <v/>
      </c>
      <c r="AK95" s="86" t="str">
        <f t="shared" si="3"/>
        <v/>
      </c>
      <c r="AL95" s="106" t="str">
        <f t="shared" si="4"/>
        <v/>
      </c>
      <c r="AM95" s="24"/>
    </row>
    <row r="96" spans="2:42" ht="15.75" x14ac:dyDescent="0.45">
      <c r="B96" s="84" t="str">
        <f t="shared" si="0"/>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1"/>
        <v/>
      </c>
      <c r="O96" s="277"/>
      <c r="P96" s="277"/>
      <c r="Q96" s="277"/>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2"/>
        <v/>
      </c>
      <c r="AK96" s="86" t="str">
        <f t="shared" si="3"/>
        <v/>
      </c>
      <c r="AL96" s="106" t="str">
        <f t="shared" si="4"/>
        <v/>
      </c>
      <c r="AM96" s="24"/>
    </row>
    <row r="97" spans="2:39" ht="15.75" x14ac:dyDescent="0.45">
      <c r="B97" s="84" t="str">
        <f t="shared" si="0"/>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1"/>
        <v/>
      </c>
      <c r="O97" s="277"/>
      <c r="P97" s="277"/>
      <c r="Q97" s="277"/>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2"/>
        <v/>
      </c>
      <c r="AK97" s="86" t="str">
        <f t="shared" si="3"/>
        <v/>
      </c>
      <c r="AL97" s="106" t="str">
        <f t="shared" si="4"/>
        <v/>
      </c>
      <c r="AM97" s="24"/>
    </row>
    <row r="98" spans="2:39" ht="15.75" x14ac:dyDescent="0.45">
      <c r="B98" s="84" t="str">
        <f t="shared" si="0"/>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1"/>
        <v/>
      </c>
      <c r="O98" s="277"/>
      <c r="P98" s="277"/>
      <c r="Q98" s="277"/>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2"/>
        <v/>
      </c>
      <c r="AK98" s="86" t="str">
        <f t="shared" si="3"/>
        <v/>
      </c>
      <c r="AL98" s="106" t="str">
        <f t="shared" si="4"/>
        <v/>
      </c>
      <c r="AM98" s="24"/>
    </row>
    <row r="99" spans="2:39" ht="15.75" x14ac:dyDescent="0.45">
      <c r="B99" s="84" t="str">
        <f t="shared" si="0"/>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1"/>
        <v/>
      </c>
      <c r="O99" s="277"/>
      <c r="P99" s="277"/>
      <c r="Q99" s="277"/>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2"/>
        <v/>
      </c>
      <c r="AK99" s="86" t="str">
        <f t="shared" si="3"/>
        <v/>
      </c>
      <c r="AL99" s="106" t="str">
        <f t="shared" si="4"/>
        <v/>
      </c>
      <c r="AM99" s="24"/>
    </row>
    <row r="100" spans="2:39" ht="15.75" x14ac:dyDescent="0.45">
      <c r="B100" s="84" t="str">
        <f t="shared" si="0"/>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1"/>
        <v/>
      </c>
      <c r="O100" s="277"/>
      <c r="P100" s="277"/>
      <c r="Q100" s="277"/>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2"/>
        <v/>
      </c>
      <c r="AK100" s="86" t="str">
        <f t="shared" si="3"/>
        <v/>
      </c>
      <c r="AL100" s="106" t="str">
        <f t="shared" si="4"/>
        <v/>
      </c>
      <c r="AM100" s="24"/>
    </row>
    <row r="101" spans="2:39" ht="15.75" x14ac:dyDescent="0.45">
      <c r="B101" s="84" t="str">
        <f t="shared" si="0"/>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1"/>
        <v/>
      </c>
      <c r="O101" s="277"/>
      <c r="P101" s="277"/>
      <c r="Q101" s="277"/>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2"/>
        <v/>
      </c>
      <c r="AK101" s="86" t="str">
        <f t="shared" si="3"/>
        <v/>
      </c>
      <c r="AL101" s="106" t="str">
        <f t="shared" si="4"/>
        <v/>
      </c>
      <c r="AM101" s="24"/>
    </row>
    <row r="102" spans="2:39" ht="15.75" x14ac:dyDescent="0.45">
      <c r="B102" s="84" t="str">
        <f t="shared" si="0"/>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1"/>
        <v/>
      </c>
      <c r="O102" s="277"/>
      <c r="P102" s="277"/>
      <c r="Q102" s="277"/>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2"/>
        <v/>
      </c>
      <c r="AK102" s="86" t="str">
        <f t="shared" si="3"/>
        <v/>
      </c>
      <c r="AL102" s="106" t="str">
        <f t="shared" si="4"/>
        <v/>
      </c>
      <c r="AM102" s="24"/>
    </row>
    <row r="103" spans="2:39" ht="15.75" x14ac:dyDescent="0.45">
      <c r="B103" s="84" t="str">
        <f t="shared" si="0"/>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1"/>
        <v/>
      </c>
      <c r="O103" s="277"/>
      <c r="P103" s="277"/>
      <c r="Q103" s="277"/>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2"/>
        <v/>
      </c>
      <c r="AK103" s="86" t="str">
        <f t="shared" si="3"/>
        <v/>
      </c>
      <c r="AL103" s="106" t="str">
        <f t="shared" si="4"/>
        <v/>
      </c>
      <c r="AM103" s="24"/>
    </row>
    <row r="104" spans="2:39" ht="15.75" x14ac:dyDescent="0.45">
      <c r="B104" s="84" t="str">
        <f t="shared" si="0"/>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1"/>
        <v/>
      </c>
      <c r="O104" s="277"/>
      <c r="P104" s="277"/>
      <c r="Q104" s="277"/>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2"/>
        <v/>
      </c>
      <c r="AK104" s="86" t="str">
        <f t="shared" si="3"/>
        <v/>
      </c>
      <c r="AL104" s="106" t="str">
        <f t="shared" si="4"/>
        <v/>
      </c>
      <c r="AM104" s="24"/>
    </row>
    <row r="105" spans="2:39" ht="15.75" x14ac:dyDescent="0.45">
      <c r="B105" s="84" t="str">
        <f t="shared" si="0"/>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1"/>
        <v/>
      </c>
      <c r="O105" s="277"/>
      <c r="P105" s="277"/>
      <c r="Q105" s="277"/>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2"/>
        <v/>
      </c>
      <c r="AK105" s="86" t="str">
        <f t="shared" si="3"/>
        <v/>
      </c>
      <c r="AL105" s="106" t="str">
        <f t="shared" si="4"/>
        <v/>
      </c>
      <c r="AM105" s="24"/>
    </row>
    <row r="106" spans="2:39" ht="15.75" x14ac:dyDescent="0.45">
      <c r="B106" s="84" t="str">
        <f t="shared" si="0"/>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1"/>
        <v/>
      </c>
      <c r="O106" s="277"/>
      <c r="P106" s="277"/>
      <c r="Q106" s="277"/>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2"/>
        <v/>
      </c>
      <c r="AK106" s="86" t="str">
        <f t="shared" si="3"/>
        <v/>
      </c>
      <c r="AL106" s="106" t="str">
        <f t="shared" si="4"/>
        <v/>
      </c>
      <c r="AM106" s="24"/>
    </row>
    <row r="107" spans="2:39" ht="15.75" x14ac:dyDescent="0.45">
      <c r="B107" s="84" t="str">
        <f t="shared" si="0"/>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1"/>
        <v/>
      </c>
      <c r="O107" s="277"/>
      <c r="P107" s="277"/>
      <c r="Q107" s="277"/>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2"/>
        <v/>
      </c>
      <c r="AK107" s="86" t="str">
        <f t="shared" si="3"/>
        <v/>
      </c>
      <c r="AL107" s="106" t="str">
        <f t="shared" si="4"/>
        <v/>
      </c>
      <c r="AM107" s="24"/>
    </row>
    <row r="108" spans="2:39" ht="15.75" x14ac:dyDescent="0.45">
      <c r="B108" s="84" t="str">
        <f t="shared" si="0"/>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1"/>
        <v/>
      </c>
      <c r="O108" s="277"/>
      <c r="P108" s="277"/>
      <c r="Q108" s="277"/>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2"/>
        <v/>
      </c>
      <c r="AK108" s="86" t="str">
        <f t="shared" si="3"/>
        <v/>
      </c>
      <c r="AL108" s="106" t="str">
        <f t="shared" si="4"/>
        <v/>
      </c>
      <c r="AM108" s="24"/>
    </row>
    <row r="109" spans="2:39" ht="15.75" x14ac:dyDescent="0.45">
      <c r="B109" s="84" t="str">
        <f t="shared" si="0"/>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1"/>
        <v/>
      </c>
      <c r="O109" s="277"/>
      <c r="P109" s="277"/>
      <c r="Q109" s="277"/>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2"/>
        <v/>
      </c>
      <c r="AK109" s="86" t="str">
        <f t="shared" si="3"/>
        <v/>
      </c>
      <c r="AL109" s="106" t="str">
        <f t="shared" si="4"/>
        <v/>
      </c>
      <c r="AM109" s="24"/>
    </row>
    <row r="110" spans="2:39" ht="15.75" x14ac:dyDescent="0.45">
      <c r="B110" s="84" t="str">
        <f t="shared" si="0"/>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1"/>
        <v/>
      </c>
      <c r="O110" s="277"/>
      <c r="P110" s="277"/>
      <c r="Q110" s="277"/>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2"/>
        <v/>
      </c>
      <c r="AK110" s="86" t="str">
        <f t="shared" si="3"/>
        <v/>
      </c>
      <c r="AL110" s="106" t="str">
        <f t="shared" si="4"/>
        <v/>
      </c>
      <c r="AM110" s="24"/>
    </row>
    <row r="111" spans="2:39" ht="15.75" x14ac:dyDescent="0.45">
      <c r="B111" s="84" t="str">
        <f t="shared" si="0"/>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1"/>
        <v/>
      </c>
      <c r="O111" s="277"/>
      <c r="P111" s="277"/>
      <c r="Q111" s="277"/>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2"/>
        <v/>
      </c>
      <c r="AK111" s="86" t="str">
        <f t="shared" si="3"/>
        <v/>
      </c>
      <c r="AL111" s="106" t="str">
        <f t="shared" si="4"/>
        <v/>
      </c>
      <c r="AM111" s="24"/>
    </row>
    <row r="112" spans="2:39" ht="15.75" x14ac:dyDescent="0.45">
      <c r="B112" s="84" t="str">
        <f t="shared" si="0"/>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1"/>
        <v/>
      </c>
      <c r="O112" s="277"/>
      <c r="P112" s="277"/>
      <c r="Q112" s="277"/>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2"/>
        <v/>
      </c>
      <c r="AK112" s="86" t="str">
        <f t="shared" si="3"/>
        <v/>
      </c>
      <c r="AL112" s="106" t="str">
        <f t="shared" si="4"/>
        <v/>
      </c>
      <c r="AM112" s="24"/>
    </row>
    <row r="113" spans="2:39" ht="15.75" x14ac:dyDescent="0.45">
      <c r="B113" s="84" t="str">
        <f t="shared" si="0"/>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1"/>
        <v/>
      </c>
      <c r="O113" s="277"/>
      <c r="P113" s="277"/>
      <c r="Q113" s="277"/>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2"/>
        <v/>
      </c>
      <c r="AK113" s="86" t="str">
        <f t="shared" si="3"/>
        <v/>
      </c>
      <c r="AL113" s="106" t="str">
        <f t="shared" si="4"/>
        <v/>
      </c>
      <c r="AM113" s="24"/>
    </row>
    <row r="114" spans="2:39" ht="15.75" x14ac:dyDescent="0.45">
      <c r="B114" s="84" t="str">
        <f t="shared" si="0"/>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1"/>
        <v/>
      </c>
      <c r="O114" s="277"/>
      <c r="P114" s="277"/>
      <c r="Q114" s="277"/>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2"/>
        <v/>
      </c>
      <c r="AK114" s="86" t="str">
        <f t="shared" si="3"/>
        <v/>
      </c>
      <c r="AL114" s="106" t="str">
        <f t="shared" si="4"/>
        <v/>
      </c>
      <c r="AM114" s="24"/>
    </row>
    <row r="115" spans="2:39" ht="15.75" x14ac:dyDescent="0.45">
      <c r="B115" s="84" t="str">
        <f t="shared" si="0"/>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1"/>
        <v/>
      </c>
      <c r="O115" s="277"/>
      <c r="P115" s="277"/>
      <c r="Q115" s="277"/>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2"/>
        <v/>
      </c>
      <c r="AK115" s="86" t="str">
        <f t="shared" si="3"/>
        <v/>
      </c>
      <c r="AL115" s="106" t="str">
        <f t="shared" si="4"/>
        <v/>
      </c>
      <c r="AM115" s="24"/>
    </row>
    <row r="116" spans="2:39" ht="15.75" x14ac:dyDescent="0.45">
      <c r="B116" s="84" t="str">
        <f t="shared" si="0"/>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1"/>
        <v/>
      </c>
      <c r="O116" s="277"/>
      <c r="P116" s="277"/>
      <c r="Q116" s="277"/>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2"/>
        <v/>
      </c>
      <c r="AK116" s="86" t="str">
        <f t="shared" si="3"/>
        <v/>
      </c>
      <c r="AL116" s="106" t="str">
        <f t="shared" si="4"/>
        <v/>
      </c>
      <c r="AM116" s="24"/>
    </row>
    <row r="117" spans="2:39" ht="15.75" x14ac:dyDescent="0.45">
      <c r="B117" s="84" t="str">
        <f t="shared" si="0"/>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1"/>
        <v/>
      </c>
      <c r="O117" s="277"/>
      <c r="P117" s="277"/>
      <c r="Q117" s="277"/>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2"/>
        <v/>
      </c>
      <c r="AK117" s="86" t="str">
        <f t="shared" si="3"/>
        <v/>
      </c>
      <c r="AL117" s="106" t="str">
        <f t="shared" si="4"/>
        <v/>
      </c>
      <c r="AM117" s="24"/>
    </row>
    <row r="118" spans="2:39" ht="15.75" x14ac:dyDescent="0.45">
      <c r="B118" s="84" t="str">
        <f t="shared" si="0"/>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1"/>
        <v/>
      </c>
      <c r="O118" s="277"/>
      <c r="P118" s="277"/>
      <c r="Q118" s="277"/>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2"/>
        <v/>
      </c>
      <c r="AK118" s="86" t="str">
        <f t="shared" si="3"/>
        <v/>
      </c>
      <c r="AL118" s="106" t="str">
        <f t="shared" si="4"/>
        <v/>
      </c>
      <c r="AM118" s="24"/>
    </row>
    <row r="119" spans="2:39" ht="15.75" x14ac:dyDescent="0.45">
      <c r="B119" s="84" t="str">
        <f t="shared" si="0"/>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1"/>
        <v/>
      </c>
      <c r="O119" s="277"/>
      <c r="P119" s="277"/>
      <c r="Q119" s="277"/>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2"/>
        <v/>
      </c>
      <c r="AK119" s="86" t="str">
        <f t="shared" si="3"/>
        <v/>
      </c>
      <c r="AL119" s="106" t="str">
        <f t="shared" si="4"/>
        <v/>
      </c>
      <c r="AM119" s="24"/>
    </row>
    <row r="120" spans="2:39" ht="15.75" x14ac:dyDescent="0.45">
      <c r="B120" s="84" t="str">
        <f t="shared" si="0"/>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1"/>
        <v/>
      </c>
      <c r="O120" s="277"/>
      <c r="P120" s="277"/>
      <c r="Q120" s="277"/>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2"/>
        <v/>
      </c>
      <c r="AK120" s="86" t="str">
        <f t="shared" si="3"/>
        <v/>
      </c>
      <c r="AL120" s="106" t="str">
        <f t="shared" si="4"/>
        <v/>
      </c>
      <c r="AM120" s="24"/>
    </row>
    <row r="121" spans="2:39" ht="15.75" x14ac:dyDescent="0.45">
      <c r="B121" s="84" t="str">
        <f t="shared" si="0"/>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1"/>
        <v/>
      </c>
      <c r="O121" s="277"/>
      <c r="P121" s="277"/>
      <c r="Q121" s="277"/>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2"/>
        <v/>
      </c>
      <c r="AK121" s="86" t="str">
        <f t="shared" si="3"/>
        <v/>
      </c>
      <c r="AL121" s="106" t="str">
        <f t="shared" si="4"/>
        <v/>
      </c>
      <c r="AM121" s="24"/>
    </row>
    <row r="122" spans="2:39" ht="15.75" x14ac:dyDescent="0.45">
      <c r="B122" s="84" t="str">
        <f t="shared" si="0"/>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1"/>
        <v/>
      </c>
      <c r="O122" s="277"/>
      <c r="P122" s="277"/>
      <c r="Q122" s="277"/>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2"/>
        <v/>
      </c>
      <c r="AK122" s="86" t="str">
        <f t="shared" si="3"/>
        <v/>
      </c>
      <c r="AL122" s="106" t="str">
        <f t="shared" si="4"/>
        <v/>
      </c>
      <c r="AM122" s="24"/>
    </row>
    <row r="123" spans="2:39" ht="15.75" x14ac:dyDescent="0.45">
      <c r="B123" s="84" t="str">
        <f t="shared" si="0"/>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1"/>
        <v/>
      </c>
      <c r="O123" s="277"/>
      <c r="P123" s="277"/>
      <c r="Q123" s="277"/>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2"/>
        <v/>
      </c>
      <c r="AK123" s="86" t="str">
        <f t="shared" si="3"/>
        <v/>
      </c>
      <c r="AL123" s="106" t="str">
        <f t="shared" si="4"/>
        <v/>
      </c>
      <c r="AM123" s="24"/>
    </row>
    <row r="124" spans="2:39" ht="15.75" x14ac:dyDescent="0.45">
      <c r="B124" s="84" t="str">
        <f t="shared" si="0"/>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1"/>
        <v/>
      </c>
      <c r="O124" s="277"/>
      <c r="P124" s="277"/>
      <c r="Q124" s="277"/>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2"/>
        <v/>
      </c>
      <c r="AK124" s="86" t="str">
        <f t="shared" si="3"/>
        <v/>
      </c>
      <c r="AL124" s="106" t="str">
        <f t="shared" si="4"/>
        <v/>
      </c>
      <c r="AM124" s="24"/>
    </row>
    <row r="125" spans="2:39" ht="15.75" x14ac:dyDescent="0.45">
      <c r="B125" s="84" t="str">
        <f t="shared" si="0"/>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1"/>
        <v/>
      </c>
      <c r="O125" s="277"/>
      <c r="P125" s="277"/>
      <c r="Q125" s="277"/>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2"/>
        <v/>
      </c>
      <c r="AK125" s="86" t="str">
        <f t="shared" si="3"/>
        <v/>
      </c>
      <c r="AL125" s="106" t="str">
        <f t="shared" si="4"/>
        <v/>
      </c>
      <c r="AM125" s="24"/>
    </row>
    <row r="126" spans="2:39" ht="15.75" x14ac:dyDescent="0.45">
      <c r="B126" s="84" t="str">
        <f t="shared" si="0"/>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1"/>
        <v/>
      </c>
      <c r="O126" s="277"/>
      <c r="P126" s="277"/>
      <c r="Q126" s="277"/>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2"/>
        <v/>
      </c>
      <c r="AK126" s="86" t="str">
        <f t="shared" si="3"/>
        <v/>
      </c>
      <c r="AL126" s="106" t="str">
        <f t="shared" si="4"/>
        <v/>
      </c>
      <c r="AM126" s="24"/>
    </row>
    <row r="127" spans="2:39" ht="15.75" x14ac:dyDescent="0.45">
      <c r="B127" s="84" t="str">
        <f t="shared" si="0"/>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1"/>
        <v/>
      </c>
      <c r="O127" s="277"/>
      <c r="P127" s="277"/>
      <c r="Q127" s="277"/>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2"/>
        <v/>
      </c>
      <c r="AK127" s="86" t="str">
        <f t="shared" si="3"/>
        <v/>
      </c>
      <c r="AL127" s="106" t="str">
        <f t="shared" si="4"/>
        <v/>
      </c>
      <c r="AM127" s="24"/>
    </row>
    <row r="128" spans="2:39" ht="15.75" x14ac:dyDescent="0.45">
      <c r="B128" s="84" t="str">
        <f t="shared" si="0"/>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ref="N128:N191" si="5">IF(AND(L128&lt;&gt;"",M128&lt;&gt;""),IFERROR(L128*M128,"Not number"),"")</f>
        <v/>
      </c>
      <c r="O128" s="277"/>
      <c r="P128" s="277"/>
      <c r="Q128" s="277"/>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2"/>
        <v/>
      </c>
      <c r="AK128" s="86" t="str">
        <f t="shared" si="3"/>
        <v/>
      </c>
      <c r="AL128" s="106" t="str">
        <f t="shared" si="4"/>
        <v/>
      </c>
      <c r="AM128" s="24"/>
    </row>
    <row r="129" spans="2:39" ht="15.75" x14ac:dyDescent="0.45">
      <c r="B129" s="84" t="str">
        <f t="shared" si="0"/>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7"/>
      <c r="P129" s="277"/>
      <c r="Q129" s="277"/>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2"/>
        <v/>
      </c>
      <c r="AK129" s="86" t="str">
        <f t="shared" si="3"/>
        <v/>
      </c>
      <c r="AL129" s="106" t="str">
        <f t="shared" si="4"/>
        <v/>
      </c>
      <c r="AM129" s="24"/>
    </row>
    <row r="130" spans="2:39" ht="15.75" x14ac:dyDescent="0.45">
      <c r="B130" s="84" t="str">
        <f t="shared" si="0"/>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7"/>
      <c r="P130" s="277"/>
      <c r="Q130" s="277"/>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2"/>
        <v/>
      </c>
      <c r="AK130" s="86" t="str">
        <f t="shared" si="3"/>
        <v/>
      </c>
      <c r="AL130" s="106" t="str">
        <f t="shared" si="4"/>
        <v/>
      </c>
      <c r="AM130" s="24"/>
    </row>
    <row r="131" spans="2:39" ht="15.75" x14ac:dyDescent="0.45">
      <c r="B131" s="84" t="str">
        <f t="shared" si="0"/>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7"/>
      <c r="P131" s="277"/>
      <c r="Q131" s="277"/>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2"/>
        <v/>
      </c>
      <c r="AK131" s="86" t="str">
        <f t="shared" si="3"/>
        <v/>
      </c>
      <c r="AL131" s="106" t="str">
        <f t="shared" si="4"/>
        <v/>
      </c>
      <c r="AM131" s="24"/>
    </row>
    <row r="132" spans="2:39" ht="15.75" x14ac:dyDescent="0.45">
      <c r="B132" s="84" t="str">
        <f t="shared" si="0"/>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7"/>
      <c r="P132" s="277"/>
      <c r="Q132" s="277"/>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2"/>
        <v/>
      </c>
      <c r="AK132" s="86" t="str">
        <f t="shared" si="3"/>
        <v/>
      </c>
      <c r="AL132" s="106" t="str">
        <f t="shared" si="4"/>
        <v/>
      </c>
      <c r="AM132" s="24"/>
    </row>
    <row r="133" spans="2:39" ht="15.75" x14ac:dyDescent="0.45">
      <c r="B133" s="84" t="str">
        <f t="shared" si="0"/>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7"/>
      <c r="P133" s="277"/>
      <c r="Q133" s="277"/>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2"/>
        <v/>
      </c>
      <c r="AK133" s="86" t="str">
        <f t="shared" si="3"/>
        <v/>
      </c>
      <c r="AL133" s="106" t="str">
        <f t="shared" si="4"/>
        <v/>
      </c>
      <c r="AM133" s="24"/>
    </row>
    <row r="134" spans="2:39" ht="15.75" x14ac:dyDescent="0.45">
      <c r="B134" s="84" t="str">
        <f t="shared" si="0"/>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7"/>
      <c r="P134" s="277"/>
      <c r="Q134" s="277"/>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2"/>
        <v/>
      </c>
      <c r="AK134" s="86" t="str">
        <f t="shared" si="3"/>
        <v/>
      </c>
      <c r="AL134" s="106" t="str">
        <f t="shared" si="4"/>
        <v/>
      </c>
      <c r="AM134" s="24"/>
    </row>
    <row r="135" spans="2:39" ht="15.75" x14ac:dyDescent="0.45">
      <c r="B135" s="84" t="str">
        <f t="shared" si="0"/>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7"/>
      <c r="P135" s="277"/>
      <c r="Q135" s="277"/>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2"/>
        <v/>
      </c>
      <c r="AK135" s="86" t="str">
        <f t="shared" si="3"/>
        <v/>
      </c>
      <c r="AL135" s="106" t="str">
        <f t="shared" si="4"/>
        <v/>
      </c>
      <c r="AM135" s="24"/>
    </row>
    <row r="136" spans="2:39" ht="15.75" x14ac:dyDescent="0.45">
      <c r="B136" s="84" t="str">
        <f t="shared" si="0"/>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7"/>
      <c r="P136" s="277"/>
      <c r="Q136" s="277"/>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2"/>
        <v/>
      </c>
      <c r="AK136" s="86" t="str">
        <f t="shared" si="3"/>
        <v/>
      </c>
      <c r="AL136" s="106" t="str">
        <f t="shared" si="4"/>
        <v/>
      </c>
      <c r="AM136" s="24"/>
    </row>
    <row r="137" spans="2:39" ht="15.75" x14ac:dyDescent="0.45">
      <c r="B137" s="84" t="str">
        <f t="shared" si="0"/>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7"/>
      <c r="P137" s="277"/>
      <c r="Q137" s="277"/>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2"/>
        <v/>
      </c>
      <c r="AK137" s="86" t="str">
        <f t="shared" si="3"/>
        <v/>
      </c>
      <c r="AL137" s="106" t="str">
        <f t="shared" si="4"/>
        <v/>
      </c>
      <c r="AM137" s="24"/>
    </row>
    <row r="138" spans="2:39" ht="15.75" x14ac:dyDescent="0.45">
      <c r="B138" s="84" t="str">
        <f t="shared" si="0"/>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7"/>
      <c r="P138" s="277"/>
      <c r="Q138" s="277"/>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2"/>
        <v/>
      </c>
      <c r="AK138" s="86" t="str">
        <f t="shared" si="3"/>
        <v/>
      </c>
      <c r="AL138" s="106" t="str">
        <f t="shared" si="4"/>
        <v/>
      </c>
      <c r="AM138" s="24"/>
    </row>
    <row r="139" spans="2:39" ht="15.75" x14ac:dyDescent="0.45">
      <c r="B139" s="84" t="str">
        <f t="shared" si="0"/>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7"/>
      <c r="P139" s="277"/>
      <c r="Q139" s="277"/>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2"/>
        <v/>
      </c>
      <c r="AK139" s="86" t="str">
        <f t="shared" si="3"/>
        <v/>
      </c>
      <c r="AL139" s="106" t="str">
        <f t="shared" si="4"/>
        <v/>
      </c>
      <c r="AM139" s="24"/>
    </row>
    <row r="140" spans="2:39" ht="15.75" x14ac:dyDescent="0.45">
      <c r="B140" s="84" t="str">
        <f t="shared" si="0"/>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7"/>
      <c r="P140" s="277"/>
      <c r="Q140" s="277"/>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2"/>
        <v/>
      </c>
      <c r="AK140" s="86" t="str">
        <f t="shared" si="3"/>
        <v/>
      </c>
      <c r="AL140" s="106" t="str">
        <f t="shared" si="4"/>
        <v/>
      </c>
      <c r="AM140" s="24"/>
    </row>
    <row r="141" spans="2:39" ht="15.75" x14ac:dyDescent="0.45">
      <c r="B141" s="84" t="str">
        <f t="shared" si="0"/>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7"/>
      <c r="P141" s="277"/>
      <c r="Q141" s="277"/>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2"/>
        <v/>
      </c>
      <c r="AK141" s="86" t="str">
        <f t="shared" si="3"/>
        <v/>
      </c>
      <c r="AL141" s="106" t="str">
        <f t="shared" si="4"/>
        <v/>
      </c>
      <c r="AM141" s="24"/>
    </row>
    <row r="142" spans="2:39" ht="15.75" x14ac:dyDescent="0.45">
      <c r="B142" s="84" t="str">
        <f t="shared" si="0"/>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si="5"/>
        <v/>
      </c>
      <c r="O142" s="277"/>
      <c r="P142" s="277"/>
      <c r="Q142" s="277"/>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2"/>
        <v/>
      </c>
      <c r="AK142" s="86" t="str">
        <f t="shared" si="3"/>
        <v/>
      </c>
      <c r="AL142" s="106" t="str">
        <f t="shared" si="4"/>
        <v/>
      </c>
      <c r="AM142" s="24"/>
    </row>
    <row r="143" spans="2:39" ht="15.75" x14ac:dyDescent="0.45">
      <c r="B143" s="84" t="str">
        <f t="shared" si="0"/>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5"/>
        <v/>
      </c>
      <c r="O143" s="277"/>
      <c r="P143" s="277"/>
      <c r="Q143" s="277"/>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ref="AJ143:AJ206" si="6">IF($N143&lt;&gt;"",IFERROR((L143*((1-U143)*(1-X143)*(1-AA143)*(1-AD143)*(1-AG143))),"Not number"),"")</f>
        <v/>
      </c>
      <c r="AK143" s="86" t="str">
        <f t="shared" ref="AK143:AK206" si="7">IF($N143&lt;&gt;"",IFERROR((M143*((1-V143)*(1-Y143)*(1-AB143)*(1-AE143)*(1-AH143))),"Not number"),"")</f>
        <v/>
      </c>
      <c r="AL143" s="106" t="str">
        <f t="shared" ref="AL143:AL206" si="8">IF(M143&lt;&gt;"", IFERROR(AJ143*AK143, "Not number"), "")</f>
        <v/>
      </c>
      <c r="AM143" s="24"/>
    </row>
    <row r="144" spans="2:39" ht="15.75" x14ac:dyDescent="0.45">
      <c r="B144" s="84" t="str">
        <f t="shared" ref="B144:B207" si="9">IF(F144&lt;&gt;"",CONCATENATE("RSC-",TEXT(ROW()-ROW(B$9),"000")),"")</f>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5"/>
        <v/>
      </c>
      <c r="O144" s="277"/>
      <c r="P144" s="277"/>
      <c r="Q144" s="277"/>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5"/>
        <v/>
      </c>
      <c r="O145" s="277"/>
      <c r="P145" s="277"/>
      <c r="Q145" s="277"/>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5"/>
        <v/>
      </c>
      <c r="O146" s="277"/>
      <c r="P146" s="277"/>
      <c r="Q146" s="277"/>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5"/>
        <v/>
      </c>
      <c r="O147" s="277"/>
      <c r="P147" s="277"/>
      <c r="Q147" s="277"/>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5"/>
        <v/>
      </c>
      <c r="O148" s="277"/>
      <c r="P148" s="277"/>
      <c r="Q148" s="277"/>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5"/>
        <v/>
      </c>
      <c r="O149" s="277"/>
      <c r="P149" s="277"/>
      <c r="Q149" s="277"/>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5"/>
        <v/>
      </c>
      <c r="O150" s="277"/>
      <c r="P150" s="277"/>
      <c r="Q150" s="277"/>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5"/>
        <v/>
      </c>
      <c r="O151" s="277"/>
      <c r="P151" s="277"/>
      <c r="Q151" s="277"/>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5"/>
        <v/>
      </c>
      <c r="O152" s="277"/>
      <c r="P152" s="277"/>
      <c r="Q152" s="277"/>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5"/>
        <v/>
      </c>
      <c r="O153" s="277"/>
      <c r="P153" s="277"/>
      <c r="Q153" s="277"/>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5"/>
        <v/>
      </c>
      <c r="O154" s="277"/>
      <c r="P154" s="277"/>
      <c r="Q154" s="277"/>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5"/>
        <v/>
      </c>
      <c r="O155" s="277"/>
      <c r="P155" s="277"/>
      <c r="Q155" s="277"/>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5"/>
        <v/>
      </c>
      <c r="O156" s="277"/>
      <c r="P156" s="277"/>
      <c r="Q156" s="277"/>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5"/>
        <v/>
      </c>
      <c r="O157" s="277"/>
      <c r="P157" s="277"/>
      <c r="Q157" s="277"/>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si="6"/>
        <v/>
      </c>
      <c r="AK157" s="86" t="str">
        <f t="shared" si="7"/>
        <v/>
      </c>
      <c r="AL157" s="106" t="str">
        <f t="shared" si="8"/>
        <v/>
      </c>
      <c r="AM157" s="24"/>
    </row>
    <row r="158" spans="2:39" ht="15.75" x14ac:dyDescent="0.45">
      <c r="B158" s="84" t="str">
        <f t="shared" si="9"/>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5"/>
        <v/>
      </c>
      <c r="O158" s="277"/>
      <c r="P158" s="277"/>
      <c r="Q158" s="277"/>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6"/>
        <v/>
      </c>
      <c r="AK158" s="86" t="str">
        <f t="shared" si="7"/>
        <v/>
      </c>
      <c r="AL158" s="106" t="str">
        <f t="shared" si="8"/>
        <v/>
      </c>
      <c r="AM158" s="24"/>
    </row>
    <row r="159" spans="2:39" ht="15.75" x14ac:dyDescent="0.45">
      <c r="B159" s="84" t="str">
        <f t="shared" si="9"/>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5"/>
        <v/>
      </c>
      <c r="O159" s="277"/>
      <c r="P159" s="277"/>
      <c r="Q159" s="277"/>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6"/>
        <v/>
      </c>
      <c r="AK159" s="86" t="str">
        <f t="shared" si="7"/>
        <v/>
      </c>
      <c r="AL159" s="106" t="str">
        <f t="shared" si="8"/>
        <v/>
      </c>
      <c r="AM159" s="24"/>
    </row>
    <row r="160" spans="2:39" ht="15.75" x14ac:dyDescent="0.45">
      <c r="B160" s="84" t="str">
        <f t="shared" si="9"/>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5"/>
        <v/>
      </c>
      <c r="O160" s="277"/>
      <c r="P160" s="277"/>
      <c r="Q160" s="277"/>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6"/>
        <v/>
      </c>
      <c r="AK160" s="86" t="str">
        <f t="shared" si="7"/>
        <v/>
      </c>
      <c r="AL160" s="106" t="str">
        <f t="shared" si="8"/>
        <v/>
      </c>
      <c r="AM160" s="24"/>
    </row>
    <row r="161" spans="2:39" ht="15.75" x14ac:dyDescent="0.45">
      <c r="B161" s="84" t="str">
        <f t="shared" si="9"/>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5"/>
        <v/>
      </c>
      <c r="O161" s="277"/>
      <c r="P161" s="277"/>
      <c r="Q161" s="277"/>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6"/>
        <v/>
      </c>
      <c r="AK161" s="86" t="str">
        <f t="shared" si="7"/>
        <v/>
      </c>
      <c r="AL161" s="106" t="str">
        <f t="shared" si="8"/>
        <v/>
      </c>
      <c r="AM161" s="24"/>
    </row>
    <row r="162" spans="2:39" ht="15.75" x14ac:dyDescent="0.45">
      <c r="B162" s="84" t="str">
        <f t="shared" si="9"/>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5"/>
        <v/>
      </c>
      <c r="O162" s="277"/>
      <c r="P162" s="277"/>
      <c r="Q162" s="277"/>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6"/>
        <v/>
      </c>
      <c r="AK162" s="86" t="str">
        <f t="shared" si="7"/>
        <v/>
      </c>
      <c r="AL162" s="106" t="str">
        <f t="shared" si="8"/>
        <v/>
      </c>
      <c r="AM162" s="24"/>
    </row>
    <row r="163" spans="2:39" ht="15.75" x14ac:dyDescent="0.45">
      <c r="B163" s="84" t="str">
        <f t="shared" si="9"/>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5"/>
        <v/>
      </c>
      <c r="O163" s="277"/>
      <c r="P163" s="277"/>
      <c r="Q163" s="277"/>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6"/>
        <v/>
      </c>
      <c r="AK163" s="86" t="str">
        <f t="shared" si="7"/>
        <v/>
      </c>
      <c r="AL163" s="106" t="str">
        <f t="shared" si="8"/>
        <v/>
      </c>
      <c r="AM163" s="24"/>
    </row>
    <row r="164" spans="2:39" ht="15.75" x14ac:dyDescent="0.45">
      <c r="B164" s="84" t="str">
        <f t="shared" si="9"/>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5"/>
        <v/>
      </c>
      <c r="O164" s="277"/>
      <c r="P164" s="277"/>
      <c r="Q164" s="277"/>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6"/>
        <v/>
      </c>
      <c r="AK164" s="86" t="str">
        <f t="shared" si="7"/>
        <v/>
      </c>
      <c r="AL164" s="106" t="str">
        <f t="shared" si="8"/>
        <v/>
      </c>
      <c r="AM164" s="24"/>
    </row>
    <row r="165" spans="2:39" ht="15.75" x14ac:dyDescent="0.45">
      <c r="B165" s="84" t="str">
        <f t="shared" si="9"/>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5"/>
        <v/>
      </c>
      <c r="O165" s="277"/>
      <c r="P165" s="277"/>
      <c r="Q165" s="277"/>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6"/>
        <v/>
      </c>
      <c r="AK165" s="86" t="str">
        <f t="shared" si="7"/>
        <v/>
      </c>
      <c r="AL165" s="106" t="str">
        <f t="shared" si="8"/>
        <v/>
      </c>
      <c r="AM165" s="24"/>
    </row>
    <row r="166" spans="2:39" ht="15.75" x14ac:dyDescent="0.45">
      <c r="B166" s="84" t="str">
        <f t="shared" si="9"/>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5"/>
        <v/>
      </c>
      <c r="O166" s="277"/>
      <c r="P166" s="277"/>
      <c r="Q166" s="277"/>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6"/>
        <v/>
      </c>
      <c r="AK166" s="86" t="str">
        <f t="shared" si="7"/>
        <v/>
      </c>
      <c r="AL166" s="106" t="str">
        <f t="shared" si="8"/>
        <v/>
      </c>
      <c r="AM166" s="24"/>
    </row>
    <row r="167" spans="2:39" ht="15.75" x14ac:dyDescent="0.45">
      <c r="B167" s="84" t="str">
        <f t="shared" si="9"/>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5"/>
        <v/>
      </c>
      <c r="O167" s="277"/>
      <c r="P167" s="277"/>
      <c r="Q167" s="277"/>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6"/>
        <v/>
      </c>
      <c r="AK167" s="86" t="str">
        <f t="shared" si="7"/>
        <v/>
      </c>
      <c r="AL167" s="106" t="str">
        <f t="shared" si="8"/>
        <v/>
      </c>
      <c r="AM167" s="24"/>
    </row>
    <row r="168" spans="2:39" ht="15.75" x14ac:dyDescent="0.45">
      <c r="B168" s="84" t="str">
        <f t="shared" si="9"/>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5"/>
        <v/>
      </c>
      <c r="O168" s="277"/>
      <c r="P168" s="277"/>
      <c r="Q168" s="277"/>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6"/>
        <v/>
      </c>
      <c r="AK168" s="86" t="str">
        <f t="shared" si="7"/>
        <v/>
      </c>
      <c r="AL168" s="106" t="str">
        <f t="shared" si="8"/>
        <v/>
      </c>
      <c r="AM168" s="24"/>
    </row>
    <row r="169" spans="2:39" ht="15.75" x14ac:dyDescent="0.45">
      <c r="B169" s="84" t="str">
        <f t="shared" si="9"/>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5"/>
        <v/>
      </c>
      <c r="O169" s="277"/>
      <c r="P169" s="277"/>
      <c r="Q169" s="277"/>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6"/>
        <v/>
      </c>
      <c r="AK169" s="86" t="str">
        <f t="shared" si="7"/>
        <v/>
      </c>
      <c r="AL169" s="106" t="str">
        <f t="shared" si="8"/>
        <v/>
      </c>
      <c r="AM169" s="24"/>
    </row>
    <row r="170" spans="2:39" ht="15.75" x14ac:dyDescent="0.45">
      <c r="B170" s="84" t="str">
        <f t="shared" si="9"/>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5"/>
        <v/>
      </c>
      <c r="O170" s="277"/>
      <c r="P170" s="277"/>
      <c r="Q170" s="277"/>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6"/>
        <v/>
      </c>
      <c r="AK170" s="86" t="str">
        <f t="shared" si="7"/>
        <v/>
      </c>
      <c r="AL170" s="106" t="str">
        <f t="shared" si="8"/>
        <v/>
      </c>
      <c r="AM170" s="24"/>
    </row>
    <row r="171" spans="2:39" ht="15.75" x14ac:dyDescent="0.45">
      <c r="B171" s="84" t="str">
        <f t="shared" si="9"/>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5"/>
        <v/>
      </c>
      <c r="O171" s="277"/>
      <c r="P171" s="277"/>
      <c r="Q171" s="277"/>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6"/>
        <v/>
      </c>
      <c r="AK171" s="86" t="str">
        <f t="shared" si="7"/>
        <v/>
      </c>
      <c r="AL171" s="106" t="str">
        <f t="shared" si="8"/>
        <v/>
      </c>
      <c r="AM171" s="24"/>
    </row>
    <row r="172" spans="2:39" ht="15.75" x14ac:dyDescent="0.45">
      <c r="B172" s="84" t="str">
        <f t="shared" si="9"/>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5"/>
        <v/>
      </c>
      <c r="O172" s="277"/>
      <c r="P172" s="277"/>
      <c r="Q172" s="277"/>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6"/>
        <v/>
      </c>
      <c r="AK172" s="86" t="str">
        <f t="shared" si="7"/>
        <v/>
      </c>
      <c r="AL172" s="106" t="str">
        <f t="shared" si="8"/>
        <v/>
      </c>
      <c r="AM172" s="24"/>
    </row>
    <row r="173" spans="2:39" ht="15.75" x14ac:dyDescent="0.45">
      <c r="B173" s="84" t="str">
        <f t="shared" si="9"/>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5"/>
        <v/>
      </c>
      <c r="O173" s="277"/>
      <c r="P173" s="277"/>
      <c r="Q173" s="277"/>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6"/>
        <v/>
      </c>
      <c r="AK173" s="86" t="str">
        <f t="shared" si="7"/>
        <v/>
      </c>
      <c r="AL173" s="106" t="str">
        <f t="shared" si="8"/>
        <v/>
      </c>
      <c r="AM173" s="24"/>
    </row>
    <row r="174" spans="2:39" ht="15.75" x14ac:dyDescent="0.45">
      <c r="B174" s="84" t="str">
        <f t="shared" si="9"/>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5"/>
        <v/>
      </c>
      <c r="O174" s="277"/>
      <c r="P174" s="277"/>
      <c r="Q174" s="277"/>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6"/>
        <v/>
      </c>
      <c r="AK174" s="86" t="str">
        <f t="shared" si="7"/>
        <v/>
      </c>
      <c r="AL174" s="106" t="str">
        <f t="shared" si="8"/>
        <v/>
      </c>
      <c r="AM174" s="24"/>
    </row>
    <row r="175" spans="2:39" ht="15.75" x14ac:dyDescent="0.45">
      <c r="B175" s="84" t="str">
        <f t="shared" si="9"/>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5"/>
        <v/>
      </c>
      <c r="O175" s="277"/>
      <c r="P175" s="277"/>
      <c r="Q175" s="277"/>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6"/>
        <v/>
      </c>
      <c r="AK175" s="86" t="str">
        <f t="shared" si="7"/>
        <v/>
      </c>
      <c r="AL175" s="106" t="str">
        <f t="shared" si="8"/>
        <v/>
      </c>
      <c r="AM175" s="24"/>
    </row>
    <row r="176" spans="2:39" ht="15.75" x14ac:dyDescent="0.45">
      <c r="B176" s="84" t="str">
        <f t="shared" si="9"/>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5"/>
        <v/>
      </c>
      <c r="O176" s="277"/>
      <c r="P176" s="277"/>
      <c r="Q176" s="277"/>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6"/>
        <v/>
      </c>
      <c r="AK176" s="86" t="str">
        <f t="shared" si="7"/>
        <v/>
      </c>
      <c r="AL176" s="106" t="str">
        <f t="shared" si="8"/>
        <v/>
      </c>
      <c r="AM176" s="24"/>
    </row>
    <row r="177" spans="2:39" ht="15.75" x14ac:dyDescent="0.45">
      <c r="B177" s="84" t="str">
        <f t="shared" si="9"/>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5"/>
        <v/>
      </c>
      <c r="O177" s="277"/>
      <c r="P177" s="277"/>
      <c r="Q177" s="277"/>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6"/>
        <v/>
      </c>
      <c r="AK177" s="86" t="str">
        <f t="shared" si="7"/>
        <v/>
      </c>
      <c r="AL177" s="106" t="str">
        <f t="shared" si="8"/>
        <v/>
      </c>
      <c r="AM177" s="24"/>
    </row>
    <row r="178" spans="2:39" ht="15.75" x14ac:dyDescent="0.45">
      <c r="B178" s="84" t="str">
        <f t="shared" si="9"/>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5"/>
        <v/>
      </c>
      <c r="O178" s="277"/>
      <c r="P178" s="277"/>
      <c r="Q178" s="277"/>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6"/>
        <v/>
      </c>
      <c r="AK178" s="86" t="str">
        <f t="shared" si="7"/>
        <v/>
      </c>
      <c r="AL178" s="106" t="str">
        <f t="shared" si="8"/>
        <v/>
      </c>
      <c r="AM178" s="24"/>
    </row>
    <row r="179" spans="2:39" ht="15.75" x14ac:dyDescent="0.45">
      <c r="B179" s="84" t="str">
        <f t="shared" si="9"/>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5"/>
        <v/>
      </c>
      <c r="O179" s="277"/>
      <c r="P179" s="277"/>
      <c r="Q179" s="277"/>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6"/>
        <v/>
      </c>
      <c r="AK179" s="86" t="str">
        <f t="shared" si="7"/>
        <v/>
      </c>
      <c r="AL179" s="106" t="str">
        <f t="shared" si="8"/>
        <v/>
      </c>
      <c r="AM179" s="24"/>
    </row>
    <row r="180" spans="2:39" ht="15.75" x14ac:dyDescent="0.45">
      <c r="B180" s="84" t="str">
        <f t="shared" si="9"/>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5"/>
        <v/>
      </c>
      <c r="O180" s="277"/>
      <c r="P180" s="277"/>
      <c r="Q180" s="277"/>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6"/>
        <v/>
      </c>
      <c r="AK180" s="86" t="str">
        <f t="shared" si="7"/>
        <v/>
      </c>
      <c r="AL180" s="106" t="str">
        <f t="shared" si="8"/>
        <v/>
      </c>
      <c r="AM180" s="24"/>
    </row>
    <row r="181" spans="2:39" ht="15.75" x14ac:dyDescent="0.45">
      <c r="B181" s="84" t="str">
        <f t="shared" si="9"/>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5"/>
        <v/>
      </c>
      <c r="O181" s="277"/>
      <c r="P181" s="277"/>
      <c r="Q181" s="277"/>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6"/>
        <v/>
      </c>
      <c r="AK181" s="86" t="str">
        <f t="shared" si="7"/>
        <v/>
      </c>
      <c r="AL181" s="106" t="str">
        <f t="shared" si="8"/>
        <v/>
      </c>
      <c r="AM181" s="24"/>
    </row>
    <row r="182" spans="2:39" ht="15.75" x14ac:dyDescent="0.45">
      <c r="B182" s="84" t="str">
        <f t="shared" si="9"/>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5"/>
        <v/>
      </c>
      <c r="O182" s="277"/>
      <c r="P182" s="277"/>
      <c r="Q182" s="277"/>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6"/>
        <v/>
      </c>
      <c r="AK182" s="86" t="str">
        <f t="shared" si="7"/>
        <v/>
      </c>
      <c r="AL182" s="106" t="str">
        <f t="shared" si="8"/>
        <v/>
      </c>
      <c r="AM182" s="24"/>
    </row>
    <row r="183" spans="2:39" ht="15.75" x14ac:dyDescent="0.45">
      <c r="B183" s="84" t="str">
        <f t="shared" si="9"/>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5"/>
        <v/>
      </c>
      <c r="O183" s="277"/>
      <c r="P183" s="277"/>
      <c r="Q183" s="277"/>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6"/>
        <v/>
      </c>
      <c r="AK183" s="86" t="str">
        <f t="shared" si="7"/>
        <v/>
      </c>
      <c r="AL183" s="106" t="str">
        <f t="shared" si="8"/>
        <v/>
      </c>
      <c r="AM183" s="24"/>
    </row>
    <row r="184" spans="2:39" ht="15.75" x14ac:dyDescent="0.45">
      <c r="B184" s="84" t="str">
        <f t="shared" si="9"/>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5"/>
        <v/>
      </c>
      <c r="O184" s="277"/>
      <c r="P184" s="277"/>
      <c r="Q184" s="277"/>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6"/>
        <v/>
      </c>
      <c r="AK184" s="86" t="str">
        <f t="shared" si="7"/>
        <v/>
      </c>
      <c r="AL184" s="106" t="str">
        <f t="shared" si="8"/>
        <v/>
      </c>
      <c r="AM184" s="24"/>
    </row>
    <row r="185" spans="2:39" ht="15.75" x14ac:dyDescent="0.45">
      <c r="B185" s="84" t="str">
        <f t="shared" si="9"/>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5"/>
        <v/>
      </c>
      <c r="O185" s="277"/>
      <c r="P185" s="277"/>
      <c r="Q185" s="277"/>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6"/>
        <v/>
      </c>
      <c r="AK185" s="86" t="str">
        <f t="shared" si="7"/>
        <v/>
      </c>
      <c r="AL185" s="106" t="str">
        <f t="shared" si="8"/>
        <v/>
      </c>
      <c r="AM185" s="24"/>
    </row>
    <row r="186" spans="2:39" ht="15.75" x14ac:dyDescent="0.45">
      <c r="B186" s="84" t="str">
        <f t="shared" si="9"/>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5"/>
        <v/>
      </c>
      <c r="O186" s="277"/>
      <c r="P186" s="277"/>
      <c r="Q186" s="277"/>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6"/>
        <v/>
      </c>
      <c r="AK186" s="86" t="str">
        <f t="shared" si="7"/>
        <v/>
      </c>
      <c r="AL186" s="106" t="str">
        <f t="shared" si="8"/>
        <v/>
      </c>
      <c r="AM186" s="24"/>
    </row>
    <row r="187" spans="2:39" ht="15.75" x14ac:dyDescent="0.45">
      <c r="B187" s="84" t="str">
        <f t="shared" si="9"/>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5"/>
        <v/>
      </c>
      <c r="O187" s="277"/>
      <c r="P187" s="277"/>
      <c r="Q187" s="277"/>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6"/>
        <v/>
      </c>
      <c r="AK187" s="86" t="str">
        <f t="shared" si="7"/>
        <v/>
      </c>
      <c r="AL187" s="106" t="str">
        <f t="shared" si="8"/>
        <v/>
      </c>
      <c r="AM187" s="24"/>
    </row>
    <row r="188" spans="2:39" ht="15.75" x14ac:dyDescent="0.45">
      <c r="B188" s="84" t="str">
        <f t="shared" si="9"/>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5"/>
        <v/>
      </c>
      <c r="O188" s="277"/>
      <c r="P188" s="277"/>
      <c r="Q188" s="277"/>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6"/>
        <v/>
      </c>
      <c r="AK188" s="86" t="str">
        <f t="shared" si="7"/>
        <v/>
      </c>
      <c r="AL188" s="106" t="str">
        <f t="shared" si="8"/>
        <v/>
      </c>
      <c r="AM188" s="24"/>
    </row>
    <row r="189" spans="2:39" ht="15.75" x14ac:dyDescent="0.45">
      <c r="B189" s="84" t="str">
        <f t="shared" si="9"/>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5"/>
        <v/>
      </c>
      <c r="O189" s="277"/>
      <c r="P189" s="277"/>
      <c r="Q189" s="277"/>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6"/>
        <v/>
      </c>
      <c r="AK189" s="86" t="str">
        <f t="shared" si="7"/>
        <v/>
      </c>
      <c r="AL189" s="106" t="str">
        <f t="shared" si="8"/>
        <v/>
      </c>
      <c r="AM189" s="24"/>
    </row>
    <row r="190" spans="2:39" ht="15.75" x14ac:dyDescent="0.45">
      <c r="B190" s="84" t="str">
        <f t="shared" si="9"/>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5"/>
        <v/>
      </c>
      <c r="O190" s="277"/>
      <c r="P190" s="277"/>
      <c r="Q190" s="277"/>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6"/>
        <v/>
      </c>
      <c r="AK190" s="86" t="str">
        <f t="shared" si="7"/>
        <v/>
      </c>
      <c r="AL190" s="106" t="str">
        <f t="shared" si="8"/>
        <v/>
      </c>
      <c r="AM190" s="24"/>
    </row>
    <row r="191" spans="2:39" ht="15.75" x14ac:dyDescent="0.45">
      <c r="B191" s="84" t="str">
        <f t="shared" si="9"/>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5"/>
        <v/>
      </c>
      <c r="O191" s="277"/>
      <c r="P191" s="277"/>
      <c r="Q191" s="277"/>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6"/>
        <v/>
      </c>
      <c r="AK191" s="86" t="str">
        <f t="shared" si="7"/>
        <v/>
      </c>
      <c r="AL191" s="106" t="str">
        <f t="shared" si="8"/>
        <v/>
      </c>
      <c r="AM191" s="24"/>
    </row>
    <row r="192" spans="2:39" ht="15.75" x14ac:dyDescent="0.45">
      <c r="B192" s="84" t="str">
        <f t="shared" si="9"/>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ref="N192:N255" si="10">IF(AND(L192&lt;&gt;"",M192&lt;&gt;""),IFERROR(L192*M192,"Not number"),"")</f>
        <v/>
      </c>
      <c r="O192" s="277"/>
      <c r="P192" s="277"/>
      <c r="Q192" s="277"/>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6"/>
        <v/>
      </c>
      <c r="AK192" s="86" t="str">
        <f t="shared" si="7"/>
        <v/>
      </c>
      <c r="AL192" s="106" t="str">
        <f t="shared" si="8"/>
        <v/>
      </c>
      <c r="AM192" s="24"/>
    </row>
    <row r="193" spans="2:39" ht="15.75" x14ac:dyDescent="0.45">
      <c r="B193" s="84" t="str">
        <f t="shared" si="9"/>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7"/>
      <c r="P193" s="277"/>
      <c r="Q193" s="277"/>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6"/>
        <v/>
      </c>
      <c r="AK193" s="86" t="str">
        <f t="shared" si="7"/>
        <v/>
      </c>
      <c r="AL193" s="106" t="str">
        <f t="shared" si="8"/>
        <v/>
      </c>
      <c r="AM193" s="24"/>
    </row>
    <row r="194" spans="2:39" ht="15.75" x14ac:dyDescent="0.45">
      <c r="B194" s="84" t="str">
        <f t="shared" si="9"/>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7"/>
      <c r="P194" s="277"/>
      <c r="Q194" s="277"/>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6"/>
        <v/>
      </c>
      <c r="AK194" s="86" t="str">
        <f t="shared" si="7"/>
        <v/>
      </c>
      <c r="AL194" s="106" t="str">
        <f t="shared" si="8"/>
        <v/>
      </c>
      <c r="AM194" s="24"/>
    </row>
    <row r="195" spans="2:39" ht="15.75" x14ac:dyDescent="0.45">
      <c r="B195" s="84" t="str">
        <f t="shared" si="9"/>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7"/>
      <c r="P195" s="277"/>
      <c r="Q195" s="277"/>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6"/>
        <v/>
      </c>
      <c r="AK195" s="86" t="str">
        <f t="shared" si="7"/>
        <v/>
      </c>
      <c r="AL195" s="106" t="str">
        <f t="shared" si="8"/>
        <v/>
      </c>
      <c r="AM195" s="24"/>
    </row>
    <row r="196" spans="2:39" ht="15.75" x14ac:dyDescent="0.45">
      <c r="B196" s="84" t="str">
        <f t="shared" si="9"/>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7"/>
      <c r="P196" s="277"/>
      <c r="Q196" s="277"/>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6"/>
        <v/>
      </c>
      <c r="AK196" s="86" t="str">
        <f t="shared" si="7"/>
        <v/>
      </c>
      <c r="AL196" s="106" t="str">
        <f t="shared" si="8"/>
        <v/>
      </c>
      <c r="AM196" s="24"/>
    </row>
    <row r="197" spans="2:39" ht="15.75" x14ac:dyDescent="0.45">
      <c r="B197" s="84" t="str">
        <f t="shared" si="9"/>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7"/>
      <c r="P197" s="277"/>
      <c r="Q197" s="277"/>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6"/>
        <v/>
      </c>
      <c r="AK197" s="86" t="str">
        <f t="shared" si="7"/>
        <v/>
      </c>
      <c r="AL197" s="106" t="str">
        <f t="shared" si="8"/>
        <v/>
      </c>
      <c r="AM197" s="24"/>
    </row>
    <row r="198" spans="2:39" ht="15.75" x14ac:dyDescent="0.45">
      <c r="B198" s="84" t="str">
        <f t="shared" si="9"/>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7"/>
      <c r="P198" s="277"/>
      <c r="Q198" s="277"/>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6"/>
        <v/>
      </c>
      <c r="AK198" s="86" t="str">
        <f t="shared" si="7"/>
        <v/>
      </c>
      <c r="AL198" s="106" t="str">
        <f t="shared" si="8"/>
        <v/>
      </c>
      <c r="AM198" s="24"/>
    </row>
    <row r="199" spans="2:39" ht="15.75" x14ac:dyDescent="0.45">
      <c r="B199" s="84" t="str">
        <f t="shared" si="9"/>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7"/>
      <c r="P199" s="277"/>
      <c r="Q199" s="277"/>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6"/>
        <v/>
      </c>
      <c r="AK199" s="86" t="str">
        <f t="shared" si="7"/>
        <v/>
      </c>
      <c r="AL199" s="106" t="str">
        <f t="shared" si="8"/>
        <v/>
      </c>
      <c r="AM199" s="24"/>
    </row>
    <row r="200" spans="2:39" ht="15.75" x14ac:dyDescent="0.45">
      <c r="B200" s="84" t="str">
        <f t="shared" si="9"/>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7"/>
      <c r="P200" s="277"/>
      <c r="Q200" s="277"/>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6"/>
        <v/>
      </c>
      <c r="AK200" s="86" t="str">
        <f t="shared" si="7"/>
        <v/>
      </c>
      <c r="AL200" s="106" t="str">
        <f t="shared" si="8"/>
        <v/>
      </c>
      <c r="AM200" s="24"/>
    </row>
    <row r="201" spans="2:39" ht="15.75" x14ac:dyDescent="0.45">
      <c r="B201" s="84" t="str">
        <f t="shared" si="9"/>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7"/>
      <c r="P201" s="277"/>
      <c r="Q201" s="277"/>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6"/>
        <v/>
      </c>
      <c r="AK201" s="86" t="str">
        <f t="shared" si="7"/>
        <v/>
      </c>
      <c r="AL201" s="106" t="str">
        <f t="shared" si="8"/>
        <v/>
      </c>
      <c r="AM201" s="24"/>
    </row>
    <row r="202" spans="2:39" ht="15.75" x14ac:dyDescent="0.45">
      <c r="B202" s="84" t="str">
        <f t="shared" si="9"/>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7"/>
      <c r="P202" s="277"/>
      <c r="Q202" s="277"/>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6"/>
        <v/>
      </c>
      <c r="AK202" s="86" t="str">
        <f t="shared" si="7"/>
        <v/>
      </c>
      <c r="AL202" s="106" t="str">
        <f t="shared" si="8"/>
        <v/>
      </c>
      <c r="AM202" s="24"/>
    </row>
    <row r="203" spans="2:39" ht="15.75" x14ac:dyDescent="0.45">
      <c r="B203" s="84" t="str">
        <f t="shared" si="9"/>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7"/>
      <c r="P203" s="277"/>
      <c r="Q203" s="277"/>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6"/>
        <v/>
      </c>
      <c r="AK203" s="86" t="str">
        <f t="shared" si="7"/>
        <v/>
      </c>
      <c r="AL203" s="106" t="str">
        <f t="shared" si="8"/>
        <v/>
      </c>
      <c r="AM203" s="24"/>
    </row>
    <row r="204" spans="2:39" ht="15.75" x14ac:dyDescent="0.45">
      <c r="B204" s="84" t="str">
        <f t="shared" si="9"/>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7"/>
      <c r="P204" s="277"/>
      <c r="Q204" s="277"/>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6"/>
        <v/>
      </c>
      <c r="AK204" s="86" t="str">
        <f t="shared" si="7"/>
        <v/>
      </c>
      <c r="AL204" s="106" t="str">
        <f t="shared" si="8"/>
        <v/>
      </c>
      <c r="AM204" s="24"/>
    </row>
    <row r="205" spans="2:39" ht="15.75" x14ac:dyDescent="0.45">
      <c r="B205" s="84" t="str">
        <f t="shared" si="9"/>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7"/>
      <c r="P205" s="277"/>
      <c r="Q205" s="277"/>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6"/>
        <v/>
      </c>
      <c r="AK205" s="86" t="str">
        <f t="shared" si="7"/>
        <v/>
      </c>
      <c r="AL205" s="106" t="str">
        <f t="shared" si="8"/>
        <v/>
      </c>
      <c r="AM205" s="24"/>
    </row>
    <row r="206" spans="2:39" ht="15.75" x14ac:dyDescent="0.45">
      <c r="B206" s="84" t="str">
        <f t="shared" si="9"/>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si="10"/>
        <v/>
      </c>
      <c r="O206" s="277"/>
      <c r="P206" s="277"/>
      <c r="Q206" s="277"/>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6"/>
        <v/>
      </c>
      <c r="AK206" s="86" t="str">
        <f t="shared" si="7"/>
        <v/>
      </c>
      <c r="AL206" s="106" t="str">
        <f t="shared" si="8"/>
        <v/>
      </c>
      <c r="AM206" s="24"/>
    </row>
    <row r="207" spans="2:39" ht="15.75" x14ac:dyDescent="0.45">
      <c r="B207" s="84" t="str">
        <f t="shared" si="9"/>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0"/>
        <v/>
      </c>
      <c r="O207" s="277"/>
      <c r="P207" s="277"/>
      <c r="Q207" s="277"/>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ref="AJ207:AJ270" si="11">IF($N207&lt;&gt;"",IFERROR((L207*((1-U207)*(1-X207)*(1-AA207)*(1-AD207)*(1-AG207))),"Not number"),"")</f>
        <v/>
      </c>
      <c r="AK207" s="86" t="str">
        <f t="shared" ref="AK207:AK270" si="12">IF($N207&lt;&gt;"",IFERROR((M207*((1-V207)*(1-Y207)*(1-AB207)*(1-AE207)*(1-AH207))),"Not number"),"")</f>
        <v/>
      </c>
      <c r="AL207" s="106" t="str">
        <f t="shared" ref="AL207:AL270" si="13">IF(M207&lt;&gt;"", IFERROR(AJ207*AK207, "Not number"), "")</f>
        <v/>
      </c>
      <c r="AM207" s="24"/>
    </row>
    <row r="208" spans="2:39" ht="15.75" x14ac:dyDescent="0.45">
      <c r="B208" s="84" t="str">
        <f t="shared" ref="B208:B271" si="14">IF(F208&lt;&gt;"",CONCATENATE("RSC-",TEXT(ROW()-ROW(B$9),"000")),"")</f>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0"/>
        <v/>
      </c>
      <c r="O208" s="277"/>
      <c r="P208" s="277"/>
      <c r="Q208" s="277"/>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0"/>
        <v/>
      </c>
      <c r="O209" s="277"/>
      <c r="P209" s="277"/>
      <c r="Q209" s="277"/>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0"/>
        <v/>
      </c>
      <c r="O210" s="277"/>
      <c r="P210" s="277"/>
      <c r="Q210" s="277"/>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0"/>
        <v/>
      </c>
      <c r="O211" s="277"/>
      <c r="P211" s="277"/>
      <c r="Q211" s="277"/>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0"/>
        <v/>
      </c>
      <c r="O212" s="277"/>
      <c r="P212" s="277"/>
      <c r="Q212" s="277"/>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0"/>
        <v/>
      </c>
      <c r="O213" s="277"/>
      <c r="P213" s="277"/>
      <c r="Q213" s="277"/>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0"/>
        <v/>
      </c>
      <c r="O214" s="277"/>
      <c r="P214" s="277"/>
      <c r="Q214" s="277"/>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0"/>
        <v/>
      </c>
      <c r="O215" s="277"/>
      <c r="P215" s="277"/>
      <c r="Q215" s="277"/>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0"/>
        <v/>
      </c>
      <c r="O216" s="277"/>
      <c r="P216" s="277"/>
      <c r="Q216" s="277"/>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0"/>
        <v/>
      </c>
      <c r="O217" s="277"/>
      <c r="P217" s="277"/>
      <c r="Q217" s="277"/>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0"/>
        <v/>
      </c>
      <c r="O218" s="277"/>
      <c r="P218" s="277"/>
      <c r="Q218" s="277"/>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0"/>
        <v/>
      </c>
      <c r="O219" s="277"/>
      <c r="P219" s="277"/>
      <c r="Q219" s="277"/>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0"/>
        <v/>
      </c>
      <c r="O220" s="277"/>
      <c r="P220" s="277"/>
      <c r="Q220" s="277"/>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0"/>
        <v/>
      </c>
      <c r="O221" s="277"/>
      <c r="P221" s="277"/>
      <c r="Q221" s="277"/>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si="11"/>
        <v/>
      </c>
      <c r="AK221" s="86" t="str">
        <f t="shared" si="12"/>
        <v/>
      </c>
      <c r="AL221" s="106" t="str">
        <f t="shared" si="13"/>
        <v/>
      </c>
      <c r="AM221" s="24"/>
    </row>
    <row r="222" spans="2:39" ht="15.75" x14ac:dyDescent="0.45">
      <c r="B222" s="84" t="str">
        <f t="shared" si="14"/>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0"/>
        <v/>
      </c>
      <c r="O222" s="277"/>
      <c r="P222" s="277"/>
      <c r="Q222" s="277"/>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1"/>
        <v/>
      </c>
      <c r="AK222" s="86" t="str">
        <f t="shared" si="12"/>
        <v/>
      </c>
      <c r="AL222" s="106" t="str">
        <f t="shared" si="13"/>
        <v/>
      </c>
      <c r="AM222" s="24"/>
    </row>
    <row r="223" spans="2:39" ht="15.75" x14ac:dyDescent="0.45">
      <c r="B223" s="84" t="str">
        <f t="shared" si="14"/>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0"/>
        <v/>
      </c>
      <c r="O223" s="277"/>
      <c r="P223" s="277"/>
      <c r="Q223" s="277"/>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1"/>
        <v/>
      </c>
      <c r="AK223" s="86" t="str">
        <f t="shared" si="12"/>
        <v/>
      </c>
      <c r="AL223" s="106" t="str">
        <f t="shared" si="13"/>
        <v/>
      </c>
      <c r="AM223" s="24"/>
    </row>
    <row r="224" spans="2:39" ht="15.75" x14ac:dyDescent="0.45">
      <c r="B224" s="84" t="str">
        <f t="shared" si="14"/>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0"/>
        <v/>
      </c>
      <c r="O224" s="277"/>
      <c r="P224" s="277"/>
      <c r="Q224" s="277"/>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1"/>
        <v/>
      </c>
      <c r="AK224" s="86" t="str">
        <f t="shared" si="12"/>
        <v/>
      </c>
      <c r="AL224" s="106" t="str">
        <f t="shared" si="13"/>
        <v/>
      </c>
      <c r="AM224" s="24"/>
    </row>
    <row r="225" spans="2:39" ht="15.75" x14ac:dyDescent="0.45">
      <c r="B225" s="84" t="str">
        <f t="shared" si="14"/>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0"/>
        <v/>
      </c>
      <c r="O225" s="277"/>
      <c r="P225" s="277"/>
      <c r="Q225" s="277"/>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1"/>
        <v/>
      </c>
      <c r="AK225" s="86" t="str">
        <f t="shared" si="12"/>
        <v/>
      </c>
      <c r="AL225" s="106" t="str">
        <f t="shared" si="13"/>
        <v/>
      </c>
      <c r="AM225" s="24"/>
    </row>
    <row r="226" spans="2:39" ht="15.75" x14ac:dyDescent="0.45">
      <c r="B226" s="84" t="str">
        <f t="shared" si="14"/>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0"/>
        <v/>
      </c>
      <c r="O226" s="277"/>
      <c r="P226" s="277"/>
      <c r="Q226" s="277"/>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1"/>
        <v/>
      </c>
      <c r="AK226" s="86" t="str">
        <f t="shared" si="12"/>
        <v/>
      </c>
      <c r="AL226" s="106" t="str">
        <f t="shared" si="13"/>
        <v/>
      </c>
      <c r="AM226" s="24"/>
    </row>
    <row r="227" spans="2:39" ht="15.75" x14ac:dyDescent="0.45">
      <c r="B227" s="84" t="str">
        <f t="shared" si="14"/>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0"/>
        <v/>
      </c>
      <c r="O227" s="277"/>
      <c r="P227" s="277"/>
      <c r="Q227" s="277"/>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1"/>
        <v/>
      </c>
      <c r="AK227" s="86" t="str">
        <f t="shared" si="12"/>
        <v/>
      </c>
      <c r="AL227" s="106" t="str">
        <f t="shared" si="13"/>
        <v/>
      </c>
      <c r="AM227" s="24"/>
    </row>
    <row r="228" spans="2:39" ht="15.75" x14ac:dyDescent="0.45">
      <c r="B228" s="84" t="str">
        <f t="shared" si="14"/>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0"/>
        <v/>
      </c>
      <c r="O228" s="277"/>
      <c r="P228" s="277"/>
      <c r="Q228" s="277"/>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1"/>
        <v/>
      </c>
      <c r="AK228" s="86" t="str">
        <f t="shared" si="12"/>
        <v/>
      </c>
      <c r="AL228" s="106" t="str">
        <f t="shared" si="13"/>
        <v/>
      </c>
      <c r="AM228" s="24"/>
    </row>
    <row r="229" spans="2:39" ht="15.75" x14ac:dyDescent="0.45">
      <c r="B229" s="84" t="str">
        <f t="shared" si="14"/>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0"/>
        <v/>
      </c>
      <c r="O229" s="277"/>
      <c r="P229" s="277"/>
      <c r="Q229" s="277"/>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1"/>
        <v/>
      </c>
      <c r="AK229" s="86" t="str">
        <f t="shared" si="12"/>
        <v/>
      </c>
      <c r="AL229" s="106" t="str">
        <f t="shared" si="13"/>
        <v/>
      </c>
      <c r="AM229" s="24"/>
    </row>
    <row r="230" spans="2:39" ht="15.75" x14ac:dyDescent="0.45">
      <c r="B230" s="84" t="str">
        <f t="shared" si="14"/>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0"/>
        <v/>
      </c>
      <c r="O230" s="277"/>
      <c r="P230" s="277"/>
      <c r="Q230" s="277"/>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1"/>
        <v/>
      </c>
      <c r="AK230" s="86" t="str">
        <f t="shared" si="12"/>
        <v/>
      </c>
      <c r="AL230" s="106" t="str">
        <f t="shared" si="13"/>
        <v/>
      </c>
      <c r="AM230" s="24"/>
    </row>
    <row r="231" spans="2:39" ht="15.75" x14ac:dyDescent="0.45">
      <c r="B231" s="84" t="str">
        <f t="shared" si="14"/>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0"/>
        <v/>
      </c>
      <c r="O231" s="277"/>
      <c r="P231" s="277"/>
      <c r="Q231" s="277"/>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1"/>
        <v/>
      </c>
      <c r="AK231" s="86" t="str">
        <f t="shared" si="12"/>
        <v/>
      </c>
      <c r="AL231" s="106" t="str">
        <f t="shared" si="13"/>
        <v/>
      </c>
      <c r="AM231" s="24"/>
    </row>
    <row r="232" spans="2:39" ht="15.75" x14ac:dyDescent="0.45">
      <c r="B232" s="84" t="str">
        <f t="shared" si="14"/>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0"/>
        <v/>
      </c>
      <c r="O232" s="277"/>
      <c r="P232" s="277"/>
      <c r="Q232" s="277"/>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1"/>
        <v/>
      </c>
      <c r="AK232" s="86" t="str">
        <f t="shared" si="12"/>
        <v/>
      </c>
      <c r="AL232" s="106" t="str">
        <f t="shared" si="13"/>
        <v/>
      </c>
      <c r="AM232" s="24"/>
    </row>
    <row r="233" spans="2:39" ht="15.75" x14ac:dyDescent="0.45">
      <c r="B233" s="84" t="str">
        <f t="shared" si="14"/>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0"/>
        <v/>
      </c>
      <c r="O233" s="277"/>
      <c r="P233" s="277"/>
      <c r="Q233" s="277"/>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1"/>
        <v/>
      </c>
      <c r="AK233" s="86" t="str">
        <f t="shared" si="12"/>
        <v/>
      </c>
      <c r="AL233" s="106" t="str">
        <f t="shared" si="13"/>
        <v/>
      </c>
      <c r="AM233" s="24"/>
    </row>
    <row r="234" spans="2:39" ht="15.75" x14ac:dyDescent="0.45">
      <c r="B234" s="84" t="str">
        <f t="shared" si="14"/>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0"/>
        <v/>
      </c>
      <c r="O234" s="277"/>
      <c r="P234" s="277"/>
      <c r="Q234" s="277"/>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1"/>
        <v/>
      </c>
      <c r="AK234" s="86" t="str">
        <f t="shared" si="12"/>
        <v/>
      </c>
      <c r="AL234" s="106" t="str">
        <f t="shared" si="13"/>
        <v/>
      </c>
      <c r="AM234" s="24"/>
    </row>
    <row r="235" spans="2:39" ht="15.75" x14ac:dyDescent="0.45">
      <c r="B235" s="84" t="str">
        <f t="shared" si="14"/>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0"/>
        <v/>
      </c>
      <c r="O235" s="277"/>
      <c r="P235" s="277"/>
      <c r="Q235" s="277"/>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1"/>
        <v/>
      </c>
      <c r="AK235" s="86" t="str">
        <f t="shared" si="12"/>
        <v/>
      </c>
      <c r="AL235" s="106" t="str">
        <f t="shared" si="13"/>
        <v/>
      </c>
      <c r="AM235" s="24"/>
    </row>
    <row r="236" spans="2:39" ht="15.75" x14ac:dyDescent="0.45">
      <c r="B236" s="84" t="str">
        <f t="shared" si="14"/>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0"/>
        <v/>
      </c>
      <c r="O236" s="277"/>
      <c r="P236" s="277"/>
      <c r="Q236" s="277"/>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1"/>
        <v/>
      </c>
      <c r="AK236" s="86" t="str">
        <f t="shared" si="12"/>
        <v/>
      </c>
      <c r="AL236" s="106" t="str">
        <f t="shared" si="13"/>
        <v/>
      </c>
      <c r="AM236" s="24"/>
    </row>
    <row r="237" spans="2:39" ht="15.75" x14ac:dyDescent="0.45">
      <c r="B237" s="84" t="str">
        <f t="shared" si="14"/>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0"/>
        <v/>
      </c>
      <c r="O237" s="277"/>
      <c r="P237" s="277"/>
      <c r="Q237" s="277"/>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1"/>
        <v/>
      </c>
      <c r="AK237" s="86" t="str">
        <f t="shared" si="12"/>
        <v/>
      </c>
      <c r="AL237" s="106" t="str">
        <f t="shared" si="13"/>
        <v/>
      </c>
      <c r="AM237" s="24"/>
    </row>
    <row r="238" spans="2:39" ht="15.75" x14ac:dyDescent="0.45">
      <c r="B238" s="84" t="str">
        <f t="shared" si="14"/>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0"/>
        <v/>
      </c>
      <c r="O238" s="277"/>
      <c r="P238" s="277"/>
      <c r="Q238" s="277"/>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1"/>
        <v/>
      </c>
      <c r="AK238" s="86" t="str">
        <f t="shared" si="12"/>
        <v/>
      </c>
      <c r="AL238" s="106" t="str">
        <f t="shared" si="13"/>
        <v/>
      </c>
      <c r="AM238" s="24"/>
    </row>
    <row r="239" spans="2:39" ht="15.75" x14ac:dyDescent="0.45">
      <c r="B239" s="84" t="str">
        <f t="shared" si="14"/>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0"/>
        <v/>
      </c>
      <c r="O239" s="277"/>
      <c r="P239" s="277"/>
      <c r="Q239" s="277"/>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1"/>
        <v/>
      </c>
      <c r="AK239" s="86" t="str">
        <f t="shared" si="12"/>
        <v/>
      </c>
      <c r="AL239" s="106" t="str">
        <f t="shared" si="13"/>
        <v/>
      </c>
      <c r="AM239" s="24"/>
    </row>
    <row r="240" spans="2:39" ht="15.75" x14ac:dyDescent="0.45">
      <c r="B240" s="84" t="str">
        <f t="shared" si="14"/>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0"/>
        <v/>
      </c>
      <c r="O240" s="277"/>
      <c r="P240" s="277"/>
      <c r="Q240" s="277"/>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1"/>
        <v/>
      </c>
      <c r="AK240" s="86" t="str">
        <f t="shared" si="12"/>
        <v/>
      </c>
      <c r="AL240" s="106" t="str">
        <f t="shared" si="13"/>
        <v/>
      </c>
      <c r="AM240" s="24"/>
    </row>
    <row r="241" spans="2:39" ht="15.75" x14ac:dyDescent="0.45">
      <c r="B241" s="84" t="str">
        <f t="shared" si="14"/>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0"/>
        <v/>
      </c>
      <c r="O241" s="277"/>
      <c r="P241" s="277"/>
      <c r="Q241" s="277"/>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1"/>
        <v/>
      </c>
      <c r="AK241" s="86" t="str">
        <f t="shared" si="12"/>
        <v/>
      </c>
      <c r="AL241" s="106" t="str">
        <f t="shared" si="13"/>
        <v/>
      </c>
      <c r="AM241" s="24"/>
    </row>
    <row r="242" spans="2:39" ht="15.75" x14ac:dyDescent="0.45">
      <c r="B242" s="84" t="str">
        <f t="shared" si="14"/>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0"/>
        <v/>
      </c>
      <c r="O242" s="277"/>
      <c r="P242" s="277"/>
      <c r="Q242" s="277"/>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1"/>
        <v/>
      </c>
      <c r="AK242" s="86" t="str">
        <f t="shared" si="12"/>
        <v/>
      </c>
      <c r="AL242" s="106" t="str">
        <f t="shared" si="13"/>
        <v/>
      </c>
      <c r="AM242" s="24"/>
    </row>
    <row r="243" spans="2:39" ht="15.75" x14ac:dyDescent="0.45">
      <c r="B243" s="84" t="str">
        <f t="shared" si="14"/>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0"/>
        <v/>
      </c>
      <c r="O243" s="277"/>
      <c r="P243" s="277"/>
      <c r="Q243" s="277"/>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1"/>
        <v/>
      </c>
      <c r="AK243" s="86" t="str">
        <f t="shared" si="12"/>
        <v/>
      </c>
      <c r="AL243" s="106" t="str">
        <f t="shared" si="13"/>
        <v/>
      </c>
      <c r="AM243" s="24"/>
    </row>
    <row r="244" spans="2:39" ht="15.75" x14ac:dyDescent="0.45">
      <c r="B244" s="84" t="str">
        <f t="shared" si="14"/>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0"/>
        <v/>
      </c>
      <c r="O244" s="277"/>
      <c r="P244" s="277"/>
      <c r="Q244" s="277"/>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1"/>
        <v/>
      </c>
      <c r="AK244" s="86" t="str">
        <f t="shared" si="12"/>
        <v/>
      </c>
      <c r="AL244" s="106" t="str">
        <f t="shared" si="13"/>
        <v/>
      </c>
      <c r="AM244" s="24"/>
    </row>
    <row r="245" spans="2:39" ht="15.75" x14ac:dyDescent="0.45">
      <c r="B245" s="84" t="str">
        <f t="shared" si="14"/>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0"/>
        <v/>
      </c>
      <c r="O245" s="277"/>
      <c r="P245" s="277"/>
      <c r="Q245" s="277"/>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1"/>
        <v/>
      </c>
      <c r="AK245" s="86" t="str">
        <f t="shared" si="12"/>
        <v/>
      </c>
      <c r="AL245" s="106" t="str">
        <f t="shared" si="13"/>
        <v/>
      </c>
      <c r="AM245" s="24"/>
    </row>
    <row r="246" spans="2:39" ht="15.75" x14ac:dyDescent="0.45">
      <c r="B246" s="84" t="str">
        <f t="shared" si="14"/>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0"/>
        <v/>
      </c>
      <c r="O246" s="277"/>
      <c r="P246" s="277"/>
      <c r="Q246" s="277"/>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1"/>
        <v/>
      </c>
      <c r="AK246" s="86" t="str">
        <f t="shared" si="12"/>
        <v/>
      </c>
      <c r="AL246" s="106" t="str">
        <f t="shared" si="13"/>
        <v/>
      </c>
      <c r="AM246" s="24"/>
    </row>
    <row r="247" spans="2:39" ht="15.75" x14ac:dyDescent="0.45">
      <c r="B247" s="84" t="str">
        <f t="shared" si="14"/>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0"/>
        <v/>
      </c>
      <c r="O247" s="277"/>
      <c r="P247" s="277"/>
      <c r="Q247" s="277"/>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1"/>
        <v/>
      </c>
      <c r="AK247" s="86" t="str">
        <f t="shared" si="12"/>
        <v/>
      </c>
      <c r="AL247" s="106" t="str">
        <f t="shared" si="13"/>
        <v/>
      </c>
      <c r="AM247" s="24"/>
    </row>
    <row r="248" spans="2:39" ht="15.75" x14ac:dyDescent="0.45">
      <c r="B248" s="84" t="str">
        <f t="shared" si="14"/>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0"/>
        <v/>
      </c>
      <c r="O248" s="277"/>
      <c r="P248" s="277"/>
      <c r="Q248" s="277"/>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1"/>
        <v/>
      </c>
      <c r="AK248" s="86" t="str">
        <f t="shared" si="12"/>
        <v/>
      </c>
      <c r="AL248" s="106" t="str">
        <f t="shared" si="13"/>
        <v/>
      </c>
      <c r="AM248" s="24"/>
    </row>
    <row r="249" spans="2:39" ht="15.75" x14ac:dyDescent="0.45">
      <c r="B249" s="84" t="str">
        <f t="shared" si="14"/>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0"/>
        <v/>
      </c>
      <c r="O249" s="277"/>
      <c r="P249" s="277"/>
      <c r="Q249" s="277"/>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1"/>
        <v/>
      </c>
      <c r="AK249" s="86" t="str">
        <f t="shared" si="12"/>
        <v/>
      </c>
      <c r="AL249" s="106" t="str">
        <f t="shared" si="13"/>
        <v/>
      </c>
      <c r="AM249" s="24"/>
    </row>
    <row r="250" spans="2:39" ht="15.75" x14ac:dyDescent="0.45">
      <c r="B250" s="84" t="str">
        <f t="shared" si="14"/>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0"/>
        <v/>
      </c>
      <c r="O250" s="277"/>
      <c r="P250" s="277"/>
      <c r="Q250" s="277"/>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1"/>
        <v/>
      </c>
      <c r="AK250" s="86" t="str">
        <f t="shared" si="12"/>
        <v/>
      </c>
      <c r="AL250" s="106" t="str">
        <f t="shared" si="13"/>
        <v/>
      </c>
      <c r="AM250" s="24"/>
    </row>
    <row r="251" spans="2:39" ht="15.75" x14ac:dyDescent="0.45">
      <c r="B251" s="84" t="str">
        <f t="shared" si="14"/>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0"/>
        <v/>
      </c>
      <c r="O251" s="277"/>
      <c r="P251" s="277"/>
      <c r="Q251" s="277"/>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1"/>
        <v/>
      </c>
      <c r="AK251" s="86" t="str">
        <f t="shared" si="12"/>
        <v/>
      </c>
      <c r="AL251" s="106" t="str">
        <f t="shared" si="13"/>
        <v/>
      </c>
      <c r="AM251" s="24"/>
    </row>
    <row r="252" spans="2:39" ht="15.75" x14ac:dyDescent="0.45">
      <c r="B252" s="84" t="str">
        <f t="shared" si="14"/>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0"/>
        <v/>
      </c>
      <c r="O252" s="277"/>
      <c r="P252" s="277"/>
      <c r="Q252" s="277"/>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1"/>
        <v/>
      </c>
      <c r="AK252" s="86" t="str">
        <f t="shared" si="12"/>
        <v/>
      </c>
      <c r="AL252" s="106" t="str">
        <f t="shared" si="13"/>
        <v/>
      </c>
      <c r="AM252" s="24"/>
    </row>
    <row r="253" spans="2:39" ht="15.75" x14ac:dyDescent="0.45">
      <c r="B253" s="84" t="str">
        <f t="shared" si="14"/>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0"/>
        <v/>
      </c>
      <c r="O253" s="277"/>
      <c r="P253" s="277"/>
      <c r="Q253" s="277"/>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1"/>
        <v/>
      </c>
      <c r="AK253" s="86" t="str">
        <f t="shared" si="12"/>
        <v/>
      </c>
      <c r="AL253" s="106" t="str">
        <f t="shared" si="13"/>
        <v/>
      </c>
      <c r="AM253" s="24"/>
    </row>
    <row r="254" spans="2:39" ht="15.75" x14ac:dyDescent="0.45">
      <c r="B254" s="84" t="str">
        <f t="shared" si="14"/>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0"/>
        <v/>
      </c>
      <c r="O254" s="277"/>
      <c r="P254" s="277"/>
      <c r="Q254" s="277"/>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1"/>
        <v/>
      </c>
      <c r="AK254" s="86" t="str">
        <f t="shared" si="12"/>
        <v/>
      </c>
      <c r="AL254" s="106" t="str">
        <f t="shared" si="13"/>
        <v/>
      </c>
      <c r="AM254" s="24"/>
    </row>
    <row r="255" spans="2:39" ht="15.75" x14ac:dyDescent="0.45">
      <c r="B255" s="84" t="str">
        <f t="shared" si="14"/>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0"/>
        <v/>
      </c>
      <c r="O255" s="277"/>
      <c r="P255" s="277"/>
      <c r="Q255" s="277"/>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1"/>
        <v/>
      </c>
      <c r="AK255" s="86" t="str">
        <f t="shared" si="12"/>
        <v/>
      </c>
      <c r="AL255" s="106" t="str">
        <f t="shared" si="13"/>
        <v/>
      </c>
      <c r="AM255" s="24"/>
    </row>
    <row r="256" spans="2:39" ht="15.75" x14ac:dyDescent="0.45">
      <c r="B256" s="84" t="str">
        <f t="shared" si="14"/>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ref="N256:N319" si="15">IF(AND(L256&lt;&gt;"",M256&lt;&gt;""),IFERROR(L256*M256,"Not number"),"")</f>
        <v/>
      </c>
      <c r="O256" s="277"/>
      <c r="P256" s="277"/>
      <c r="Q256" s="277"/>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1"/>
        <v/>
      </c>
      <c r="AK256" s="86" t="str">
        <f t="shared" si="12"/>
        <v/>
      </c>
      <c r="AL256" s="106" t="str">
        <f t="shared" si="13"/>
        <v/>
      </c>
      <c r="AM256" s="24"/>
    </row>
    <row r="257" spans="2:39" ht="15.75" x14ac:dyDescent="0.45">
      <c r="B257" s="84" t="str">
        <f t="shared" si="14"/>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7"/>
      <c r="P257" s="277"/>
      <c r="Q257" s="277"/>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1"/>
        <v/>
      </c>
      <c r="AK257" s="86" t="str">
        <f t="shared" si="12"/>
        <v/>
      </c>
      <c r="AL257" s="106" t="str">
        <f t="shared" si="13"/>
        <v/>
      </c>
      <c r="AM257" s="24"/>
    </row>
    <row r="258" spans="2:39" ht="15.75" x14ac:dyDescent="0.45">
      <c r="B258" s="84" t="str">
        <f t="shared" si="14"/>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7"/>
      <c r="P258" s="277"/>
      <c r="Q258" s="277"/>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1"/>
        <v/>
      </c>
      <c r="AK258" s="86" t="str">
        <f t="shared" si="12"/>
        <v/>
      </c>
      <c r="AL258" s="106" t="str">
        <f t="shared" si="13"/>
        <v/>
      </c>
      <c r="AM258" s="24"/>
    </row>
    <row r="259" spans="2:39" ht="15.75" x14ac:dyDescent="0.45">
      <c r="B259" s="84" t="str">
        <f t="shared" si="14"/>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7"/>
      <c r="P259" s="277"/>
      <c r="Q259" s="277"/>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1"/>
        <v/>
      </c>
      <c r="AK259" s="86" t="str">
        <f t="shared" si="12"/>
        <v/>
      </c>
      <c r="AL259" s="106" t="str">
        <f t="shared" si="13"/>
        <v/>
      </c>
      <c r="AM259" s="24"/>
    </row>
    <row r="260" spans="2:39" ht="15.75" x14ac:dyDescent="0.45">
      <c r="B260" s="84" t="str">
        <f t="shared" si="14"/>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7"/>
      <c r="P260" s="277"/>
      <c r="Q260" s="277"/>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1"/>
        <v/>
      </c>
      <c r="AK260" s="86" t="str">
        <f t="shared" si="12"/>
        <v/>
      </c>
      <c r="AL260" s="106" t="str">
        <f t="shared" si="13"/>
        <v/>
      </c>
      <c r="AM260" s="24"/>
    </row>
    <row r="261" spans="2:39" ht="15.75" x14ac:dyDescent="0.45">
      <c r="B261" s="84" t="str">
        <f t="shared" si="14"/>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7"/>
      <c r="P261" s="277"/>
      <c r="Q261" s="277"/>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1"/>
        <v/>
      </c>
      <c r="AK261" s="86" t="str">
        <f t="shared" si="12"/>
        <v/>
      </c>
      <c r="AL261" s="106" t="str">
        <f t="shared" si="13"/>
        <v/>
      </c>
      <c r="AM261" s="24"/>
    </row>
    <row r="262" spans="2:39" ht="15.75" x14ac:dyDescent="0.45">
      <c r="B262" s="84" t="str">
        <f t="shared" si="14"/>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7"/>
      <c r="P262" s="277"/>
      <c r="Q262" s="277"/>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1"/>
        <v/>
      </c>
      <c r="AK262" s="86" t="str">
        <f t="shared" si="12"/>
        <v/>
      </c>
      <c r="AL262" s="106" t="str">
        <f t="shared" si="13"/>
        <v/>
      </c>
      <c r="AM262" s="24"/>
    </row>
    <row r="263" spans="2:39" ht="15.75" x14ac:dyDescent="0.45">
      <c r="B263" s="84" t="str">
        <f t="shared" si="14"/>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7"/>
      <c r="P263" s="277"/>
      <c r="Q263" s="277"/>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1"/>
        <v/>
      </c>
      <c r="AK263" s="86" t="str">
        <f t="shared" si="12"/>
        <v/>
      </c>
      <c r="AL263" s="106" t="str">
        <f t="shared" si="13"/>
        <v/>
      </c>
      <c r="AM263" s="24"/>
    </row>
    <row r="264" spans="2:39" ht="15.75" x14ac:dyDescent="0.45">
      <c r="B264" s="84" t="str">
        <f t="shared" si="14"/>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7"/>
      <c r="P264" s="277"/>
      <c r="Q264" s="277"/>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1"/>
        <v/>
      </c>
      <c r="AK264" s="86" t="str">
        <f t="shared" si="12"/>
        <v/>
      </c>
      <c r="AL264" s="106" t="str">
        <f t="shared" si="13"/>
        <v/>
      </c>
      <c r="AM264" s="24"/>
    </row>
    <row r="265" spans="2:39" ht="15.75" x14ac:dyDescent="0.45">
      <c r="B265" s="84" t="str">
        <f t="shared" si="14"/>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7"/>
      <c r="P265" s="277"/>
      <c r="Q265" s="277"/>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1"/>
        <v/>
      </c>
      <c r="AK265" s="86" t="str">
        <f t="shared" si="12"/>
        <v/>
      </c>
      <c r="AL265" s="106" t="str">
        <f t="shared" si="13"/>
        <v/>
      </c>
      <c r="AM265" s="24"/>
    </row>
    <row r="266" spans="2:39" ht="15.75" x14ac:dyDescent="0.45">
      <c r="B266" s="84" t="str">
        <f t="shared" si="14"/>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7"/>
      <c r="P266" s="277"/>
      <c r="Q266" s="277"/>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1"/>
        <v/>
      </c>
      <c r="AK266" s="86" t="str">
        <f t="shared" si="12"/>
        <v/>
      </c>
      <c r="AL266" s="106" t="str">
        <f t="shared" si="13"/>
        <v/>
      </c>
      <c r="AM266" s="24"/>
    </row>
    <row r="267" spans="2:39" ht="15.75" x14ac:dyDescent="0.45">
      <c r="B267" s="84" t="str">
        <f t="shared" si="14"/>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7"/>
      <c r="P267" s="277"/>
      <c r="Q267" s="277"/>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1"/>
        <v/>
      </c>
      <c r="AK267" s="86" t="str">
        <f t="shared" si="12"/>
        <v/>
      </c>
      <c r="AL267" s="106" t="str">
        <f t="shared" si="13"/>
        <v/>
      </c>
      <c r="AM267" s="24"/>
    </row>
    <row r="268" spans="2:39" ht="15.75" x14ac:dyDescent="0.45">
      <c r="B268" s="84" t="str">
        <f t="shared" si="14"/>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7"/>
      <c r="P268" s="277"/>
      <c r="Q268" s="277"/>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1"/>
        <v/>
      </c>
      <c r="AK268" s="86" t="str">
        <f t="shared" si="12"/>
        <v/>
      </c>
      <c r="AL268" s="106" t="str">
        <f t="shared" si="13"/>
        <v/>
      </c>
      <c r="AM268" s="24"/>
    </row>
    <row r="269" spans="2:39" ht="15.75" x14ac:dyDescent="0.45">
      <c r="B269" s="84" t="str">
        <f t="shared" si="14"/>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7"/>
      <c r="P269" s="277"/>
      <c r="Q269" s="277"/>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1"/>
        <v/>
      </c>
      <c r="AK269" s="86" t="str">
        <f t="shared" si="12"/>
        <v/>
      </c>
      <c r="AL269" s="106" t="str">
        <f t="shared" si="13"/>
        <v/>
      </c>
      <c r="AM269" s="24"/>
    </row>
    <row r="270" spans="2:39" ht="15.75" x14ac:dyDescent="0.45">
      <c r="B270" s="84" t="str">
        <f t="shared" si="14"/>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si="15"/>
        <v/>
      </c>
      <c r="O270" s="277"/>
      <c r="P270" s="277"/>
      <c r="Q270" s="277"/>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1"/>
        <v/>
      </c>
      <c r="AK270" s="86" t="str">
        <f t="shared" si="12"/>
        <v/>
      </c>
      <c r="AL270" s="106" t="str">
        <f t="shared" si="13"/>
        <v/>
      </c>
      <c r="AM270" s="24"/>
    </row>
    <row r="271" spans="2:39" ht="15.75" x14ac:dyDescent="0.45">
      <c r="B271" s="84" t="str">
        <f t="shared" si="14"/>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15"/>
        <v/>
      </c>
      <c r="O271" s="277"/>
      <c r="P271" s="277"/>
      <c r="Q271" s="277"/>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ref="AJ271:AJ334" si="16">IF($N271&lt;&gt;"",IFERROR((L271*((1-U271)*(1-X271)*(1-AA271)*(1-AD271)*(1-AG271))),"Not number"),"")</f>
        <v/>
      </c>
      <c r="AK271" s="86" t="str">
        <f t="shared" ref="AK271:AK334" si="17">IF($N271&lt;&gt;"",IFERROR((M271*((1-V271)*(1-Y271)*(1-AB271)*(1-AE271)*(1-AH271))),"Not number"),"")</f>
        <v/>
      </c>
      <c r="AL271" s="106" t="str">
        <f t="shared" ref="AL271:AL334" si="18">IF(M271&lt;&gt;"", IFERROR(AJ271*AK271, "Not number"), "")</f>
        <v/>
      </c>
      <c r="AM271" s="24"/>
    </row>
    <row r="272" spans="2:39" ht="15.75" x14ac:dyDescent="0.45">
      <c r="B272" s="84" t="str">
        <f t="shared" ref="B272:B335" si="19">IF(F272&lt;&gt;"",CONCATENATE("RSC-",TEXT(ROW()-ROW(B$9),"000")),"")</f>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15"/>
        <v/>
      </c>
      <c r="O272" s="277"/>
      <c r="P272" s="277"/>
      <c r="Q272" s="277"/>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15"/>
        <v/>
      </c>
      <c r="O273" s="277"/>
      <c r="P273" s="277"/>
      <c r="Q273" s="277"/>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15"/>
        <v/>
      </c>
      <c r="O274" s="277"/>
      <c r="P274" s="277"/>
      <c r="Q274" s="277"/>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15"/>
        <v/>
      </c>
      <c r="O275" s="277"/>
      <c r="P275" s="277"/>
      <c r="Q275" s="277"/>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15"/>
        <v/>
      </c>
      <c r="O276" s="277"/>
      <c r="P276" s="277"/>
      <c r="Q276" s="277"/>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15"/>
        <v/>
      </c>
      <c r="O277" s="277"/>
      <c r="P277" s="277"/>
      <c r="Q277" s="277"/>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15"/>
        <v/>
      </c>
      <c r="O278" s="277"/>
      <c r="P278" s="277"/>
      <c r="Q278" s="277"/>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15"/>
        <v/>
      </c>
      <c r="O279" s="277"/>
      <c r="P279" s="277"/>
      <c r="Q279" s="277"/>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15"/>
        <v/>
      </c>
      <c r="O280" s="277"/>
      <c r="P280" s="277"/>
      <c r="Q280" s="277"/>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15"/>
        <v/>
      </c>
      <c r="O281" s="277"/>
      <c r="P281" s="277"/>
      <c r="Q281" s="277"/>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15"/>
        <v/>
      </c>
      <c r="O282" s="277"/>
      <c r="P282" s="277"/>
      <c r="Q282" s="277"/>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15"/>
        <v/>
      </c>
      <c r="O283" s="277"/>
      <c r="P283" s="277"/>
      <c r="Q283" s="277"/>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15"/>
        <v/>
      </c>
      <c r="O284" s="277"/>
      <c r="P284" s="277"/>
      <c r="Q284" s="277"/>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15"/>
        <v/>
      </c>
      <c r="O285" s="277"/>
      <c r="P285" s="277"/>
      <c r="Q285" s="277"/>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si="16"/>
        <v/>
      </c>
      <c r="AK285" s="86" t="str">
        <f t="shared" si="17"/>
        <v/>
      </c>
      <c r="AL285" s="106" t="str">
        <f t="shared" si="18"/>
        <v/>
      </c>
      <c r="AM285" s="24"/>
    </row>
    <row r="286" spans="2:39" ht="15.75" x14ac:dyDescent="0.45">
      <c r="B286" s="84" t="str">
        <f t="shared" si="19"/>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15"/>
        <v/>
      </c>
      <c r="O286" s="277"/>
      <c r="P286" s="277"/>
      <c r="Q286" s="277"/>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16"/>
        <v/>
      </c>
      <c r="AK286" s="86" t="str">
        <f t="shared" si="17"/>
        <v/>
      </c>
      <c r="AL286" s="106" t="str">
        <f t="shared" si="18"/>
        <v/>
      </c>
      <c r="AM286" s="24"/>
    </row>
    <row r="287" spans="2:39" ht="15.75" x14ac:dyDescent="0.45">
      <c r="B287" s="84" t="str">
        <f t="shared" si="19"/>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15"/>
        <v/>
      </c>
      <c r="O287" s="277"/>
      <c r="P287" s="277"/>
      <c r="Q287" s="277"/>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16"/>
        <v/>
      </c>
      <c r="AK287" s="86" t="str">
        <f t="shared" si="17"/>
        <v/>
      </c>
      <c r="AL287" s="106" t="str">
        <f t="shared" si="18"/>
        <v/>
      </c>
      <c r="AM287" s="24"/>
    </row>
    <row r="288" spans="2:39" ht="15.75" x14ac:dyDescent="0.45">
      <c r="B288" s="84" t="str">
        <f t="shared" si="19"/>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15"/>
        <v/>
      </c>
      <c r="O288" s="277"/>
      <c r="P288" s="277"/>
      <c r="Q288" s="277"/>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16"/>
        <v/>
      </c>
      <c r="AK288" s="86" t="str">
        <f t="shared" si="17"/>
        <v/>
      </c>
      <c r="AL288" s="106" t="str">
        <f t="shared" si="18"/>
        <v/>
      </c>
      <c r="AM288" s="24"/>
    </row>
    <row r="289" spans="2:39" ht="15.75" x14ac:dyDescent="0.45">
      <c r="B289" s="84" t="str">
        <f t="shared" si="19"/>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15"/>
        <v/>
      </c>
      <c r="O289" s="277"/>
      <c r="P289" s="277"/>
      <c r="Q289" s="277"/>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16"/>
        <v/>
      </c>
      <c r="AK289" s="86" t="str">
        <f t="shared" si="17"/>
        <v/>
      </c>
      <c r="AL289" s="106" t="str">
        <f t="shared" si="18"/>
        <v/>
      </c>
      <c r="AM289" s="24"/>
    </row>
    <row r="290" spans="2:39" ht="15.75" x14ac:dyDescent="0.45">
      <c r="B290" s="84" t="str">
        <f t="shared" si="19"/>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15"/>
        <v/>
      </c>
      <c r="O290" s="277"/>
      <c r="P290" s="277"/>
      <c r="Q290" s="277"/>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16"/>
        <v/>
      </c>
      <c r="AK290" s="86" t="str">
        <f t="shared" si="17"/>
        <v/>
      </c>
      <c r="AL290" s="106" t="str">
        <f t="shared" si="18"/>
        <v/>
      </c>
      <c r="AM290" s="24"/>
    </row>
    <row r="291" spans="2:39" ht="15.75" x14ac:dyDescent="0.45">
      <c r="B291" s="84" t="str">
        <f t="shared" si="19"/>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15"/>
        <v/>
      </c>
      <c r="O291" s="277"/>
      <c r="P291" s="277"/>
      <c r="Q291" s="277"/>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16"/>
        <v/>
      </c>
      <c r="AK291" s="86" t="str">
        <f t="shared" si="17"/>
        <v/>
      </c>
      <c r="AL291" s="106" t="str">
        <f t="shared" si="18"/>
        <v/>
      </c>
      <c r="AM291" s="24"/>
    </row>
    <row r="292" spans="2:39" ht="15.75" x14ac:dyDescent="0.45">
      <c r="B292" s="84" t="str">
        <f t="shared" si="19"/>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15"/>
        <v/>
      </c>
      <c r="O292" s="277"/>
      <c r="P292" s="277"/>
      <c r="Q292" s="277"/>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16"/>
        <v/>
      </c>
      <c r="AK292" s="86" t="str">
        <f t="shared" si="17"/>
        <v/>
      </c>
      <c r="AL292" s="106" t="str">
        <f t="shared" si="18"/>
        <v/>
      </c>
      <c r="AM292" s="24"/>
    </row>
    <row r="293" spans="2:39" ht="15.75" x14ac:dyDescent="0.45">
      <c r="B293" s="84" t="str">
        <f t="shared" si="19"/>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15"/>
        <v/>
      </c>
      <c r="O293" s="277"/>
      <c r="P293" s="277"/>
      <c r="Q293" s="277"/>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16"/>
        <v/>
      </c>
      <c r="AK293" s="86" t="str">
        <f t="shared" si="17"/>
        <v/>
      </c>
      <c r="AL293" s="106" t="str">
        <f t="shared" si="18"/>
        <v/>
      </c>
      <c r="AM293" s="24"/>
    </row>
    <row r="294" spans="2:39" ht="15.75" x14ac:dyDescent="0.45">
      <c r="B294" s="84" t="str">
        <f t="shared" si="19"/>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15"/>
        <v/>
      </c>
      <c r="O294" s="277"/>
      <c r="P294" s="277"/>
      <c r="Q294" s="277"/>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16"/>
        <v/>
      </c>
      <c r="AK294" s="86" t="str">
        <f t="shared" si="17"/>
        <v/>
      </c>
      <c r="AL294" s="106" t="str">
        <f t="shared" si="18"/>
        <v/>
      </c>
      <c r="AM294" s="24"/>
    </row>
    <row r="295" spans="2:39" ht="15.75" x14ac:dyDescent="0.45">
      <c r="B295" s="84" t="str">
        <f t="shared" si="19"/>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15"/>
        <v/>
      </c>
      <c r="O295" s="277"/>
      <c r="P295" s="277"/>
      <c r="Q295" s="277"/>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16"/>
        <v/>
      </c>
      <c r="AK295" s="86" t="str">
        <f t="shared" si="17"/>
        <v/>
      </c>
      <c r="AL295" s="106" t="str">
        <f t="shared" si="18"/>
        <v/>
      </c>
      <c r="AM295" s="24"/>
    </row>
    <row r="296" spans="2:39" ht="15.75" x14ac:dyDescent="0.45">
      <c r="B296" s="84" t="str">
        <f t="shared" si="19"/>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15"/>
        <v/>
      </c>
      <c r="O296" s="277"/>
      <c r="P296" s="277"/>
      <c r="Q296" s="277"/>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16"/>
        <v/>
      </c>
      <c r="AK296" s="86" t="str">
        <f t="shared" si="17"/>
        <v/>
      </c>
      <c r="AL296" s="106" t="str">
        <f t="shared" si="18"/>
        <v/>
      </c>
      <c r="AM296" s="24"/>
    </row>
    <row r="297" spans="2:39" ht="15.75" x14ac:dyDescent="0.45">
      <c r="B297" s="84" t="str">
        <f t="shared" si="19"/>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15"/>
        <v/>
      </c>
      <c r="O297" s="277"/>
      <c r="P297" s="277"/>
      <c r="Q297" s="277"/>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16"/>
        <v/>
      </c>
      <c r="AK297" s="86" t="str">
        <f t="shared" si="17"/>
        <v/>
      </c>
      <c r="AL297" s="106" t="str">
        <f t="shared" si="18"/>
        <v/>
      </c>
      <c r="AM297" s="24"/>
    </row>
    <row r="298" spans="2:39" ht="15.75" x14ac:dyDescent="0.45">
      <c r="B298" s="84" t="str">
        <f t="shared" si="19"/>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15"/>
        <v/>
      </c>
      <c r="O298" s="277"/>
      <c r="P298" s="277"/>
      <c r="Q298" s="277"/>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16"/>
        <v/>
      </c>
      <c r="AK298" s="86" t="str">
        <f t="shared" si="17"/>
        <v/>
      </c>
      <c r="AL298" s="106" t="str">
        <f t="shared" si="18"/>
        <v/>
      </c>
      <c r="AM298" s="24"/>
    </row>
    <row r="299" spans="2:39" ht="15.75" x14ac:dyDescent="0.45">
      <c r="B299" s="84" t="str">
        <f t="shared" si="19"/>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15"/>
        <v/>
      </c>
      <c r="O299" s="277"/>
      <c r="P299" s="277"/>
      <c r="Q299" s="277"/>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16"/>
        <v/>
      </c>
      <c r="AK299" s="86" t="str">
        <f t="shared" si="17"/>
        <v/>
      </c>
      <c r="AL299" s="106" t="str">
        <f t="shared" si="18"/>
        <v/>
      </c>
      <c r="AM299" s="24"/>
    </row>
    <row r="300" spans="2:39" ht="15.75" x14ac:dyDescent="0.45">
      <c r="B300" s="84" t="str">
        <f t="shared" si="19"/>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15"/>
        <v/>
      </c>
      <c r="O300" s="277"/>
      <c r="P300" s="277"/>
      <c r="Q300" s="277"/>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16"/>
        <v/>
      </c>
      <c r="AK300" s="86" t="str">
        <f t="shared" si="17"/>
        <v/>
      </c>
      <c r="AL300" s="106" t="str">
        <f t="shared" si="18"/>
        <v/>
      </c>
      <c r="AM300" s="24"/>
    </row>
    <row r="301" spans="2:39" ht="15.75" x14ac:dyDescent="0.45">
      <c r="B301" s="84" t="str">
        <f t="shared" si="19"/>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15"/>
        <v/>
      </c>
      <c r="O301" s="277"/>
      <c r="P301" s="277"/>
      <c r="Q301" s="277"/>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16"/>
        <v/>
      </c>
      <c r="AK301" s="86" t="str">
        <f t="shared" si="17"/>
        <v/>
      </c>
      <c r="AL301" s="106" t="str">
        <f t="shared" si="18"/>
        <v/>
      </c>
      <c r="AM301" s="24"/>
    </row>
    <row r="302" spans="2:39" ht="15.75" x14ac:dyDescent="0.45">
      <c r="B302" s="84" t="str">
        <f t="shared" si="19"/>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15"/>
        <v/>
      </c>
      <c r="O302" s="277"/>
      <c r="P302" s="277"/>
      <c r="Q302" s="277"/>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16"/>
        <v/>
      </c>
      <c r="AK302" s="86" t="str">
        <f t="shared" si="17"/>
        <v/>
      </c>
      <c r="AL302" s="106" t="str">
        <f t="shared" si="18"/>
        <v/>
      </c>
      <c r="AM302" s="24"/>
    </row>
    <row r="303" spans="2:39" ht="15.75" x14ac:dyDescent="0.45">
      <c r="B303" s="84" t="str">
        <f t="shared" si="19"/>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15"/>
        <v/>
      </c>
      <c r="O303" s="277"/>
      <c r="P303" s="277"/>
      <c r="Q303" s="277"/>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16"/>
        <v/>
      </c>
      <c r="AK303" s="86" t="str">
        <f t="shared" si="17"/>
        <v/>
      </c>
      <c r="AL303" s="106" t="str">
        <f t="shared" si="18"/>
        <v/>
      </c>
      <c r="AM303" s="24"/>
    </row>
    <row r="304" spans="2:39" ht="15.75" x14ac:dyDescent="0.45">
      <c r="B304" s="84" t="str">
        <f t="shared" si="19"/>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15"/>
        <v/>
      </c>
      <c r="O304" s="277"/>
      <c r="P304" s="277"/>
      <c r="Q304" s="277"/>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16"/>
        <v/>
      </c>
      <c r="AK304" s="86" t="str">
        <f t="shared" si="17"/>
        <v/>
      </c>
      <c r="AL304" s="106" t="str">
        <f t="shared" si="18"/>
        <v/>
      </c>
      <c r="AM304" s="24"/>
    </row>
    <row r="305" spans="2:39" ht="15.75" x14ac:dyDescent="0.45">
      <c r="B305" s="84" t="str">
        <f t="shared" si="19"/>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15"/>
        <v/>
      </c>
      <c r="O305" s="277"/>
      <c r="P305" s="277"/>
      <c r="Q305" s="277"/>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16"/>
        <v/>
      </c>
      <c r="AK305" s="86" t="str">
        <f t="shared" si="17"/>
        <v/>
      </c>
      <c r="AL305" s="106" t="str">
        <f t="shared" si="18"/>
        <v/>
      </c>
      <c r="AM305" s="24"/>
    </row>
    <row r="306" spans="2:39" ht="15.75" x14ac:dyDescent="0.45">
      <c r="B306" s="84" t="str">
        <f t="shared" si="19"/>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15"/>
        <v/>
      </c>
      <c r="O306" s="277"/>
      <c r="P306" s="277"/>
      <c r="Q306" s="277"/>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16"/>
        <v/>
      </c>
      <c r="AK306" s="86" t="str">
        <f t="shared" si="17"/>
        <v/>
      </c>
      <c r="AL306" s="106" t="str">
        <f t="shared" si="18"/>
        <v/>
      </c>
      <c r="AM306" s="24"/>
    </row>
    <row r="307" spans="2:39" ht="15.75" x14ac:dyDescent="0.45">
      <c r="B307" s="84" t="str">
        <f t="shared" si="19"/>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15"/>
        <v/>
      </c>
      <c r="O307" s="277"/>
      <c r="P307" s="277"/>
      <c r="Q307" s="277"/>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16"/>
        <v/>
      </c>
      <c r="AK307" s="86" t="str">
        <f t="shared" si="17"/>
        <v/>
      </c>
      <c r="AL307" s="106" t="str">
        <f t="shared" si="18"/>
        <v/>
      </c>
      <c r="AM307" s="24"/>
    </row>
    <row r="308" spans="2:39" ht="15.75" x14ac:dyDescent="0.45">
      <c r="B308" s="84" t="str">
        <f t="shared" si="19"/>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15"/>
        <v/>
      </c>
      <c r="O308" s="277"/>
      <c r="P308" s="277"/>
      <c r="Q308" s="277"/>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16"/>
        <v/>
      </c>
      <c r="AK308" s="86" t="str">
        <f t="shared" si="17"/>
        <v/>
      </c>
      <c r="AL308" s="106" t="str">
        <f t="shared" si="18"/>
        <v/>
      </c>
      <c r="AM308" s="24"/>
    </row>
    <row r="309" spans="2:39" ht="15.75" x14ac:dyDescent="0.45">
      <c r="B309" s="84" t="str">
        <f t="shared" si="19"/>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15"/>
        <v/>
      </c>
      <c r="O309" s="277"/>
      <c r="P309" s="277"/>
      <c r="Q309" s="277"/>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16"/>
        <v/>
      </c>
      <c r="AK309" s="86" t="str">
        <f t="shared" si="17"/>
        <v/>
      </c>
      <c r="AL309" s="106" t="str">
        <f t="shared" si="18"/>
        <v/>
      </c>
      <c r="AM309" s="24"/>
    </row>
    <row r="310" spans="2:39" ht="15.75" x14ac:dyDescent="0.45">
      <c r="B310" s="84" t="str">
        <f t="shared" si="19"/>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15"/>
        <v/>
      </c>
      <c r="O310" s="277"/>
      <c r="P310" s="277"/>
      <c r="Q310" s="277"/>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16"/>
        <v/>
      </c>
      <c r="AK310" s="86" t="str">
        <f t="shared" si="17"/>
        <v/>
      </c>
      <c r="AL310" s="106" t="str">
        <f t="shared" si="18"/>
        <v/>
      </c>
      <c r="AM310" s="24"/>
    </row>
    <row r="311" spans="2:39" ht="15.75" x14ac:dyDescent="0.45">
      <c r="B311" s="84" t="str">
        <f t="shared" si="19"/>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15"/>
        <v/>
      </c>
      <c r="O311" s="277"/>
      <c r="P311" s="277"/>
      <c r="Q311" s="277"/>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16"/>
        <v/>
      </c>
      <c r="AK311" s="86" t="str">
        <f t="shared" si="17"/>
        <v/>
      </c>
      <c r="AL311" s="106" t="str">
        <f t="shared" si="18"/>
        <v/>
      </c>
      <c r="AM311" s="24"/>
    </row>
    <row r="312" spans="2:39" ht="15.75" x14ac:dyDescent="0.45">
      <c r="B312" s="84" t="str">
        <f t="shared" si="19"/>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15"/>
        <v/>
      </c>
      <c r="O312" s="277"/>
      <c r="P312" s="277"/>
      <c r="Q312" s="277"/>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16"/>
        <v/>
      </c>
      <c r="AK312" s="86" t="str">
        <f t="shared" si="17"/>
        <v/>
      </c>
      <c r="AL312" s="106" t="str">
        <f t="shared" si="18"/>
        <v/>
      </c>
      <c r="AM312" s="24"/>
    </row>
    <row r="313" spans="2:39" ht="15.75" x14ac:dyDescent="0.45">
      <c r="B313" s="84" t="str">
        <f t="shared" si="19"/>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15"/>
        <v/>
      </c>
      <c r="O313" s="277"/>
      <c r="P313" s="277"/>
      <c r="Q313" s="277"/>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16"/>
        <v/>
      </c>
      <c r="AK313" s="86" t="str">
        <f t="shared" si="17"/>
        <v/>
      </c>
      <c r="AL313" s="106" t="str">
        <f t="shared" si="18"/>
        <v/>
      </c>
      <c r="AM313" s="24"/>
    </row>
    <row r="314" spans="2:39" ht="15.75" x14ac:dyDescent="0.45">
      <c r="B314" s="84" t="str">
        <f t="shared" si="19"/>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15"/>
        <v/>
      </c>
      <c r="O314" s="277"/>
      <c r="P314" s="277"/>
      <c r="Q314" s="277"/>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16"/>
        <v/>
      </c>
      <c r="AK314" s="86" t="str">
        <f t="shared" si="17"/>
        <v/>
      </c>
      <c r="AL314" s="106" t="str">
        <f t="shared" si="18"/>
        <v/>
      </c>
      <c r="AM314" s="24"/>
    </row>
    <row r="315" spans="2:39" ht="15.75" x14ac:dyDescent="0.45">
      <c r="B315" s="84" t="str">
        <f t="shared" si="19"/>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15"/>
        <v/>
      </c>
      <c r="O315" s="277"/>
      <c r="P315" s="277"/>
      <c r="Q315" s="277"/>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16"/>
        <v/>
      </c>
      <c r="AK315" s="86" t="str">
        <f t="shared" si="17"/>
        <v/>
      </c>
      <c r="AL315" s="106" t="str">
        <f t="shared" si="18"/>
        <v/>
      </c>
      <c r="AM315" s="24"/>
    </row>
    <row r="316" spans="2:39" ht="15.75" x14ac:dyDescent="0.45">
      <c r="B316" s="84" t="str">
        <f t="shared" si="19"/>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15"/>
        <v/>
      </c>
      <c r="O316" s="277"/>
      <c r="P316" s="277"/>
      <c r="Q316" s="277"/>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16"/>
        <v/>
      </c>
      <c r="AK316" s="86" t="str">
        <f t="shared" si="17"/>
        <v/>
      </c>
      <c r="AL316" s="106" t="str">
        <f t="shared" si="18"/>
        <v/>
      </c>
      <c r="AM316" s="24"/>
    </row>
    <row r="317" spans="2:39" ht="15.75" x14ac:dyDescent="0.45">
      <c r="B317" s="84" t="str">
        <f t="shared" si="19"/>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15"/>
        <v/>
      </c>
      <c r="O317" s="277"/>
      <c r="P317" s="277"/>
      <c r="Q317" s="277"/>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16"/>
        <v/>
      </c>
      <c r="AK317" s="86" t="str">
        <f t="shared" si="17"/>
        <v/>
      </c>
      <c r="AL317" s="106" t="str">
        <f t="shared" si="18"/>
        <v/>
      </c>
      <c r="AM317" s="24"/>
    </row>
    <row r="318" spans="2:39" ht="15.75" x14ac:dyDescent="0.45">
      <c r="B318" s="84" t="str">
        <f t="shared" si="19"/>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15"/>
        <v/>
      </c>
      <c r="O318" s="277"/>
      <c r="P318" s="277"/>
      <c r="Q318" s="277"/>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16"/>
        <v/>
      </c>
      <c r="AK318" s="86" t="str">
        <f t="shared" si="17"/>
        <v/>
      </c>
      <c r="AL318" s="106" t="str">
        <f t="shared" si="18"/>
        <v/>
      </c>
      <c r="AM318" s="24"/>
    </row>
    <row r="319" spans="2:39" ht="15.75" x14ac:dyDescent="0.45">
      <c r="B319" s="84" t="str">
        <f t="shared" si="19"/>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15"/>
        <v/>
      </c>
      <c r="O319" s="277"/>
      <c r="P319" s="277"/>
      <c r="Q319" s="277"/>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16"/>
        <v/>
      </c>
      <c r="AK319" s="86" t="str">
        <f t="shared" si="17"/>
        <v/>
      </c>
      <c r="AL319" s="106" t="str">
        <f t="shared" si="18"/>
        <v/>
      </c>
      <c r="AM319" s="24"/>
    </row>
    <row r="320" spans="2:39" ht="15.75" x14ac:dyDescent="0.45">
      <c r="B320" s="84" t="str">
        <f t="shared" si="19"/>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ref="N320:N383" si="20">IF(AND(L320&lt;&gt;"",M320&lt;&gt;""),IFERROR(L320*M320,"Not number"),"")</f>
        <v/>
      </c>
      <c r="O320" s="277"/>
      <c r="P320" s="277"/>
      <c r="Q320" s="277"/>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16"/>
        <v/>
      </c>
      <c r="AK320" s="86" t="str">
        <f t="shared" si="17"/>
        <v/>
      </c>
      <c r="AL320" s="106" t="str">
        <f t="shared" si="18"/>
        <v/>
      </c>
      <c r="AM320" s="24"/>
    </row>
    <row r="321" spans="2:39" ht="15.75" x14ac:dyDescent="0.45">
      <c r="B321" s="84" t="str">
        <f t="shared" si="19"/>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7"/>
      <c r="P321" s="277"/>
      <c r="Q321" s="277"/>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16"/>
        <v/>
      </c>
      <c r="AK321" s="86" t="str">
        <f t="shared" si="17"/>
        <v/>
      </c>
      <c r="AL321" s="106" t="str">
        <f t="shared" si="18"/>
        <v/>
      </c>
      <c r="AM321" s="24"/>
    </row>
    <row r="322" spans="2:39" ht="15.75" x14ac:dyDescent="0.45">
      <c r="B322" s="84" t="str">
        <f t="shared" si="19"/>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7"/>
      <c r="P322" s="277"/>
      <c r="Q322" s="277"/>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16"/>
        <v/>
      </c>
      <c r="AK322" s="86" t="str">
        <f t="shared" si="17"/>
        <v/>
      </c>
      <c r="AL322" s="106" t="str">
        <f t="shared" si="18"/>
        <v/>
      </c>
      <c r="AM322" s="24"/>
    </row>
    <row r="323" spans="2:39" ht="15.75" x14ac:dyDescent="0.45">
      <c r="B323" s="84" t="str">
        <f t="shared" si="19"/>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7"/>
      <c r="P323" s="277"/>
      <c r="Q323" s="277"/>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16"/>
        <v/>
      </c>
      <c r="AK323" s="86" t="str">
        <f t="shared" si="17"/>
        <v/>
      </c>
      <c r="AL323" s="106" t="str">
        <f t="shared" si="18"/>
        <v/>
      </c>
      <c r="AM323" s="24"/>
    </row>
    <row r="324" spans="2:39" ht="15.75" x14ac:dyDescent="0.45">
      <c r="B324" s="84" t="str">
        <f t="shared" si="19"/>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7"/>
      <c r="P324" s="277"/>
      <c r="Q324" s="277"/>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16"/>
        <v/>
      </c>
      <c r="AK324" s="86" t="str">
        <f t="shared" si="17"/>
        <v/>
      </c>
      <c r="AL324" s="106" t="str">
        <f t="shared" si="18"/>
        <v/>
      </c>
      <c r="AM324" s="24"/>
    </row>
    <row r="325" spans="2:39" ht="15.75" x14ac:dyDescent="0.45">
      <c r="B325" s="84" t="str">
        <f t="shared" si="19"/>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7"/>
      <c r="P325" s="277"/>
      <c r="Q325" s="277"/>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16"/>
        <v/>
      </c>
      <c r="AK325" s="86" t="str">
        <f t="shared" si="17"/>
        <v/>
      </c>
      <c r="AL325" s="106" t="str">
        <f t="shared" si="18"/>
        <v/>
      </c>
      <c r="AM325" s="24"/>
    </row>
    <row r="326" spans="2:39" ht="15.75" x14ac:dyDescent="0.45">
      <c r="B326" s="84" t="str">
        <f t="shared" si="19"/>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7"/>
      <c r="P326" s="277"/>
      <c r="Q326" s="277"/>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16"/>
        <v/>
      </c>
      <c r="AK326" s="86" t="str">
        <f t="shared" si="17"/>
        <v/>
      </c>
      <c r="AL326" s="106" t="str">
        <f t="shared" si="18"/>
        <v/>
      </c>
      <c r="AM326" s="24"/>
    </row>
    <row r="327" spans="2:39" ht="15.75" x14ac:dyDescent="0.45">
      <c r="B327" s="84" t="str">
        <f t="shared" si="19"/>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7"/>
      <c r="P327" s="277"/>
      <c r="Q327" s="277"/>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16"/>
        <v/>
      </c>
      <c r="AK327" s="86" t="str">
        <f t="shared" si="17"/>
        <v/>
      </c>
      <c r="AL327" s="106" t="str">
        <f t="shared" si="18"/>
        <v/>
      </c>
      <c r="AM327" s="24"/>
    </row>
    <row r="328" spans="2:39" ht="15.75" x14ac:dyDescent="0.45">
      <c r="B328" s="84" t="str">
        <f t="shared" si="19"/>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7"/>
      <c r="P328" s="277"/>
      <c r="Q328" s="277"/>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16"/>
        <v/>
      </c>
      <c r="AK328" s="86" t="str">
        <f t="shared" si="17"/>
        <v/>
      </c>
      <c r="AL328" s="106" t="str">
        <f t="shared" si="18"/>
        <v/>
      </c>
      <c r="AM328" s="24"/>
    </row>
    <row r="329" spans="2:39" ht="15.75" x14ac:dyDescent="0.45">
      <c r="B329" s="84" t="str">
        <f t="shared" si="19"/>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7"/>
      <c r="P329" s="277"/>
      <c r="Q329" s="277"/>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16"/>
        <v/>
      </c>
      <c r="AK329" s="86" t="str">
        <f t="shared" si="17"/>
        <v/>
      </c>
      <c r="AL329" s="106" t="str">
        <f t="shared" si="18"/>
        <v/>
      </c>
      <c r="AM329" s="24"/>
    </row>
    <row r="330" spans="2:39" ht="15.75" x14ac:dyDescent="0.45">
      <c r="B330" s="84" t="str">
        <f t="shared" si="19"/>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7"/>
      <c r="P330" s="277"/>
      <c r="Q330" s="277"/>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16"/>
        <v/>
      </c>
      <c r="AK330" s="86" t="str">
        <f t="shared" si="17"/>
        <v/>
      </c>
      <c r="AL330" s="106" t="str">
        <f t="shared" si="18"/>
        <v/>
      </c>
      <c r="AM330" s="24"/>
    </row>
    <row r="331" spans="2:39" ht="15.75" x14ac:dyDescent="0.45">
      <c r="B331" s="84" t="str">
        <f t="shared" si="19"/>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7"/>
      <c r="P331" s="277"/>
      <c r="Q331" s="277"/>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16"/>
        <v/>
      </c>
      <c r="AK331" s="86" t="str">
        <f t="shared" si="17"/>
        <v/>
      </c>
      <c r="AL331" s="106" t="str">
        <f t="shared" si="18"/>
        <v/>
      </c>
      <c r="AM331" s="24"/>
    </row>
    <row r="332" spans="2:39" ht="15.75" x14ac:dyDescent="0.45">
      <c r="B332" s="84" t="str">
        <f t="shared" si="19"/>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7"/>
      <c r="P332" s="277"/>
      <c r="Q332" s="277"/>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16"/>
        <v/>
      </c>
      <c r="AK332" s="86" t="str">
        <f t="shared" si="17"/>
        <v/>
      </c>
      <c r="AL332" s="106" t="str">
        <f t="shared" si="18"/>
        <v/>
      </c>
      <c r="AM332" s="24"/>
    </row>
    <row r="333" spans="2:39" ht="15.75" x14ac:dyDescent="0.45">
      <c r="B333" s="84" t="str">
        <f t="shared" si="19"/>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7"/>
      <c r="P333" s="277"/>
      <c r="Q333" s="277"/>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16"/>
        <v/>
      </c>
      <c r="AK333" s="86" t="str">
        <f t="shared" si="17"/>
        <v/>
      </c>
      <c r="AL333" s="106" t="str">
        <f t="shared" si="18"/>
        <v/>
      </c>
      <c r="AM333" s="24"/>
    </row>
    <row r="334" spans="2:39" ht="15.75" x14ac:dyDescent="0.45">
      <c r="B334" s="84" t="str">
        <f t="shared" si="19"/>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si="20"/>
        <v/>
      </c>
      <c r="O334" s="277"/>
      <c r="P334" s="277"/>
      <c r="Q334" s="277"/>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16"/>
        <v/>
      </c>
      <c r="AK334" s="86" t="str">
        <f t="shared" si="17"/>
        <v/>
      </c>
      <c r="AL334" s="106" t="str">
        <f t="shared" si="18"/>
        <v/>
      </c>
      <c r="AM334" s="24"/>
    </row>
    <row r="335" spans="2:39" ht="15.75" x14ac:dyDescent="0.45">
      <c r="B335" s="84" t="str">
        <f t="shared" si="19"/>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0"/>
        <v/>
      </c>
      <c r="O335" s="277"/>
      <c r="P335" s="277"/>
      <c r="Q335" s="277"/>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ref="AJ335:AJ398" si="21">IF($N335&lt;&gt;"",IFERROR((L335*((1-U335)*(1-X335)*(1-AA335)*(1-AD335)*(1-AG335))),"Not number"),"")</f>
        <v/>
      </c>
      <c r="AK335" s="86" t="str">
        <f t="shared" ref="AK335:AK398" si="22">IF($N335&lt;&gt;"",IFERROR((M335*((1-V335)*(1-Y335)*(1-AB335)*(1-AE335)*(1-AH335))),"Not number"),"")</f>
        <v/>
      </c>
      <c r="AL335" s="106" t="str">
        <f t="shared" ref="AL335:AL398" si="23">IF(M335&lt;&gt;"", IFERROR(AJ335*AK335, "Not number"), "")</f>
        <v/>
      </c>
      <c r="AM335" s="24"/>
    </row>
    <row r="336" spans="2:39" ht="15.75" x14ac:dyDescent="0.45">
      <c r="B336" s="84" t="str">
        <f t="shared" ref="B336:B399" si="24">IF(F336&lt;&gt;"",CONCATENATE("RSC-",TEXT(ROW()-ROW(B$9),"000")),"")</f>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0"/>
        <v/>
      </c>
      <c r="O336" s="277"/>
      <c r="P336" s="277"/>
      <c r="Q336" s="277"/>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0"/>
        <v/>
      </c>
      <c r="O337" s="277"/>
      <c r="P337" s="277"/>
      <c r="Q337" s="277"/>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0"/>
        <v/>
      </c>
      <c r="O338" s="277"/>
      <c r="P338" s="277"/>
      <c r="Q338" s="277"/>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0"/>
        <v/>
      </c>
      <c r="O339" s="277"/>
      <c r="P339" s="277"/>
      <c r="Q339" s="277"/>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0"/>
        <v/>
      </c>
      <c r="O340" s="277"/>
      <c r="P340" s="277"/>
      <c r="Q340" s="277"/>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0"/>
        <v/>
      </c>
      <c r="O341" s="277"/>
      <c r="P341" s="277"/>
      <c r="Q341" s="277"/>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0"/>
        <v/>
      </c>
      <c r="O342" s="277"/>
      <c r="P342" s="277"/>
      <c r="Q342" s="277"/>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0"/>
        <v/>
      </c>
      <c r="O343" s="277"/>
      <c r="P343" s="277"/>
      <c r="Q343" s="277"/>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0"/>
        <v/>
      </c>
      <c r="O344" s="277"/>
      <c r="P344" s="277"/>
      <c r="Q344" s="277"/>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0"/>
        <v/>
      </c>
      <c r="O345" s="277"/>
      <c r="P345" s="277"/>
      <c r="Q345" s="277"/>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0"/>
        <v/>
      </c>
      <c r="O346" s="277"/>
      <c r="P346" s="277"/>
      <c r="Q346" s="277"/>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0"/>
        <v/>
      </c>
      <c r="O347" s="277"/>
      <c r="P347" s="277"/>
      <c r="Q347" s="277"/>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0"/>
        <v/>
      </c>
      <c r="O348" s="277"/>
      <c r="P348" s="277"/>
      <c r="Q348" s="277"/>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0"/>
        <v/>
      </c>
      <c r="O349" s="277"/>
      <c r="P349" s="277"/>
      <c r="Q349" s="277"/>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si="21"/>
        <v/>
      </c>
      <c r="AK349" s="86" t="str">
        <f t="shared" si="22"/>
        <v/>
      </c>
      <c r="AL349" s="106" t="str">
        <f t="shared" si="23"/>
        <v/>
      </c>
      <c r="AM349" s="24"/>
    </row>
    <row r="350" spans="2:39" ht="15.75" x14ac:dyDescent="0.45">
      <c r="B350" s="84" t="str">
        <f t="shared" si="24"/>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0"/>
        <v/>
      </c>
      <c r="O350" s="277"/>
      <c r="P350" s="277"/>
      <c r="Q350" s="277"/>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1"/>
        <v/>
      </c>
      <c r="AK350" s="86" t="str">
        <f t="shared" si="22"/>
        <v/>
      </c>
      <c r="AL350" s="106" t="str">
        <f t="shared" si="23"/>
        <v/>
      </c>
      <c r="AM350" s="24"/>
    </row>
    <row r="351" spans="2:39" ht="15.75" x14ac:dyDescent="0.45">
      <c r="B351" s="84" t="str">
        <f t="shared" si="24"/>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0"/>
        <v/>
      </c>
      <c r="O351" s="277"/>
      <c r="P351" s="277"/>
      <c r="Q351" s="277"/>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1"/>
        <v/>
      </c>
      <c r="AK351" s="86" t="str">
        <f t="shared" si="22"/>
        <v/>
      </c>
      <c r="AL351" s="106" t="str">
        <f t="shared" si="23"/>
        <v/>
      </c>
      <c r="AM351" s="24"/>
    </row>
    <row r="352" spans="2:39" ht="15.75" x14ac:dyDescent="0.45">
      <c r="B352" s="84" t="str">
        <f t="shared" si="24"/>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0"/>
        <v/>
      </c>
      <c r="O352" s="277"/>
      <c r="P352" s="277"/>
      <c r="Q352" s="277"/>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1"/>
        <v/>
      </c>
      <c r="AK352" s="86" t="str">
        <f t="shared" si="22"/>
        <v/>
      </c>
      <c r="AL352" s="106" t="str">
        <f t="shared" si="23"/>
        <v/>
      </c>
      <c r="AM352" s="24"/>
    </row>
    <row r="353" spans="2:39" ht="15.75" x14ac:dyDescent="0.45">
      <c r="B353" s="84" t="str">
        <f t="shared" si="24"/>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0"/>
        <v/>
      </c>
      <c r="O353" s="277"/>
      <c r="P353" s="277"/>
      <c r="Q353" s="277"/>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1"/>
        <v/>
      </c>
      <c r="AK353" s="86" t="str">
        <f t="shared" si="22"/>
        <v/>
      </c>
      <c r="AL353" s="106" t="str">
        <f t="shared" si="23"/>
        <v/>
      </c>
      <c r="AM353" s="24"/>
    </row>
    <row r="354" spans="2:39" ht="15.75" x14ac:dyDescent="0.45">
      <c r="B354" s="84" t="str">
        <f t="shared" si="24"/>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0"/>
        <v/>
      </c>
      <c r="O354" s="277"/>
      <c r="P354" s="277"/>
      <c r="Q354" s="277"/>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1"/>
        <v/>
      </c>
      <c r="AK354" s="86" t="str">
        <f t="shared" si="22"/>
        <v/>
      </c>
      <c r="AL354" s="106" t="str">
        <f t="shared" si="23"/>
        <v/>
      </c>
      <c r="AM354" s="24"/>
    </row>
    <row r="355" spans="2:39" ht="15.75" x14ac:dyDescent="0.45">
      <c r="B355" s="84" t="str">
        <f t="shared" si="24"/>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0"/>
        <v/>
      </c>
      <c r="O355" s="277"/>
      <c r="P355" s="277"/>
      <c r="Q355" s="277"/>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1"/>
        <v/>
      </c>
      <c r="AK355" s="86" t="str">
        <f t="shared" si="22"/>
        <v/>
      </c>
      <c r="AL355" s="106" t="str">
        <f t="shared" si="23"/>
        <v/>
      </c>
      <c r="AM355" s="24"/>
    </row>
    <row r="356" spans="2:39" ht="15.75" x14ac:dyDescent="0.45">
      <c r="B356" s="84" t="str">
        <f t="shared" si="24"/>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0"/>
        <v/>
      </c>
      <c r="O356" s="277"/>
      <c r="P356" s="277"/>
      <c r="Q356" s="277"/>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1"/>
        <v/>
      </c>
      <c r="AK356" s="86" t="str">
        <f t="shared" si="22"/>
        <v/>
      </c>
      <c r="AL356" s="106" t="str">
        <f t="shared" si="23"/>
        <v/>
      </c>
      <c r="AM356" s="24"/>
    </row>
    <row r="357" spans="2:39" ht="15.75" x14ac:dyDescent="0.45">
      <c r="B357" s="84" t="str">
        <f t="shared" si="24"/>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0"/>
        <v/>
      </c>
      <c r="O357" s="277"/>
      <c r="P357" s="277"/>
      <c r="Q357" s="277"/>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1"/>
        <v/>
      </c>
      <c r="AK357" s="86" t="str">
        <f t="shared" si="22"/>
        <v/>
      </c>
      <c r="AL357" s="106" t="str">
        <f t="shared" si="23"/>
        <v/>
      </c>
      <c r="AM357" s="24"/>
    </row>
    <row r="358" spans="2:39" ht="15.75" x14ac:dyDescent="0.45">
      <c r="B358" s="84" t="str">
        <f t="shared" si="24"/>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0"/>
        <v/>
      </c>
      <c r="O358" s="277"/>
      <c r="P358" s="277"/>
      <c r="Q358" s="277"/>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1"/>
        <v/>
      </c>
      <c r="AK358" s="86" t="str">
        <f t="shared" si="22"/>
        <v/>
      </c>
      <c r="AL358" s="106" t="str">
        <f t="shared" si="23"/>
        <v/>
      </c>
      <c r="AM358" s="24"/>
    </row>
    <row r="359" spans="2:39" ht="15.75" x14ac:dyDescent="0.45">
      <c r="B359" s="84" t="str">
        <f t="shared" si="24"/>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0"/>
        <v/>
      </c>
      <c r="O359" s="277"/>
      <c r="P359" s="277"/>
      <c r="Q359" s="277"/>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1"/>
        <v/>
      </c>
      <c r="AK359" s="86" t="str">
        <f t="shared" si="22"/>
        <v/>
      </c>
      <c r="AL359" s="106" t="str">
        <f t="shared" si="23"/>
        <v/>
      </c>
      <c r="AM359" s="24"/>
    </row>
    <row r="360" spans="2:39" ht="15.75" x14ac:dyDescent="0.45">
      <c r="B360" s="84" t="str">
        <f t="shared" si="24"/>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0"/>
        <v/>
      </c>
      <c r="O360" s="277"/>
      <c r="P360" s="277"/>
      <c r="Q360" s="277"/>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1"/>
        <v/>
      </c>
      <c r="AK360" s="86" t="str">
        <f t="shared" si="22"/>
        <v/>
      </c>
      <c r="AL360" s="106" t="str">
        <f t="shared" si="23"/>
        <v/>
      </c>
      <c r="AM360" s="24"/>
    </row>
    <row r="361" spans="2:39" ht="15.75" x14ac:dyDescent="0.45">
      <c r="B361" s="84" t="str">
        <f t="shared" si="24"/>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0"/>
        <v/>
      </c>
      <c r="O361" s="277"/>
      <c r="P361" s="277"/>
      <c r="Q361" s="277"/>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1"/>
        <v/>
      </c>
      <c r="AK361" s="86" t="str">
        <f t="shared" si="22"/>
        <v/>
      </c>
      <c r="AL361" s="106" t="str">
        <f t="shared" si="23"/>
        <v/>
      </c>
      <c r="AM361" s="24"/>
    </row>
    <row r="362" spans="2:39" ht="15.75" x14ac:dyDescent="0.45">
      <c r="B362" s="84" t="str">
        <f t="shared" si="24"/>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0"/>
        <v/>
      </c>
      <c r="O362" s="277"/>
      <c r="P362" s="277"/>
      <c r="Q362" s="277"/>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1"/>
        <v/>
      </c>
      <c r="AK362" s="86" t="str">
        <f t="shared" si="22"/>
        <v/>
      </c>
      <c r="AL362" s="106" t="str">
        <f t="shared" si="23"/>
        <v/>
      </c>
      <c r="AM362" s="24"/>
    </row>
    <row r="363" spans="2:39" ht="15.75" x14ac:dyDescent="0.45">
      <c r="B363" s="84" t="str">
        <f t="shared" si="24"/>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0"/>
        <v/>
      </c>
      <c r="O363" s="277"/>
      <c r="P363" s="277"/>
      <c r="Q363" s="277"/>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1"/>
        <v/>
      </c>
      <c r="AK363" s="86" t="str">
        <f t="shared" si="22"/>
        <v/>
      </c>
      <c r="AL363" s="106" t="str">
        <f t="shared" si="23"/>
        <v/>
      </c>
      <c r="AM363" s="24"/>
    </row>
    <row r="364" spans="2:39" ht="15.75" x14ac:dyDescent="0.45">
      <c r="B364" s="84" t="str">
        <f t="shared" si="24"/>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0"/>
        <v/>
      </c>
      <c r="O364" s="277"/>
      <c r="P364" s="277"/>
      <c r="Q364" s="277"/>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1"/>
        <v/>
      </c>
      <c r="AK364" s="86" t="str">
        <f t="shared" si="22"/>
        <v/>
      </c>
      <c r="AL364" s="106" t="str">
        <f t="shared" si="23"/>
        <v/>
      </c>
      <c r="AM364" s="24"/>
    </row>
    <row r="365" spans="2:39" ht="15.75" x14ac:dyDescent="0.45">
      <c r="B365" s="84" t="str">
        <f t="shared" si="24"/>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0"/>
        <v/>
      </c>
      <c r="O365" s="277"/>
      <c r="P365" s="277"/>
      <c r="Q365" s="277"/>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1"/>
        <v/>
      </c>
      <c r="AK365" s="86" t="str">
        <f t="shared" si="22"/>
        <v/>
      </c>
      <c r="AL365" s="106" t="str">
        <f t="shared" si="23"/>
        <v/>
      </c>
      <c r="AM365" s="24"/>
    </row>
    <row r="366" spans="2:39" ht="15.75" x14ac:dyDescent="0.45">
      <c r="B366" s="84" t="str">
        <f t="shared" si="24"/>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0"/>
        <v/>
      </c>
      <c r="O366" s="277"/>
      <c r="P366" s="277"/>
      <c r="Q366" s="277"/>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1"/>
        <v/>
      </c>
      <c r="AK366" s="86" t="str">
        <f t="shared" si="22"/>
        <v/>
      </c>
      <c r="AL366" s="106" t="str">
        <f t="shared" si="23"/>
        <v/>
      </c>
      <c r="AM366" s="24"/>
    </row>
    <row r="367" spans="2:39" ht="15.75" x14ac:dyDescent="0.45">
      <c r="B367" s="84" t="str">
        <f t="shared" si="24"/>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0"/>
        <v/>
      </c>
      <c r="O367" s="277"/>
      <c r="P367" s="277"/>
      <c r="Q367" s="277"/>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1"/>
        <v/>
      </c>
      <c r="AK367" s="86" t="str">
        <f t="shared" si="22"/>
        <v/>
      </c>
      <c r="AL367" s="106" t="str">
        <f t="shared" si="23"/>
        <v/>
      </c>
      <c r="AM367" s="24"/>
    </row>
    <row r="368" spans="2:39" ht="15.75" x14ac:dyDescent="0.45">
      <c r="B368" s="84" t="str">
        <f t="shared" si="24"/>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0"/>
        <v/>
      </c>
      <c r="O368" s="277"/>
      <c r="P368" s="277"/>
      <c r="Q368" s="277"/>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1"/>
        <v/>
      </c>
      <c r="AK368" s="86" t="str">
        <f t="shared" si="22"/>
        <v/>
      </c>
      <c r="AL368" s="106" t="str">
        <f t="shared" si="23"/>
        <v/>
      </c>
      <c r="AM368" s="24"/>
    </row>
    <row r="369" spans="2:39" ht="15.75" x14ac:dyDescent="0.45">
      <c r="B369" s="84" t="str">
        <f t="shared" si="24"/>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0"/>
        <v/>
      </c>
      <c r="O369" s="277"/>
      <c r="P369" s="277"/>
      <c r="Q369" s="277"/>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1"/>
        <v/>
      </c>
      <c r="AK369" s="86" t="str">
        <f t="shared" si="22"/>
        <v/>
      </c>
      <c r="AL369" s="106" t="str">
        <f t="shared" si="23"/>
        <v/>
      </c>
      <c r="AM369" s="24"/>
    </row>
    <row r="370" spans="2:39" ht="15.75" x14ac:dyDescent="0.45">
      <c r="B370" s="84" t="str">
        <f t="shared" si="24"/>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0"/>
        <v/>
      </c>
      <c r="O370" s="277"/>
      <c r="P370" s="277"/>
      <c r="Q370" s="277"/>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1"/>
        <v/>
      </c>
      <c r="AK370" s="86" t="str">
        <f t="shared" si="22"/>
        <v/>
      </c>
      <c r="AL370" s="106" t="str">
        <f t="shared" si="23"/>
        <v/>
      </c>
      <c r="AM370" s="24"/>
    </row>
    <row r="371" spans="2:39" ht="15.75" x14ac:dyDescent="0.45">
      <c r="B371" s="84" t="str">
        <f t="shared" si="24"/>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0"/>
        <v/>
      </c>
      <c r="O371" s="277"/>
      <c r="P371" s="277"/>
      <c r="Q371" s="277"/>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1"/>
        <v/>
      </c>
      <c r="AK371" s="86" t="str">
        <f t="shared" si="22"/>
        <v/>
      </c>
      <c r="AL371" s="106" t="str">
        <f t="shared" si="23"/>
        <v/>
      </c>
      <c r="AM371" s="24"/>
    </row>
    <row r="372" spans="2:39" ht="15.75" x14ac:dyDescent="0.45">
      <c r="B372" s="84" t="str">
        <f t="shared" si="24"/>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0"/>
        <v/>
      </c>
      <c r="O372" s="277"/>
      <c r="P372" s="277"/>
      <c r="Q372" s="277"/>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1"/>
        <v/>
      </c>
      <c r="AK372" s="86" t="str">
        <f t="shared" si="22"/>
        <v/>
      </c>
      <c r="AL372" s="106" t="str">
        <f t="shared" si="23"/>
        <v/>
      </c>
      <c r="AM372" s="24"/>
    </row>
    <row r="373" spans="2:39" ht="15.75" x14ac:dyDescent="0.45">
      <c r="B373" s="84" t="str">
        <f t="shared" si="24"/>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0"/>
        <v/>
      </c>
      <c r="O373" s="277"/>
      <c r="P373" s="277"/>
      <c r="Q373" s="277"/>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1"/>
        <v/>
      </c>
      <c r="AK373" s="86" t="str">
        <f t="shared" si="22"/>
        <v/>
      </c>
      <c r="AL373" s="106" t="str">
        <f t="shared" si="23"/>
        <v/>
      </c>
      <c r="AM373" s="24"/>
    </row>
    <row r="374" spans="2:39" ht="15.75" x14ac:dyDescent="0.45">
      <c r="B374" s="84" t="str">
        <f t="shared" si="24"/>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0"/>
        <v/>
      </c>
      <c r="O374" s="277"/>
      <c r="P374" s="277"/>
      <c r="Q374" s="277"/>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1"/>
        <v/>
      </c>
      <c r="AK374" s="86" t="str">
        <f t="shared" si="22"/>
        <v/>
      </c>
      <c r="AL374" s="106" t="str">
        <f t="shared" si="23"/>
        <v/>
      </c>
      <c r="AM374" s="24"/>
    </row>
    <row r="375" spans="2:39" ht="15.75" x14ac:dyDescent="0.45">
      <c r="B375" s="84" t="str">
        <f t="shared" si="24"/>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0"/>
        <v/>
      </c>
      <c r="O375" s="277"/>
      <c r="P375" s="277"/>
      <c r="Q375" s="277"/>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1"/>
        <v/>
      </c>
      <c r="AK375" s="86" t="str">
        <f t="shared" si="22"/>
        <v/>
      </c>
      <c r="AL375" s="106" t="str">
        <f t="shared" si="23"/>
        <v/>
      </c>
      <c r="AM375" s="24"/>
    </row>
    <row r="376" spans="2:39" ht="15.75" x14ac:dyDescent="0.45">
      <c r="B376" s="84" t="str">
        <f t="shared" si="24"/>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0"/>
        <v/>
      </c>
      <c r="O376" s="277"/>
      <c r="P376" s="277"/>
      <c r="Q376" s="277"/>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1"/>
        <v/>
      </c>
      <c r="AK376" s="86" t="str">
        <f t="shared" si="22"/>
        <v/>
      </c>
      <c r="AL376" s="106" t="str">
        <f t="shared" si="23"/>
        <v/>
      </c>
      <c r="AM376" s="24"/>
    </row>
    <row r="377" spans="2:39" ht="15.75" x14ac:dyDescent="0.45">
      <c r="B377" s="84" t="str">
        <f t="shared" si="24"/>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0"/>
        <v/>
      </c>
      <c r="O377" s="277"/>
      <c r="P377" s="277"/>
      <c r="Q377" s="277"/>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1"/>
        <v/>
      </c>
      <c r="AK377" s="86" t="str">
        <f t="shared" si="22"/>
        <v/>
      </c>
      <c r="AL377" s="106" t="str">
        <f t="shared" si="23"/>
        <v/>
      </c>
      <c r="AM377" s="24"/>
    </row>
    <row r="378" spans="2:39" ht="15.75" x14ac:dyDescent="0.45">
      <c r="B378" s="84" t="str">
        <f t="shared" si="24"/>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0"/>
        <v/>
      </c>
      <c r="O378" s="277"/>
      <c r="P378" s="277"/>
      <c r="Q378" s="277"/>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1"/>
        <v/>
      </c>
      <c r="AK378" s="86" t="str">
        <f t="shared" si="22"/>
        <v/>
      </c>
      <c r="AL378" s="106" t="str">
        <f t="shared" si="23"/>
        <v/>
      </c>
      <c r="AM378" s="24"/>
    </row>
    <row r="379" spans="2:39" ht="15.75" x14ac:dyDescent="0.45">
      <c r="B379" s="84" t="str">
        <f t="shared" si="24"/>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0"/>
        <v/>
      </c>
      <c r="O379" s="277"/>
      <c r="P379" s="277"/>
      <c r="Q379" s="277"/>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1"/>
        <v/>
      </c>
      <c r="AK379" s="86" t="str">
        <f t="shared" si="22"/>
        <v/>
      </c>
      <c r="AL379" s="106" t="str">
        <f t="shared" si="23"/>
        <v/>
      </c>
      <c r="AM379" s="24"/>
    </row>
    <row r="380" spans="2:39" ht="15.75" x14ac:dyDescent="0.45">
      <c r="B380" s="84" t="str">
        <f t="shared" si="24"/>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0"/>
        <v/>
      </c>
      <c r="O380" s="277"/>
      <c r="P380" s="277"/>
      <c r="Q380" s="277"/>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1"/>
        <v/>
      </c>
      <c r="AK380" s="86" t="str">
        <f t="shared" si="22"/>
        <v/>
      </c>
      <c r="AL380" s="106" t="str">
        <f t="shared" si="23"/>
        <v/>
      </c>
      <c r="AM380" s="24"/>
    </row>
    <row r="381" spans="2:39" ht="15.75" x14ac:dyDescent="0.45">
      <c r="B381" s="84" t="str">
        <f t="shared" si="24"/>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0"/>
        <v/>
      </c>
      <c r="O381" s="277"/>
      <c r="P381" s="277"/>
      <c r="Q381" s="277"/>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1"/>
        <v/>
      </c>
      <c r="AK381" s="86" t="str">
        <f t="shared" si="22"/>
        <v/>
      </c>
      <c r="AL381" s="106" t="str">
        <f t="shared" si="23"/>
        <v/>
      </c>
      <c r="AM381" s="24"/>
    </row>
    <row r="382" spans="2:39" ht="15.75" x14ac:dyDescent="0.45">
      <c r="B382" s="84" t="str">
        <f t="shared" si="24"/>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0"/>
        <v/>
      </c>
      <c r="O382" s="277"/>
      <c r="P382" s="277"/>
      <c r="Q382" s="277"/>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1"/>
        <v/>
      </c>
      <c r="AK382" s="86" t="str">
        <f t="shared" si="22"/>
        <v/>
      </c>
      <c r="AL382" s="106" t="str">
        <f t="shared" si="23"/>
        <v/>
      </c>
      <c r="AM382" s="24"/>
    </row>
    <row r="383" spans="2:39" ht="15.75" x14ac:dyDescent="0.45">
      <c r="B383" s="84" t="str">
        <f t="shared" si="24"/>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0"/>
        <v/>
      </c>
      <c r="O383" s="277"/>
      <c r="P383" s="277"/>
      <c r="Q383" s="277"/>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1"/>
        <v/>
      </c>
      <c r="AK383" s="86" t="str">
        <f t="shared" si="22"/>
        <v/>
      </c>
      <c r="AL383" s="106" t="str">
        <f t="shared" si="23"/>
        <v/>
      </c>
      <c r="AM383" s="24"/>
    </row>
    <row r="384" spans="2:39" ht="15.75" x14ac:dyDescent="0.45">
      <c r="B384" s="84" t="str">
        <f t="shared" si="24"/>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ref="N384:N447" si="25">IF(AND(L384&lt;&gt;"",M384&lt;&gt;""),IFERROR(L384*M384,"Not number"),"")</f>
        <v/>
      </c>
      <c r="O384" s="277"/>
      <c r="P384" s="277"/>
      <c r="Q384" s="277"/>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1"/>
        <v/>
      </c>
      <c r="AK384" s="86" t="str">
        <f t="shared" si="22"/>
        <v/>
      </c>
      <c r="AL384" s="106" t="str">
        <f t="shared" si="23"/>
        <v/>
      </c>
      <c r="AM384" s="24"/>
    </row>
    <row r="385" spans="2:39" ht="15.75" x14ac:dyDescent="0.45">
      <c r="B385" s="84" t="str">
        <f t="shared" si="24"/>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7"/>
      <c r="P385" s="277"/>
      <c r="Q385" s="277"/>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1"/>
        <v/>
      </c>
      <c r="AK385" s="86" t="str">
        <f t="shared" si="22"/>
        <v/>
      </c>
      <c r="AL385" s="106" t="str">
        <f t="shared" si="23"/>
        <v/>
      </c>
      <c r="AM385" s="24"/>
    </row>
    <row r="386" spans="2:39" ht="15.75" x14ac:dyDescent="0.45">
      <c r="B386" s="84" t="str">
        <f t="shared" si="24"/>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7"/>
      <c r="P386" s="277"/>
      <c r="Q386" s="277"/>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1"/>
        <v/>
      </c>
      <c r="AK386" s="86" t="str">
        <f t="shared" si="22"/>
        <v/>
      </c>
      <c r="AL386" s="106" t="str">
        <f t="shared" si="23"/>
        <v/>
      </c>
      <c r="AM386" s="24"/>
    </row>
    <row r="387" spans="2:39" ht="15.75" x14ac:dyDescent="0.45">
      <c r="B387" s="84" t="str">
        <f t="shared" si="24"/>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7"/>
      <c r="P387" s="277"/>
      <c r="Q387" s="277"/>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1"/>
        <v/>
      </c>
      <c r="AK387" s="86" t="str">
        <f t="shared" si="22"/>
        <v/>
      </c>
      <c r="AL387" s="106" t="str">
        <f t="shared" si="23"/>
        <v/>
      </c>
      <c r="AM387" s="24"/>
    </row>
    <row r="388" spans="2:39" ht="15.75" x14ac:dyDescent="0.45">
      <c r="B388" s="84" t="str">
        <f t="shared" si="24"/>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7"/>
      <c r="P388" s="277"/>
      <c r="Q388" s="277"/>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1"/>
        <v/>
      </c>
      <c r="AK388" s="86" t="str">
        <f t="shared" si="22"/>
        <v/>
      </c>
      <c r="AL388" s="106" t="str">
        <f t="shared" si="23"/>
        <v/>
      </c>
      <c r="AM388" s="24"/>
    </row>
    <row r="389" spans="2:39" ht="15.75" x14ac:dyDescent="0.45">
      <c r="B389" s="84" t="str">
        <f t="shared" si="24"/>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7"/>
      <c r="P389" s="277"/>
      <c r="Q389" s="277"/>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1"/>
        <v/>
      </c>
      <c r="AK389" s="86" t="str">
        <f t="shared" si="22"/>
        <v/>
      </c>
      <c r="AL389" s="106" t="str">
        <f t="shared" si="23"/>
        <v/>
      </c>
      <c r="AM389" s="24"/>
    </row>
    <row r="390" spans="2:39" ht="15.75" x14ac:dyDescent="0.45">
      <c r="B390" s="84" t="str">
        <f t="shared" si="24"/>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7"/>
      <c r="P390" s="277"/>
      <c r="Q390" s="277"/>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1"/>
        <v/>
      </c>
      <c r="AK390" s="86" t="str">
        <f t="shared" si="22"/>
        <v/>
      </c>
      <c r="AL390" s="106" t="str">
        <f t="shared" si="23"/>
        <v/>
      </c>
      <c r="AM390" s="24"/>
    </row>
    <row r="391" spans="2:39" ht="15.75" x14ac:dyDescent="0.45">
      <c r="B391" s="84" t="str">
        <f t="shared" si="24"/>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7"/>
      <c r="P391" s="277"/>
      <c r="Q391" s="277"/>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1"/>
        <v/>
      </c>
      <c r="AK391" s="86" t="str">
        <f t="shared" si="22"/>
        <v/>
      </c>
      <c r="AL391" s="106" t="str">
        <f t="shared" si="23"/>
        <v/>
      </c>
      <c r="AM391" s="24"/>
    </row>
    <row r="392" spans="2:39" ht="15.75" x14ac:dyDescent="0.45">
      <c r="B392" s="84" t="str">
        <f t="shared" si="24"/>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7"/>
      <c r="P392" s="277"/>
      <c r="Q392" s="277"/>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1"/>
        <v/>
      </c>
      <c r="AK392" s="86" t="str">
        <f t="shared" si="22"/>
        <v/>
      </c>
      <c r="AL392" s="106" t="str">
        <f t="shared" si="23"/>
        <v/>
      </c>
      <c r="AM392" s="24"/>
    </row>
    <row r="393" spans="2:39" ht="15.75" x14ac:dyDescent="0.45">
      <c r="B393" s="84" t="str">
        <f t="shared" si="24"/>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7"/>
      <c r="P393" s="277"/>
      <c r="Q393" s="277"/>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1"/>
        <v/>
      </c>
      <c r="AK393" s="86" t="str">
        <f t="shared" si="22"/>
        <v/>
      </c>
      <c r="AL393" s="106" t="str">
        <f t="shared" si="23"/>
        <v/>
      </c>
      <c r="AM393" s="24"/>
    </row>
    <row r="394" spans="2:39" ht="15.75" x14ac:dyDescent="0.45">
      <c r="B394" s="84" t="str">
        <f t="shared" si="24"/>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7"/>
      <c r="P394" s="277"/>
      <c r="Q394" s="277"/>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1"/>
        <v/>
      </c>
      <c r="AK394" s="86" t="str">
        <f t="shared" si="22"/>
        <v/>
      </c>
      <c r="AL394" s="106" t="str">
        <f t="shared" si="23"/>
        <v/>
      </c>
      <c r="AM394" s="24"/>
    </row>
    <row r="395" spans="2:39" ht="15.75" x14ac:dyDescent="0.45">
      <c r="B395" s="84" t="str">
        <f t="shared" si="24"/>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7"/>
      <c r="P395" s="277"/>
      <c r="Q395" s="277"/>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1"/>
        <v/>
      </c>
      <c r="AK395" s="86" t="str">
        <f t="shared" si="22"/>
        <v/>
      </c>
      <c r="AL395" s="106" t="str">
        <f t="shared" si="23"/>
        <v/>
      </c>
      <c r="AM395" s="24"/>
    </row>
    <row r="396" spans="2:39" ht="15.75" x14ac:dyDescent="0.45">
      <c r="B396" s="84" t="str">
        <f t="shared" si="24"/>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7"/>
      <c r="P396" s="277"/>
      <c r="Q396" s="277"/>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1"/>
        <v/>
      </c>
      <c r="AK396" s="86" t="str">
        <f t="shared" si="22"/>
        <v/>
      </c>
      <c r="AL396" s="106" t="str">
        <f t="shared" si="23"/>
        <v/>
      </c>
      <c r="AM396" s="24"/>
    </row>
    <row r="397" spans="2:39" ht="15.75" x14ac:dyDescent="0.45">
      <c r="B397" s="84" t="str">
        <f t="shared" si="24"/>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7"/>
      <c r="P397" s="277"/>
      <c r="Q397" s="277"/>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1"/>
        <v/>
      </c>
      <c r="AK397" s="86" t="str">
        <f t="shared" si="22"/>
        <v/>
      </c>
      <c r="AL397" s="106" t="str">
        <f t="shared" si="23"/>
        <v/>
      </c>
      <c r="AM397" s="24"/>
    </row>
    <row r="398" spans="2:39" ht="15.75" x14ac:dyDescent="0.45">
      <c r="B398" s="84" t="str">
        <f t="shared" si="24"/>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si="25"/>
        <v/>
      </c>
      <c r="O398" s="277"/>
      <c r="P398" s="277"/>
      <c r="Q398" s="277"/>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1"/>
        <v/>
      </c>
      <c r="AK398" s="86" t="str">
        <f t="shared" si="22"/>
        <v/>
      </c>
      <c r="AL398" s="106" t="str">
        <f t="shared" si="23"/>
        <v/>
      </c>
      <c r="AM398" s="24"/>
    </row>
    <row r="399" spans="2:39" ht="15.75" x14ac:dyDescent="0.45">
      <c r="B399" s="84" t="str">
        <f t="shared" si="24"/>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25"/>
        <v/>
      </c>
      <c r="O399" s="277"/>
      <c r="P399" s="277"/>
      <c r="Q399" s="277"/>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ref="AJ399:AJ462" si="26">IF($N399&lt;&gt;"",IFERROR((L399*((1-U399)*(1-X399)*(1-AA399)*(1-AD399)*(1-AG399))),"Not number"),"")</f>
        <v/>
      </c>
      <c r="AK399" s="86" t="str">
        <f t="shared" ref="AK399:AK462" si="27">IF($N399&lt;&gt;"",IFERROR((M399*((1-V399)*(1-Y399)*(1-AB399)*(1-AE399)*(1-AH399))),"Not number"),"")</f>
        <v/>
      </c>
      <c r="AL399" s="106" t="str">
        <f t="shared" ref="AL399:AL462" si="28">IF(M399&lt;&gt;"", IFERROR(AJ399*AK399, "Not number"), "")</f>
        <v/>
      </c>
      <c r="AM399" s="24"/>
    </row>
    <row r="400" spans="2:39" ht="15.75" x14ac:dyDescent="0.45">
      <c r="B400" s="84" t="str">
        <f t="shared" ref="B400:B463" si="29">IF(F400&lt;&gt;"",CONCATENATE("RSC-",TEXT(ROW()-ROW(B$9),"000")),"")</f>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25"/>
        <v/>
      </c>
      <c r="O400" s="277"/>
      <c r="P400" s="277"/>
      <c r="Q400" s="277"/>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25"/>
        <v/>
      </c>
      <c r="O401" s="277"/>
      <c r="P401" s="277"/>
      <c r="Q401" s="277"/>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25"/>
        <v/>
      </c>
      <c r="O402" s="277"/>
      <c r="P402" s="277"/>
      <c r="Q402" s="277"/>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25"/>
        <v/>
      </c>
      <c r="O403" s="277"/>
      <c r="P403" s="277"/>
      <c r="Q403" s="277"/>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25"/>
        <v/>
      </c>
      <c r="O404" s="277"/>
      <c r="P404" s="277"/>
      <c r="Q404" s="277"/>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25"/>
        <v/>
      </c>
      <c r="O405" s="277"/>
      <c r="P405" s="277"/>
      <c r="Q405" s="277"/>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25"/>
        <v/>
      </c>
      <c r="O406" s="277"/>
      <c r="P406" s="277"/>
      <c r="Q406" s="277"/>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25"/>
        <v/>
      </c>
      <c r="O407" s="277"/>
      <c r="P407" s="277"/>
      <c r="Q407" s="277"/>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25"/>
        <v/>
      </c>
      <c r="O408" s="277"/>
      <c r="P408" s="277"/>
      <c r="Q408" s="277"/>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25"/>
        <v/>
      </c>
      <c r="O409" s="277"/>
      <c r="P409" s="277"/>
      <c r="Q409" s="277"/>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25"/>
        <v/>
      </c>
      <c r="O410" s="277"/>
      <c r="P410" s="277"/>
      <c r="Q410" s="277"/>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25"/>
        <v/>
      </c>
      <c r="O411" s="277"/>
      <c r="P411" s="277"/>
      <c r="Q411" s="277"/>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25"/>
        <v/>
      </c>
      <c r="O412" s="277"/>
      <c r="P412" s="277"/>
      <c r="Q412" s="277"/>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25"/>
        <v/>
      </c>
      <c r="O413" s="277"/>
      <c r="P413" s="277"/>
      <c r="Q413" s="277"/>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si="26"/>
        <v/>
      </c>
      <c r="AK413" s="86" t="str">
        <f t="shared" si="27"/>
        <v/>
      </c>
      <c r="AL413" s="106" t="str">
        <f t="shared" si="28"/>
        <v/>
      </c>
      <c r="AM413" s="24"/>
    </row>
    <row r="414" spans="2:39" ht="15.75" x14ac:dyDescent="0.45">
      <c r="B414" s="84" t="str">
        <f t="shared" si="29"/>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25"/>
        <v/>
      </c>
      <c r="O414" s="277"/>
      <c r="P414" s="277"/>
      <c r="Q414" s="277"/>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26"/>
        <v/>
      </c>
      <c r="AK414" s="86" t="str">
        <f t="shared" si="27"/>
        <v/>
      </c>
      <c r="AL414" s="106" t="str">
        <f t="shared" si="28"/>
        <v/>
      </c>
      <c r="AM414" s="24"/>
    </row>
    <row r="415" spans="2:39" ht="15.75" x14ac:dyDescent="0.45">
      <c r="B415" s="84" t="str">
        <f t="shared" si="29"/>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25"/>
        <v/>
      </c>
      <c r="O415" s="277"/>
      <c r="P415" s="277"/>
      <c r="Q415" s="277"/>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26"/>
        <v/>
      </c>
      <c r="AK415" s="86" t="str">
        <f t="shared" si="27"/>
        <v/>
      </c>
      <c r="AL415" s="106" t="str">
        <f t="shared" si="28"/>
        <v/>
      </c>
      <c r="AM415" s="24"/>
    </row>
    <row r="416" spans="2:39" ht="15.75" x14ac:dyDescent="0.45">
      <c r="B416" s="84" t="str">
        <f t="shared" si="29"/>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25"/>
        <v/>
      </c>
      <c r="O416" s="277"/>
      <c r="P416" s="277"/>
      <c r="Q416" s="277"/>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26"/>
        <v/>
      </c>
      <c r="AK416" s="86" t="str">
        <f t="shared" si="27"/>
        <v/>
      </c>
      <c r="AL416" s="106" t="str">
        <f t="shared" si="28"/>
        <v/>
      </c>
      <c r="AM416" s="24"/>
    </row>
    <row r="417" spans="2:39" ht="15.75" x14ac:dyDescent="0.45">
      <c r="B417" s="84" t="str">
        <f t="shared" si="29"/>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25"/>
        <v/>
      </c>
      <c r="O417" s="277"/>
      <c r="P417" s="277"/>
      <c r="Q417" s="277"/>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26"/>
        <v/>
      </c>
      <c r="AK417" s="86" t="str">
        <f t="shared" si="27"/>
        <v/>
      </c>
      <c r="AL417" s="106" t="str">
        <f t="shared" si="28"/>
        <v/>
      </c>
      <c r="AM417" s="24"/>
    </row>
    <row r="418" spans="2:39" ht="15.75" x14ac:dyDescent="0.45">
      <c r="B418" s="84" t="str">
        <f t="shared" si="29"/>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25"/>
        <v/>
      </c>
      <c r="O418" s="277"/>
      <c r="P418" s="277"/>
      <c r="Q418" s="277"/>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26"/>
        <v/>
      </c>
      <c r="AK418" s="86" t="str">
        <f t="shared" si="27"/>
        <v/>
      </c>
      <c r="AL418" s="106" t="str">
        <f t="shared" si="28"/>
        <v/>
      </c>
      <c r="AM418" s="24"/>
    </row>
    <row r="419" spans="2:39" ht="15.75" x14ac:dyDescent="0.45">
      <c r="B419" s="84" t="str">
        <f t="shared" si="29"/>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25"/>
        <v/>
      </c>
      <c r="O419" s="277"/>
      <c r="P419" s="277"/>
      <c r="Q419" s="277"/>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26"/>
        <v/>
      </c>
      <c r="AK419" s="86" t="str">
        <f t="shared" si="27"/>
        <v/>
      </c>
      <c r="AL419" s="106" t="str">
        <f t="shared" si="28"/>
        <v/>
      </c>
      <c r="AM419" s="24"/>
    </row>
    <row r="420" spans="2:39" ht="15.75" x14ac:dyDescent="0.45">
      <c r="B420" s="84" t="str">
        <f t="shared" si="29"/>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25"/>
        <v/>
      </c>
      <c r="O420" s="277"/>
      <c r="P420" s="277"/>
      <c r="Q420" s="277"/>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26"/>
        <v/>
      </c>
      <c r="AK420" s="86" t="str">
        <f t="shared" si="27"/>
        <v/>
      </c>
      <c r="AL420" s="106" t="str">
        <f t="shared" si="28"/>
        <v/>
      </c>
      <c r="AM420" s="24"/>
    </row>
    <row r="421" spans="2:39" ht="15.75" x14ac:dyDescent="0.45">
      <c r="B421" s="84" t="str">
        <f t="shared" si="29"/>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25"/>
        <v/>
      </c>
      <c r="O421" s="277"/>
      <c r="P421" s="277"/>
      <c r="Q421" s="277"/>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26"/>
        <v/>
      </c>
      <c r="AK421" s="86" t="str">
        <f t="shared" si="27"/>
        <v/>
      </c>
      <c r="AL421" s="106" t="str">
        <f t="shared" si="28"/>
        <v/>
      </c>
      <c r="AM421" s="24"/>
    </row>
    <row r="422" spans="2:39" ht="15.75" x14ac:dyDescent="0.45">
      <c r="B422" s="84" t="str">
        <f t="shared" si="29"/>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25"/>
        <v/>
      </c>
      <c r="O422" s="277"/>
      <c r="P422" s="277"/>
      <c r="Q422" s="277"/>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26"/>
        <v/>
      </c>
      <c r="AK422" s="86" t="str">
        <f t="shared" si="27"/>
        <v/>
      </c>
      <c r="AL422" s="106" t="str">
        <f t="shared" si="28"/>
        <v/>
      </c>
      <c r="AM422" s="24"/>
    </row>
    <row r="423" spans="2:39" ht="15.75" x14ac:dyDescent="0.45">
      <c r="B423" s="84" t="str">
        <f t="shared" si="29"/>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25"/>
        <v/>
      </c>
      <c r="O423" s="277"/>
      <c r="P423" s="277"/>
      <c r="Q423" s="277"/>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26"/>
        <v/>
      </c>
      <c r="AK423" s="86" t="str">
        <f t="shared" si="27"/>
        <v/>
      </c>
      <c r="AL423" s="106" t="str">
        <f t="shared" si="28"/>
        <v/>
      </c>
      <c r="AM423" s="24"/>
    </row>
    <row r="424" spans="2:39" ht="15.75" x14ac:dyDescent="0.45">
      <c r="B424" s="84" t="str">
        <f t="shared" si="29"/>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25"/>
        <v/>
      </c>
      <c r="O424" s="277"/>
      <c r="P424" s="277"/>
      <c r="Q424" s="277"/>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26"/>
        <v/>
      </c>
      <c r="AK424" s="86" t="str">
        <f t="shared" si="27"/>
        <v/>
      </c>
      <c r="AL424" s="106" t="str">
        <f t="shared" si="28"/>
        <v/>
      </c>
      <c r="AM424" s="24"/>
    </row>
    <row r="425" spans="2:39" ht="15.75" x14ac:dyDescent="0.45">
      <c r="B425" s="84" t="str">
        <f t="shared" si="29"/>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25"/>
        <v/>
      </c>
      <c r="O425" s="277"/>
      <c r="P425" s="277"/>
      <c r="Q425" s="277"/>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26"/>
        <v/>
      </c>
      <c r="AK425" s="86" t="str">
        <f t="shared" si="27"/>
        <v/>
      </c>
      <c r="AL425" s="106" t="str">
        <f t="shared" si="28"/>
        <v/>
      </c>
      <c r="AM425" s="24"/>
    </row>
    <row r="426" spans="2:39" ht="15.75" x14ac:dyDescent="0.45">
      <c r="B426" s="84" t="str">
        <f t="shared" si="29"/>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25"/>
        <v/>
      </c>
      <c r="O426" s="277"/>
      <c r="P426" s="277"/>
      <c r="Q426" s="277"/>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26"/>
        <v/>
      </c>
      <c r="AK426" s="86" t="str">
        <f t="shared" si="27"/>
        <v/>
      </c>
      <c r="AL426" s="106" t="str">
        <f t="shared" si="28"/>
        <v/>
      </c>
      <c r="AM426" s="24"/>
    </row>
    <row r="427" spans="2:39" ht="15.75" x14ac:dyDescent="0.45">
      <c r="B427" s="84" t="str">
        <f t="shared" si="29"/>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25"/>
        <v/>
      </c>
      <c r="O427" s="277"/>
      <c r="P427" s="277"/>
      <c r="Q427" s="277"/>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26"/>
        <v/>
      </c>
      <c r="AK427" s="86" t="str">
        <f t="shared" si="27"/>
        <v/>
      </c>
      <c r="AL427" s="106" t="str">
        <f t="shared" si="28"/>
        <v/>
      </c>
      <c r="AM427" s="24"/>
    </row>
    <row r="428" spans="2:39" ht="15.75" x14ac:dyDescent="0.45">
      <c r="B428" s="84" t="str">
        <f t="shared" si="29"/>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25"/>
        <v/>
      </c>
      <c r="O428" s="277"/>
      <c r="P428" s="277"/>
      <c r="Q428" s="277"/>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26"/>
        <v/>
      </c>
      <c r="AK428" s="86" t="str">
        <f t="shared" si="27"/>
        <v/>
      </c>
      <c r="AL428" s="106" t="str">
        <f t="shared" si="28"/>
        <v/>
      </c>
      <c r="AM428" s="24"/>
    </row>
    <row r="429" spans="2:39" ht="15.75" x14ac:dyDescent="0.45">
      <c r="B429" s="84" t="str">
        <f t="shared" si="29"/>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25"/>
        <v/>
      </c>
      <c r="O429" s="277"/>
      <c r="P429" s="277"/>
      <c r="Q429" s="277"/>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26"/>
        <v/>
      </c>
      <c r="AK429" s="86" t="str">
        <f t="shared" si="27"/>
        <v/>
      </c>
      <c r="AL429" s="106" t="str">
        <f t="shared" si="28"/>
        <v/>
      </c>
      <c r="AM429" s="24"/>
    </row>
    <row r="430" spans="2:39" ht="15.75" x14ac:dyDescent="0.45">
      <c r="B430" s="84" t="str">
        <f t="shared" si="29"/>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25"/>
        <v/>
      </c>
      <c r="O430" s="277"/>
      <c r="P430" s="277"/>
      <c r="Q430" s="277"/>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26"/>
        <v/>
      </c>
      <c r="AK430" s="86" t="str">
        <f t="shared" si="27"/>
        <v/>
      </c>
      <c r="AL430" s="106" t="str">
        <f t="shared" si="28"/>
        <v/>
      </c>
      <c r="AM430" s="24"/>
    </row>
    <row r="431" spans="2:39" ht="15.75" x14ac:dyDescent="0.45">
      <c r="B431" s="84" t="str">
        <f t="shared" si="29"/>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25"/>
        <v/>
      </c>
      <c r="O431" s="277"/>
      <c r="P431" s="277"/>
      <c r="Q431" s="277"/>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26"/>
        <v/>
      </c>
      <c r="AK431" s="86" t="str">
        <f t="shared" si="27"/>
        <v/>
      </c>
      <c r="AL431" s="106" t="str">
        <f t="shared" si="28"/>
        <v/>
      </c>
      <c r="AM431" s="24"/>
    </row>
    <row r="432" spans="2:39" ht="15.75" x14ac:dyDescent="0.45">
      <c r="B432" s="84" t="str">
        <f t="shared" si="29"/>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25"/>
        <v/>
      </c>
      <c r="O432" s="277"/>
      <c r="P432" s="277"/>
      <c r="Q432" s="277"/>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26"/>
        <v/>
      </c>
      <c r="AK432" s="86" t="str">
        <f t="shared" si="27"/>
        <v/>
      </c>
      <c r="AL432" s="106" t="str">
        <f t="shared" si="28"/>
        <v/>
      </c>
      <c r="AM432" s="24"/>
    </row>
    <row r="433" spans="2:39" ht="15.75" x14ac:dyDescent="0.45">
      <c r="B433" s="84" t="str">
        <f t="shared" si="29"/>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25"/>
        <v/>
      </c>
      <c r="O433" s="277"/>
      <c r="P433" s="277"/>
      <c r="Q433" s="277"/>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26"/>
        <v/>
      </c>
      <c r="AK433" s="86" t="str">
        <f t="shared" si="27"/>
        <v/>
      </c>
      <c r="AL433" s="106" t="str">
        <f t="shared" si="28"/>
        <v/>
      </c>
      <c r="AM433" s="24"/>
    </row>
    <row r="434" spans="2:39" ht="15.75" x14ac:dyDescent="0.45">
      <c r="B434" s="84" t="str">
        <f t="shared" si="29"/>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25"/>
        <v/>
      </c>
      <c r="O434" s="277"/>
      <c r="P434" s="277"/>
      <c r="Q434" s="277"/>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26"/>
        <v/>
      </c>
      <c r="AK434" s="86" t="str">
        <f t="shared" si="27"/>
        <v/>
      </c>
      <c r="AL434" s="106" t="str">
        <f t="shared" si="28"/>
        <v/>
      </c>
      <c r="AM434" s="24"/>
    </row>
    <row r="435" spans="2:39" ht="15.75" x14ac:dyDescent="0.45">
      <c r="B435" s="84" t="str">
        <f t="shared" si="29"/>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25"/>
        <v/>
      </c>
      <c r="O435" s="277"/>
      <c r="P435" s="277"/>
      <c r="Q435" s="277"/>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26"/>
        <v/>
      </c>
      <c r="AK435" s="86" t="str">
        <f t="shared" si="27"/>
        <v/>
      </c>
      <c r="AL435" s="106" t="str">
        <f t="shared" si="28"/>
        <v/>
      </c>
      <c r="AM435" s="24"/>
    </row>
    <row r="436" spans="2:39" ht="15.75" x14ac:dyDescent="0.45">
      <c r="B436" s="84" t="str">
        <f t="shared" si="29"/>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25"/>
        <v/>
      </c>
      <c r="O436" s="277"/>
      <c r="P436" s="277"/>
      <c r="Q436" s="277"/>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26"/>
        <v/>
      </c>
      <c r="AK436" s="86" t="str">
        <f t="shared" si="27"/>
        <v/>
      </c>
      <c r="AL436" s="106" t="str">
        <f t="shared" si="28"/>
        <v/>
      </c>
      <c r="AM436" s="24"/>
    </row>
    <row r="437" spans="2:39" ht="15.75" x14ac:dyDescent="0.45">
      <c r="B437" s="84" t="str">
        <f t="shared" si="29"/>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25"/>
        <v/>
      </c>
      <c r="O437" s="277"/>
      <c r="P437" s="277"/>
      <c r="Q437" s="277"/>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26"/>
        <v/>
      </c>
      <c r="AK437" s="86" t="str">
        <f t="shared" si="27"/>
        <v/>
      </c>
      <c r="AL437" s="106" t="str">
        <f t="shared" si="28"/>
        <v/>
      </c>
      <c r="AM437" s="24"/>
    </row>
    <row r="438" spans="2:39" ht="15.75" x14ac:dyDescent="0.45">
      <c r="B438" s="84" t="str">
        <f t="shared" si="29"/>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25"/>
        <v/>
      </c>
      <c r="O438" s="277"/>
      <c r="P438" s="277"/>
      <c r="Q438" s="277"/>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26"/>
        <v/>
      </c>
      <c r="AK438" s="86" t="str">
        <f t="shared" si="27"/>
        <v/>
      </c>
      <c r="AL438" s="106" t="str">
        <f t="shared" si="28"/>
        <v/>
      </c>
      <c r="AM438" s="24"/>
    </row>
    <row r="439" spans="2:39" ht="15.75" x14ac:dyDescent="0.45">
      <c r="B439" s="84" t="str">
        <f t="shared" si="29"/>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25"/>
        <v/>
      </c>
      <c r="O439" s="277"/>
      <c r="P439" s="277"/>
      <c r="Q439" s="277"/>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26"/>
        <v/>
      </c>
      <c r="AK439" s="86" t="str">
        <f t="shared" si="27"/>
        <v/>
      </c>
      <c r="AL439" s="106" t="str">
        <f t="shared" si="28"/>
        <v/>
      </c>
      <c r="AM439" s="24"/>
    </row>
    <row r="440" spans="2:39" ht="15.75" x14ac:dyDescent="0.45">
      <c r="B440" s="84" t="str">
        <f t="shared" si="29"/>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25"/>
        <v/>
      </c>
      <c r="O440" s="277"/>
      <c r="P440" s="277"/>
      <c r="Q440" s="277"/>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26"/>
        <v/>
      </c>
      <c r="AK440" s="86" t="str">
        <f t="shared" si="27"/>
        <v/>
      </c>
      <c r="AL440" s="106" t="str">
        <f t="shared" si="28"/>
        <v/>
      </c>
      <c r="AM440" s="24"/>
    </row>
    <row r="441" spans="2:39" ht="15.75" x14ac:dyDescent="0.45">
      <c r="B441" s="84" t="str">
        <f t="shared" si="29"/>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25"/>
        <v/>
      </c>
      <c r="O441" s="277"/>
      <c r="P441" s="277"/>
      <c r="Q441" s="277"/>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26"/>
        <v/>
      </c>
      <c r="AK441" s="86" t="str">
        <f t="shared" si="27"/>
        <v/>
      </c>
      <c r="AL441" s="106" t="str">
        <f t="shared" si="28"/>
        <v/>
      </c>
      <c r="AM441" s="24"/>
    </row>
    <row r="442" spans="2:39" ht="15.75" x14ac:dyDescent="0.45">
      <c r="B442" s="84" t="str">
        <f t="shared" si="29"/>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25"/>
        <v/>
      </c>
      <c r="O442" s="277"/>
      <c r="P442" s="277"/>
      <c r="Q442" s="277"/>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26"/>
        <v/>
      </c>
      <c r="AK442" s="86" t="str">
        <f t="shared" si="27"/>
        <v/>
      </c>
      <c r="AL442" s="106" t="str">
        <f t="shared" si="28"/>
        <v/>
      </c>
      <c r="AM442" s="24"/>
    </row>
    <row r="443" spans="2:39" ht="15.75" x14ac:dyDescent="0.45">
      <c r="B443" s="84" t="str">
        <f t="shared" si="29"/>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25"/>
        <v/>
      </c>
      <c r="O443" s="277"/>
      <c r="P443" s="277"/>
      <c r="Q443" s="277"/>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26"/>
        <v/>
      </c>
      <c r="AK443" s="86" t="str">
        <f t="shared" si="27"/>
        <v/>
      </c>
      <c r="AL443" s="106" t="str">
        <f t="shared" si="28"/>
        <v/>
      </c>
      <c r="AM443" s="24"/>
    </row>
    <row r="444" spans="2:39" ht="15.75" x14ac:dyDescent="0.45">
      <c r="B444" s="84" t="str">
        <f t="shared" si="29"/>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25"/>
        <v/>
      </c>
      <c r="O444" s="277"/>
      <c r="P444" s="277"/>
      <c r="Q444" s="277"/>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26"/>
        <v/>
      </c>
      <c r="AK444" s="86" t="str">
        <f t="shared" si="27"/>
        <v/>
      </c>
      <c r="AL444" s="106" t="str">
        <f t="shared" si="28"/>
        <v/>
      </c>
      <c r="AM444" s="24"/>
    </row>
    <row r="445" spans="2:39" ht="15.75" x14ac:dyDescent="0.45">
      <c r="B445" s="84" t="str">
        <f t="shared" si="29"/>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25"/>
        <v/>
      </c>
      <c r="O445" s="277"/>
      <c r="P445" s="277"/>
      <c r="Q445" s="277"/>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26"/>
        <v/>
      </c>
      <c r="AK445" s="86" t="str">
        <f t="shared" si="27"/>
        <v/>
      </c>
      <c r="AL445" s="106" t="str">
        <f t="shared" si="28"/>
        <v/>
      </c>
      <c r="AM445" s="24"/>
    </row>
    <row r="446" spans="2:39" ht="15.75" x14ac:dyDescent="0.45">
      <c r="B446" s="84" t="str">
        <f t="shared" si="29"/>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25"/>
        <v/>
      </c>
      <c r="O446" s="277"/>
      <c r="P446" s="277"/>
      <c r="Q446" s="277"/>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26"/>
        <v/>
      </c>
      <c r="AK446" s="86" t="str">
        <f t="shared" si="27"/>
        <v/>
      </c>
      <c r="AL446" s="106" t="str">
        <f t="shared" si="28"/>
        <v/>
      </c>
      <c r="AM446" s="24"/>
    </row>
    <row r="447" spans="2:39" ht="15.75" x14ac:dyDescent="0.45">
      <c r="B447" s="84" t="str">
        <f t="shared" si="29"/>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25"/>
        <v/>
      </c>
      <c r="O447" s="277"/>
      <c r="P447" s="277"/>
      <c r="Q447" s="277"/>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26"/>
        <v/>
      </c>
      <c r="AK447" s="86" t="str">
        <f t="shared" si="27"/>
        <v/>
      </c>
      <c r="AL447" s="106" t="str">
        <f t="shared" si="28"/>
        <v/>
      </c>
      <c r="AM447" s="24"/>
    </row>
    <row r="448" spans="2:39" ht="15.75" x14ac:dyDescent="0.45">
      <c r="B448" s="84" t="str">
        <f t="shared" si="29"/>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ref="N448:N511" si="30">IF(AND(L448&lt;&gt;"",M448&lt;&gt;""),IFERROR(L448*M448,"Not number"),"")</f>
        <v/>
      </c>
      <c r="O448" s="277"/>
      <c r="P448" s="277"/>
      <c r="Q448" s="277"/>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26"/>
        <v/>
      </c>
      <c r="AK448" s="86" t="str">
        <f t="shared" si="27"/>
        <v/>
      </c>
      <c r="AL448" s="106" t="str">
        <f t="shared" si="28"/>
        <v/>
      </c>
      <c r="AM448" s="24"/>
    </row>
    <row r="449" spans="2:39" ht="15.75" x14ac:dyDescent="0.45">
      <c r="B449" s="84" t="str">
        <f t="shared" si="29"/>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7"/>
      <c r="P449" s="277"/>
      <c r="Q449" s="277"/>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26"/>
        <v/>
      </c>
      <c r="AK449" s="86" t="str">
        <f t="shared" si="27"/>
        <v/>
      </c>
      <c r="AL449" s="106" t="str">
        <f t="shared" si="28"/>
        <v/>
      </c>
      <c r="AM449" s="24"/>
    </row>
    <row r="450" spans="2:39" ht="15.75" x14ac:dyDescent="0.45">
      <c r="B450" s="84" t="str">
        <f t="shared" si="29"/>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7"/>
      <c r="P450" s="277"/>
      <c r="Q450" s="277"/>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26"/>
        <v/>
      </c>
      <c r="AK450" s="86" t="str">
        <f t="shared" si="27"/>
        <v/>
      </c>
      <c r="AL450" s="106" t="str">
        <f t="shared" si="28"/>
        <v/>
      </c>
      <c r="AM450" s="24"/>
    </row>
    <row r="451" spans="2:39" ht="15.75" x14ac:dyDescent="0.45">
      <c r="B451" s="84" t="str">
        <f t="shared" si="29"/>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7"/>
      <c r="P451" s="277"/>
      <c r="Q451" s="277"/>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26"/>
        <v/>
      </c>
      <c r="AK451" s="86" t="str">
        <f t="shared" si="27"/>
        <v/>
      </c>
      <c r="AL451" s="106" t="str">
        <f t="shared" si="28"/>
        <v/>
      </c>
      <c r="AM451" s="24"/>
    </row>
    <row r="452" spans="2:39" ht="15.75" x14ac:dyDescent="0.45">
      <c r="B452" s="84" t="str">
        <f t="shared" si="29"/>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7"/>
      <c r="P452" s="277"/>
      <c r="Q452" s="277"/>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26"/>
        <v/>
      </c>
      <c r="AK452" s="86" t="str">
        <f t="shared" si="27"/>
        <v/>
      </c>
      <c r="AL452" s="106" t="str">
        <f t="shared" si="28"/>
        <v/>
      </c>
      <c r="AM452" s="24"/>
    </row>
    <row r="453" spans="2:39" ht="15.75" x14ac:dyDescent="0.45">
      <c r="B453" s="84" t="str">
        <f t="shared" si="29"/>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7"/>
      <c r="P453" s="277"/>
      <c r="Q453" s="277"/>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26"/>
        <v/>
      </c>
      <c r="AK453" s="86" t="str">
        <f t="shared" si="27"/>
        <v/>
      </c>
      <c r="AL453" s="106" t="str">
        <f t="shared" si="28"/>
        <v/>
      </c>
      <c r="AM453" s="24"/>
    </row>
    <row r="454" spans="2:39" ht="15.75" x14ac:dyDescent="0.45">
      <c r="B454" s="84" t="str">
        <f t="shared" si="29"/>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7"/>
      <c r="P454" s="277"/>
      <c r="Q454" s="277"/>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26"/>
        <v/>
      </c>
      <c r="AK454" s="86" t="str">
        <f t="shared" si="27"/>
        <v/>
      </c>
      <c r="AL454" s="106" t="str">
        <f t="shared" si="28"/>
        <v/>
      </c>
      <c r="AM454" s="24"/>
    </row>
    <row r="455" spans="2:39" ht="15.75" x14ac:dyDescent="0.45">
      <c r="B455" s="84" t="str">
        <f t="shared" si="29"/>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7"/>
      <c r="P455" s="277"/>
      <c r="Q455" s="277"/>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26"/>
        <v/>
      </c>
      <c r="AK455" s="86" t="str">
        <f t="shared" si="27"/>
        <v/>
      </c>
      <c r="AL455" s="106" t="str">
        <f t="shared" si="28"/>
        <v/>
      </c>
      <c r="AM455" s="24"/>
    </row>
    <row r="456" spans="2:39" ht="15.75" x14ac:dyDescent="0.45">
      <c r="B456" s="84" t="str">
        <f t="shared" si="29"/>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7"/>
      <c r="P456" s="277"/>
      <c r="Q456" s="277"/>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26"/>
        <v/>
      </c>
      <c r="AK456" s="86" t="str">
        <f t="shared" si="27"/>
        <v/>
      </c>
      <c r="AL456" s="106" t="str">
        <f t="shared" si="28"/>
        <v/>
      </c>
      <c r="AM456" s="24"/>
    </row>
    <row r="457" spans="2:39" ht="15.75" x14ac:dyDescent="0.45">
      <c r="B457" s="84" t="str">
        <f t="shared" si="29"/>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7"/>
      <c r="P457" s="277"/>
      <c r="Q457" s="277"/>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26"/>
        <v/>
      </c>
      <c r="AK457" s="86" t="str">
        <f t="shared" si="27"/>
        <v/>
      </c>
      <c r="AL457" s="106" t="str">
        <f t="shared" si="28"/>
        <v/>
      </c>
      <c r="AM457" s="24"/>
    </row>
    <row r="458" spans="2:39" ht="15.75" x14ac:dyDescent="0.45">
      <c r="B458" s="84" t="str">
        <f t="shared" si="29"/>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7"/>
      <c r="P458" s="277"/>
      <c r="Q458" s="277"/>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26"/>
        <v/>
      </c>
      <c r="AK458" s="86" t="str">
        <f t="shared" si="27"/>
        <v/>
      </c>
      <c r="AL458" s="106" t="str">
        <f t="shared" si="28"/>
        <v/>
      </c>
      <c r="AM458" s="24"/>
    </row>
    <row r="459" spans="2:39" ht="15.75" x14ac:dyDescent="0.45">
      <c r="B459" s="84" t="str">
        <f t="shared" si="29"/>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7"/>
      <c r="P459" s="277"/>
      <c r="Q459" s="277"/>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26"/>
        <v/>
      </c>
      <c r="AK459" s="86" t="str">
        <f t="shared" si="27"/>
        <v/>
      </c>
      <c r="AL459" s="106" t="str">
        <f t="shared" si="28"/>
        <v/>
      </c>
      <c r="AM459" s="24"/>
    </row>
    <row r="460" spans="2:39" ht="15.75" x14ac:dyDescent="0.45">
      <c r="B460" s="84" t="str">
        <f t="shared" si="29"/>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7"/>
      <c r="P460" s="277"/>
      <c r="Q460" s="277"/>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26"/>
        <v/>
      </c>
      <c r="AK460" s="86" t="str">
        <f t="shared" si="27"/>
        <v/>
      </c>
      <c r="AL460" s="106" t="str">
        <f t="shared" si="28"/>
        <v/>
      </c>
      <c r="AM460" s="24"/>
    </row>
    <row r="461" spans="2:39" ht="15.75" x14ac:dyDescent="0.45">
      <c r="B461" s="84" t="str">
        <f t="shared" si="29"/>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7"/>
      <c r="P461" s="277"/>
      <c r="Q461" s="277"/>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26"/>
        <v/>
      </c>
      <c r="AK461" s="86" t="str">
        <f t="shared" si="27"/>
        <v/>
      </c>
      <c r="AL461" s="106" t="str">
        <f t="shared" si="28"/>
        <v/>
      </c>
      <c r="AM461" s="24"/>
    </row>
    <row r="462" spans="2:39" ht="15.75" x14ac:dyDescent="0.45">
      <c r="B462" s="84" t="str">
        <f t="shared" si="29"/>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si="30"/>
        <v/>
      </c>
      <c r="O462" s="277"/>
      <c r="P462" s="277"/>
      <c r="Q462" s="277"/>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26"/>
        <v/>
      </c>
      <c r="AK462" s="86" t="str">
        <f t="shared" si="27"/>
        <v/>
      </c>
      <c r="AL462" s="106" t="str">
        <f t="shared" si="28"/>
        <v/>
      </c>
      <c r="AM462" s="24"/>
    </row>
    <row r="463" spans="2:39" ht="15.75" x14ac:dyDescent="0.45">
      <c r="B463" s="84" t="str">
        <f t="shared" si="29"/>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0"/>
        <v/>
      </c>
      <c r="O463" s="277"/>
      <c r="P463" s="277"/>
      <c r="Q463" s="277"/>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ref="AJ463:AJ526" si="31">IF($N463&lt;&gt;"",IFERROR((L463*((1-U463)*(1-X463)*(1-AA463)*(1-AD463)*(1-AG463))),"Not number"),"")</f>
        <v/>
      </c>
      <c r="AK463" s="86" t="str">
        <f t="shared" ref="AK463:AK526" si="32">IF($N463&lt;&gt;"",IFERROR((M463*((1-V463)*(1-Y463)*(1-AB463)*(1-AE463)*(1-AH463))),"Not number"),"")</f>
        <v/>
      </c>
      <c r="AL463" s="106" t="str">
        <f t="shared" ref="AL463:AL526" si="33">IF(M463&lt;&gt;"", IFERROR(AJ463*AK463, "Not number"), "")</f>
        <v/>
      </c>
      <c r="AM463" s="24"/>
    </row>
    <row r="464" spans="2:39" ht="15.75" x14ac:dyDescent="0.45">
      <c r="B464" s="84" t="str">
        <f t="shared" ref="B464:B527" si="34">IF(F464&lt;&gt;"",CONCATENATE("RSC-",TEXT(ROW()-ROW(B$9),"000")),"")</f>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0"/>
        <v/>
      </c>
      <c r="O464" s="277"/>
      <c r="P464" s="277"/>
      <c r="Q464" s="277"/>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0"/>
        <v/>
      </c>
      <c r="O465" s="277"/>
      <c r="P465" s="277"/>
      <c r="Q465" s="277"/>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0"/>
        <v/>
      </c>
      <c r="O466" s="277"/>
      <c r="P466" s="277"/>
      <c r="Q466" s="277"/>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0"/>
        <v/>
      </c>
      <c r="O467" s="277"/>
      <c r="P467" s="277"/>
      <c r="Q467" s="277"/>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0"/>
        <v/>
      </c>
      <c r="O468" s="277"/>
      <c r="P468" s="277"/>
      <c r="Q468" s="277"/>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0"/>
        <v/>
      </c>
      <c r="O469" s="277"/>
      <c r="P469" s="277"/>
      <c r="Q469" s="277"/>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0"/>
        <v/>
      </c>
      <c r="O470" s="277"/>
      <c r="P470" s="277"/>
      <c r="Q470" s="277"/>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0"/>
        <v/>
      </c>
      <c r="O471" s="277"/>
      <c r="P471" s="277"/>
      <c r="Q471" s="277"/>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0"/>
        <v/>
      </c>
      <c r="O472" s="277"/>
      <c r="P472" s="277"/>
      <c r="Q472" s="277"/>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0"/>
        <v/>
      </c>
      <c r="O473" s="277"/>
      <c r="P473" s="277"/>
      <c r="Q473" s="277"/>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0"/>
        <v/>
      </c>
      <c r="O474" s="277"/>
      <c r="P474" s="277"/>
      <c r="Q474" s="277"/>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0"/>
        <v/>
      </c>
      <c r="O475" s="277"/>
      <c r="P475" s="277"/>
      <c r="Q475" s="277"/>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0"/>
        <v/>
      </c>
      <c r="O476" s="277"/>
      <c r="P476" s="277"/>
      <c r="Q476" s="277"/>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0"/>
        <v/>
      </c>
      <c r="O477" s="277"/>
      <c r="P477" s="277"/>
      <c r="Q477" s="277"/>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si="31"/>
        <v/>
      </c>
      <c r="AK477" s="86" t="str">
        <f t="shared" si="32"/>
        <v/>
      </c>
      <c r="AL477" s="106" t="str">
        <f t="shared" si="33"/>
        <v/>
      </c>
      <c r="AM477" s="24"/>
    </row>
    <row r="478" spans="2:39" ht="15.75" x14ac:dyDescent="0.45">
      <c r="B478" s="84" t="str">
        <f t="shared" si="34"/>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0"/>
        <v/>
      </c>
      <c r="O478" s="277"/>
      <c r="P478" s="277"/>
      <c r="Q478" s="277"/>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1"/>
        <v/>
      </c>
      <c r="AK478" s="86" t="str">
        <f t="shared" si="32"/>
        <v/>
      </c>
      <c r="AL478" s="106" t="str">
        <f t="shared" si="33"/>
        <v/>
      </c>
      <c r="AM478" s="24"/>
    </row>
    <row r="479" spans="2:39" ht="15.75" x14ac:dyDescent="0.45">
      <c r="B479" s="84" t="str">
        <f t="shared" si="34"/>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0"/>
        <v/>
      </c>
      <c r="O479" s="277"/>
      <c r="P479" s="277"/>
      <c r="Q479" s="277"/>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1"/>
        <v/>
      </c>
      <c r="AK479" s="86" t="str">
        <f t="shared" si="32"/>
        <v/>
      </c>
      <c r="AL479" s="106" t="str">
        <f t="shared" si="33"/>
        <v/>
      </c>
      <c r="AM479" s="24"/>
    </row>
    <row r="480" spans="2:39" ht="15.75" x14ac:dyDescent="0.45">
      <c r="B480" s="84" t="str">
        <f t="shared" si="34"/>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0"/>
        <v/>
      </c>
      <c r="O480" s="277"/>
      <c r="P480" s="277"/>
      <c r="Q480" s="277"/>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1"/>
        <v/>
      </c>
      <c r="AK480" s="86" t="str">
        <f t="shared" si="32"/>
        <v/>
      </c>
      <c r="AL480" s="106" t="str">
        <f t="shared" si="33"/>
        <v/>
      </c>
      <c r="AM480" s="24"/>
    </row>
    <row r="481" spans="2:39" ht="15.75" x14ac:dyDescent="0.45">
      <c r="B481" s="84" t="str">
        <f t="shared" si="34"/>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0"/>
        <v/>
      </c>
      <c r="O481" s="277"/>
      <c r="P481" s="277"/>
      <c r="Q481" s="277"/>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1"/>
        <v/>
      </c>
      <c r="AK481" s="86" t="str">
        <f t="shared" si="32"/>
        <v/>
      </c>
      <c r="AL481" s="106" t="str">
        <f t="shared" si="33"/>
        <v/>
      </c>
      <c r="AM481" s="24"/>
    </row>
    <row r="482" spans="2:39" ht="15.75" x14ac:dyDescent="0.45">
      <c r="B482" s="84" t="str">
        <f t="shared" si="34"/>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0"/>
        <v/>
      </c>
      <c r="O482" s="277"/>
      <c r="P482" s="277"/>
      <c r="Q482" s="277"/>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1"/>
        <v/>
      </c>
      <c r="AK482" s="86" t="str">
        <f t="shared" si="32"/>
        <v/>
      </c>
      <c r="AL482" s="106" t="str">
        <f t="shared" si="33"/>
        <v/>
      </c>
      <c r="AM482" s="24"/>
    </row>
    <row r="483" spans="2:39" ht="15.75" x14ac:dyDescent="0.45">
      <c r="B483" s="84" t="str">
        <f t="shared" si="34"/>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0"/>
        <v/>
      </c>
      <c r="O483" s="277"/>
      <c r="P483" s="277"/>
      <c r="Q483" s="277"/>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1"/>
        <v/>
      </c>
      <c r="AK483" s="86" t="str">
        <f t="shared" si="32"/>
        <v/>
      </c>
      <c r="AL483" s="106" t="str">
        <f t="shared" si="33"/>
        <v/>
      </c>
      <c r="AM483" s="24"/>
    </row>
    <row r="484" spans="2:39" ht="15.75" x14ac:dyDescent="0.45">
      <c r="B484" s="84" t="str">
        <f t="shared" si="34"/>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0"/>
        <v/>
      </c>
      <c r="O484" s="277"/>
      <c r="P484" s="277"/>
      <c r="Q484" s="277"/>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1"/>
        <v/>
      </c>
      <c r="AK484" s="86" t="str">
        <f t="shared" si="32"/>
        <v/>
      </c>
      <c r="AL484" s="106" t="str">
        <f t="shared" si="33"/>
        <v/>
      </c>
      <c r="AM484" s="24"/>
    </row>
    <row r="485" spans="2:39" ht="15.75" x14ac:dyDescent="0.45">
      <c r="B485" s="84" t="str">
        <f t="shared" si="34"/>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0"/>
        <v/>
      </c>
      <c r="O485" s="277"/>
      <c r="P485" s="277"/>
      <c r="Q485" s="277"/>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1"/>
        <v/>
      </c>
      <c r="AK485" s="86" t="str">
        <f t="shared" si="32"/>
        <v/>
      </c>
      <c r="AL485" s="106" t="str">
        <f t="shared" si="33"/>
        <v/>
      </c>
      <c r="AM485" s="24"/>
    </row>
    <row r="486" spans="2:39" ht="15.75" x14ac:dyDescent="0.45">
      <c r="B486" s="84" t="str">
        <f t="shared" si="34"/>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0"/>
        <v/>
      </c>
      <c r="O486" s="277"/>
      <c r="P486" s="277"/>
      <c r="Q486" s="277"/>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1"/>
        <v/>
      </c>
      <c r="AK486" s="86" t="str">
        <f t="shared" si="32"/>
        <v/>
      </c>
      <c r="AL486" s="106" t="str">
        <f t="shared" si="33"/>
        <v/>
      </c>
      <c r="AM486" s="24"/>
    </row>
    <row r="487" spans="2:39" ht="15.75" x14ac:dyDescent="0.45">
      <c r="B487" s="84" t="str">
        <f t="shared" si="34"/>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0"/>
        <v/>
      </c>
      <c r="O487" s="277"/>
      <c r="P487" s="277"/>
      <c r="Q487" s="277"/>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1"/>
        <v/>
      </c>
      <c r="AK487" s="86" t="str">
        <f t="shared" si="32"/>
        <v/>
      </c>
      <c r="AL487" s="106" t="str">
        <f t="shared" si="33"/>
        <v/>
      </c>
      <c r="AM487" s="24"/>
    </row>
    <row r="488" spans="2:39" ht="15.75" x14ac:dyDescent="0.45">
      <c r="B488" s="84" t="str">
        <f t="shared" si="34"/>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0"/>
        <v/>
      </c>
      <c r="O488" s="277"/>
      <c r="P488" s="277"/>
      <c r="Q488" s="277"/>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1"/>
        <v/>
      </c>
      <c r="AK488" s="86" t="str">
        <f t="shared" si="32"/>
        <v/>
      </c>
      <c r="AL488" s="106" t="str">
        <f t="shared" si="33"/>
        <v/>
      </c>
      <c r="AM488" s="24"/>
    </row>
    <row r="489" spans="2:39" ht="15.75" x14ac:dyDescent="0.45">
      <c r="B489" s="84" t="str">
        <f t="shared" si="34"/>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0"/>
        <v/>
      </c>
      <c r="O489" s="277"/>
      <c r="P489" s="277"/>
      <c r="Q489" s="277"/>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1"/>
        <v/>
      </c>
      <c r="AK489" s="86" t="str">
        <f t="shared" si="32"/>
        <v/>
      </c>
      <c r="AL489" s="106" t="str">
        <f t="shared" si="33"/>
        <v/>
      </c>
      <c r="AM489" s="24"/>
    </row>
    <row r="490" spans="2:39" ht="15.75" x14ac:dyDescent="0.45">
      <c r="B490" s="84" t="str">
        <f t="shared" si="34"/>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0"/>
        <v/>
      </c>
      <c r="O490" s="277"/>
      <c r="P490" s="277"/>
      <c r="Q490" s="277"/>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1"/>
        <v/>
      </c>
      <c r="AK490" s="86" t="str">
        <f t="shared" si="32"/>
        <v/>
      </c>
      <c r="AL490" s="106" t="str">
        <f t="shared" si="33"/>
        <v/>
      </c>
      <c r="AM490" s="24"/>
    </row>
    <row r="491" spans="2:39" ht="15.75" x14ac:dyDescent="0.45">
      <c r="B491" s="84" t="str">
        <f t="shared" si="34"/>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0"/>
        <v/>
      </c>
      <c r="O491" s="277"/>
      <c r="P491" s="277"/>
      <c r="Q491" s="277"/>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1"/>
        <v/>
      </c>
      <c r="AK491" s="86" t="str">
        <f t="shared" si="32"/>
        <v/>
      </c>
      <c r="AL491" s="106" t="str">
        <f t="shared" si="33"/>
        <v/>
      </c>
      <c r="AM491" s="24"/>
    </row>
    <row r="492" spans="2:39" ht="15.75" x14ac:dyDescent="0.45">
      <c r="B492" s="84" t="str">
        <f t="shared" si="34"/>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0"/>
        <v/>
      </c>
      <c r="O492" s="277"/>
      <c r="P492" s="277"/>
      <c r="Q492" s="277"/>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1"/>
        <v/>
      </c>
      <c r="AK492" s="86" t="str">
        <f t="shared" si="32"/>
        <v/>
      </c>
      <c r="AL492" s="106" t="str">
        <f t="shared" si="33"/>
        <v/>
      </c>
      <c r="AM492" s="24"/>
    </row>
    <row r="493" spans="2:39" ht="15.75" x14ac:dyDescent="0.45">
      <c r="B493" s="84" t="str">
        <f t="shared" si="34"/>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0"/>
        <v/>
      </c>
      <c r="O493" s="277"/>
      <c r="P493" s="277"/>
      <c r="Q493" s="277"/>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1"/>
        <v/>
      </c>
      <c r="AK493" s="86" t="str">
        <f t="shared" si="32"/>
        <v/>
      </c>
      <c r="AL493" s="106" t="str">
        <f t="shared" si="33"/>
        <v/>
      </c>
      <c r="AM493" s="24"/>
    </row>
    <row r="494" spans="2:39" ht="15.75" x14ac:dyDescent="0.45">
      <c r="B494" s="84" t="str">
        <f t="shared" si="34"/>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0"/>
        <v/>
      </c>
      <c r="O494" s="277"/>
      <c r="P494" s="277"/>
      <c r="Q494" s="277"/>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1"/>
        <v/>
      </c>
      <c r="AK494" s="86" t="str">
        <f t="shared" si="32"/>
        <v/>
      </c>
      <c r="AL494" s="106" t="str">
        <f t="shared" si="33"/>
        <v/>
      </c>
      <c r="AM494" s="24"/>
    </row>
    <row r="495" spans="2:39" ht="15.75" x14ac:dyDescent="0.45">
      <c r="B495" s="84" t="str">
        <f t="shared" si="34"/>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0"/>
        <v/>
      </c>
      <c r="O495" s="277"/>
      <c r="P495" s="277"/>
      <c r="Q495" s="277"/>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1"/>
        <v/>
      </c>
      <c r="AK495" s="86" t="str">
        <f t="shared" si="32"/>
        <v/>
      </c>
      <c r="AL495" s="106" t="str">
        <f t="shared" si="33"/>
        <v/>
      </c>
      <c r="AM495" s="24"/>
    </row>
    <row r="496" spans="2:39" ht="15.75" x14ac:dyDescent="0.45">
      <c r="B496" s="84" t="str">
        <f t="shared" si="34"/>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0"/>
        <v/>
      </c>
      <c r="O496" s="277"/>
      <c r="P496" s="277"/>
      <c r="Q496" s="277"/>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1"/>
        <v/>
      </c>
      <c r="AK496" s="86" t="str">
        <f t="shared" si="32"/>
        <v/>
      </c>
      <c r="AL496" s="106" t="str">
        <f t="shared" si="33"/>
        <v/>
      </c>
      <c r="AM496" s="24"/>
    </row>
    <row r="497" spans="2:39" ht="15.75" x14ac:dyDescent="0.45">
      <c r="B497" s="84" t="str">
        <f t="shared" si="34"/>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0"/>
        <v/>
      </c>
      <c r="O497" s="277"/>
      <c r="P497" s="277"/>
      <c r="Q497" s="277"/>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1"/>
        <v/>
      </c>
      <c r="AK497" s="86" t="str">
        <f t="shared" si="32"/>
        <v/>
      </c>
      <c r="AL497" s="106" t="str">
        <f t="shared" si="33"/>
        <v/>
      </c>
      <c r="AM497" s="24"/>
    </row>
    <row r="498" spans="2:39" ht="15.75" x14ac:dyDescent="0.45">
      <c r="B498" s="84" t="str">
        <f t="shared" si="34"/>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0"/>
        <v/>
      </c>
      <c r="O498" s="277"/>
      <c r="P498" s="277"/>
      <c r="Q498" s="277"/>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1"/>
        <v/>
      </c>
      <c r="AK498" s="86" t="str">
        <f t="shared" si="32"/>
        <v/>
      </c>
      <c r="AL498" s="106" t="str">
        <f t="shared" si="33"/>
        <v/>
      </c>
      <c r="AM498" s="24"/>
    </row>
    <row r="499" spans="2:39" ht="15.75" x14ac:dyDescent="0.45">
      <c r="B499" s="84" t="str">
        <f t="shared" si="34"/>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0"/>
        <v/>
      </c>
      <c r="O499" s="277"/>
      <c r="P499" s="277"/>
      <c r="Q499" s="277"/>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1"/>
        <v/>
      </c>
      <c r="AK499" s="86" t="str">
        <f t="shared" si="32"/>
        <v/>
      </c>
      <c r="AL499" s="106" t="str">
        <f t="shared" si="33"/>
        <v/>
      </c>
      <c r="AM499" s="24"/>
    </row>
    <row r="500" spans="2:39" ht="15.75" x14ac:dyDescent="0.45">
      <c r="B500" s="84" t="str">
        <f t="shared" si="34"/>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0"/>
        <v/>
      </c>
      <c r="O500" s="277"/>
      <c r="P500" s="277"/>
      <c r="Q500" s="277"/>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1"/>
        <v/>
      </c>
      <c r="AK500" s="86" t="str">
        <f t="shared" si="32"/>
        <v/>
      </c>
      <c r="AL500" s="106" t="str">
        <f t="shared" si="33"/>
        <v/>
      </c>
      <c r="AM500" s="24"/>
    </row>
    <row r="501" spans="2:39" ht="15.75" x14ac:dyDescent="0.45">
      <c r="B501" s="84" t="str">
        <f t="shared" si="34"/>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0"/>
        <v/>
      </c>
      <c r="O501" s="277"/>
      <c r="P501" s="277"/>
      <c r="Q501" s="277"/>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1"/>
        <v/>
      </c>
      <c r="AK501" s="86" t="str">
        <f t="shared" si="32"/>
        <v/>
      </c>
      <c r="AL501" s="106" t="str">
        <f t="shared" si="33"/>
        <v/>
      </c>
      <c r="AM501" s="24"/>
    </row>
    <row r="502" spans="2:39" ht="15.75" x14ac:dyDescent="0.45">
      <c r="B502" s="84" t="str">
        <f t="shared" si="34"/>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0"/>
        <v/>
      </c>
      <c r="O502" s="277"/>
      <c r="P502" s="277"/>
      <c r="Q502" s="277"/>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1"/>
        <v/>
      </c>
      <c r="AK502" s="86" t="str">
        <f t="shared" si="32"/>
        <v/>
      </c>
      <c r="AL502" s="106" t="str">
        <f t="shared" si="33"/>
        <v/>
      </c>
      <c r="AM502" s="24"/>
    </row>
    <row r="503" spans="2:39" ht="15.75" x14ac:dyDescent="0.45">
      <c r="B503" s="84" t="str">
        <f t="shared" si="34"/>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0"/>
        <v/>
      </c>
      <c r="O503" s="277"/>
      <c r="P503" s="277"/>
      <c r="Q503" s="277"/>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1"/>
        <v/>
      </c>
      <c r="AK503" s="86" t="str">
        <f t="shared" si="32"/>
        <v/>
      </c>
      <c r="AL503" s="106" t="str">
        <f t="shared" si="33"/>
        <v/>
      </c>
      <c r="AM503" s="24"/>
    </row>
    <row r="504" spans="2:39" ht="15.75" x14ac:dyDescent="0.45">
      <c r="B504" s="84" t="str">
        <f t="shared" si="34"/>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0"/>
        <v/>
      </c>
      <c r="O504" s="277"/>
      <c r="P504" s="277"/>
      <c r="Q504" s="277"/>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1"/>
        <v/>
      </c>
      <c r="AK504" s="86" t="str">
        <f t="shared" si="32"/>
        <v/>
      </c>
      <c r="AL504" s="106" t="str">
        <f t="shared" si="33"/>
        <v/>
      </c>
      <c r="AM504" s="24"/>
    </row>
    <row r="505" spans="2:39" ht="15.75" x14ac:dyDescent="0.45">
      <c r="B505" s="84" t="str">
        <f t="shared" si="34"/>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0"/>
        <v/>
      </c>
      <c r="O505" s="277"/>
      <c r="P505" s="277"/>
      <c r="Q505" s="277"/>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1"/>
        <v/>
      </c>
      <c r="AK505" s="86" t="str">
        <f t="shared" si="32"/>
        <v/>
      </c>
      <c r="AL505" s="106" t="str">
        <f t="shared" si="33"/>
        <v/>
      </c>
      <c r="AM505" s="24"/>
    </row>
    <row r="506" spans="2:39" ht="15.75" x14ac:dyDescent="0.45">
      <c r="B506" s="84" t="str">
        <f t="shared" si="34"/>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0"/>
        <v/>
      </c>
      <c r="O506" s="277"/>
      <c r="P506" s="277"/>
      <c r="Q506" s="277"/>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1"/>
        <v/>
      </c>
      <c r="AK506" s="86" t="str">
        <f t="shared" si="32"/>
        <v/>
      </c>
      <c r="AL506" s="106" t="str">
        <f t="shared" si="33"/>
        <v/>
      </c>
      <c r="AM506" s="24"/>
    </row>
    <row r="507" spans="2:39" ht="15.75" x14ac:dyDescent="0.45">
      <c r="B507" s="84" t="str">
        <f t="shared" si="34"/>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0"/>
        <v/>
      </c>
      <c r="O507" s="277"/>
      <c r="P507" s="277"/>
      <c r="Q507" s="277"/>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1"/>
        <v/>
      </c>
      <c r="AK507" s="86" t="str">
        <f t="shared" si="32"/>
        <v/>
      </c>
      <c r="AL507" s="106" t="str">
        <f t="shared" si="33"/>
        <v/>
      </c>
      <c r="AM507" s="24"/>
    </row>
    <row r="508" spans="2:39" ht="15.75" x14ac:dyDescent="0.45">
      <c r="B508" s="84" t="str">
        <f t="shared" si="34"/>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0"/>
        <v/>
      </c>
      <c r="O508" s="277"/>
      <c r="P508" s="277"/>
      <c r="Q508" s="277"/>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1"/>
        <v/>
      </c>
      <c r="AK508" s="86" t="str">
        <f t="shared" si="32"/>
        <v/>
      </c>
      <c r="AL508" s="106" t="str">
        <f t="shared" si="33"/>
        <v/>
      </c>
      <c r="AM508" s="24"/>
    </row>
    <row r="509" spans="2:39" ht="15.75" x14ac:dyDescent="0.45">
      <c r="B509" s="84" t="str">
        <f t="shared" si="34"/>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0"/>
        <v/>
      </c>
      <c r="O509" s="277"/>
      <c r="P509" s="277"/>
      <c r="Q509" s="277"/>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1"/>
        <v/>
      </c>
      <c r="AK509" s="86" t="str">
        <f t="shared" si="32"/>
        <v/>
      </c>
      <c r="AL509" s="106" t="str">
        <f t="shared" si="33"/>
        <v/>
      </c>
      <c r="AM509" s="24"/>
    </row>
    <row r="510" spans="2:39" ht="15.75" x14ac:dyDescent="0.45">
      <c r="B510" s="84" t="str">
        <f t="shared" si="34"/>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0"/>
        <v/>
      </c>
      <c r="O510" s="277"/>
      <c r="P510" s="277"/>
      <c r="Q510" s="277"/>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1"/>
        <v/>
      </c>
      <c r="AK510" s="86" t="str">
        <f t="shared" si="32"/>
        <v/>
      </c>
      <c r="AL510" s="106" t="str">
        <f t="shared" si="33"/>
        <v/>
      </c>
      <c r="AM510" s="24"/>
    </row>
    <row r="511" spans="2:39" ht="15.75" x14ac:dyDescent="0.45">
      <c r="B511" s="84" t="str">
        <f t="shared" si="34"/>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0"/>
        <v/>
      </c>
      <c r="O511" s="277"/>
      <c r="P511" s="277"/>
      <c r="Q511" s="277"/>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1"/>
        <v/>
      </c>
      <c r="AK511" s="86" t="str">
        <f t="shared" si="32"/>
        <v/>
      </c>
      <c r="AL511" s="106" t="str">
        <f t="shared" si="33"/>
        <v/>
      </c>
      <c r="AM511" s="24"/>
    </row>
    <row r="512" spans="2:39" ht="15.75" x14ac:dyDescent="0.45">
      <c r="B512" s="84" t="str">
        <f t="shared" si="34"/>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ref="N512:N575" si="35">IF(AND(L512&lt;&gt;"",M512&lt;&gt;""),IFERROR(L512*M512,"Not number"),"")</f>
        <v/>
      </c>
      <c r="O512" s="277"/>
      <c r="P512" s="277"/>
      <c r="Q512" s="277"/>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1"/>
        <v/>
      </c>
      <c r="AK512" s="86" t="str">
        <f t="shared" si="32"/>
        <v/>
      </c>
      <c r="AL512" s="106" t="str">
        <f t="shared" si="33"/>
        <v/>
      </c>
      <c r="AM512" s="24"/>
    </row>
    <row r="513" spans="2:39" ht="15.75" x14ac:dyDescent="0.45">
      <c r="B513" s="84" t="str">
        <f t="shared" si="34"/>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7"/>
      <c r="P513" s="277"/>
      <c r="Q513" s="277"/>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1"/>
        <v/>
      </c>
      <c r="AK513" s="86" t="str">
        <f t="shared" si="32"/>
        <v/>
      </c>
      <c r="AL513" s="106" t="str">
        <f t="shared" si="33"/>
        <v/>
      </c>
      <c r="AM513" s="24"/>
    </row>
    <row r="514" spans="2:39" ht="15.75" x14ac:dyDescent="0.45">
      <c r="B514" s="84" t="str">
        <f t="shared" si="34"/>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7"/>
      <c r="P514" s="277"/>
      <c r="Q514" s="277"/>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1"/>
        <v/>
      </c>
      <c r="AK514" s="86" t="str">
        <f t="shared" si="32"/>
        <v/>
      </c>
      <c r="AL514" s="106" t="str">
        <f t="shared" si="33"/>
        <v/>
      </c>
      <c r="AM514" s="24"/>
    </row>
    <row r="515" spans="2:39" ht="15.75" x14ac:dyDescent="0.45">
      <c r="B515" s="84" t="str">
        <f t="shared" si="34"/>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7"/>
      <c r="P515" s="277"/>
      <c r="Q515" s="277"/>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1"/>
        <v/>
      </c>
      <c r="AK515" s="86" t="str">
        <f t="shared" si="32"/>
        <v/>
      </c>
      <c r="AL515" s="106" t="str">
        <f t="shared" si="33"/>
        <v/>
      </c>
      <c r="AM515" s="24"/>
    </row>
    <row r="516" spans="2:39" ht="15.75" x14ac:dyDescent="0.45">
      <c r="B516" s="84" t="str">
        <f t="shared" si="34"/>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7"/>
      <c r="P516" s="277"/>
      <c r="Q516" s="277"/>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1"/>
        <v/>
      </c>
      <c r="AK516" s="86" t="str">
        <f t="shared" si="32"/>
        <v/>
      </c>
      <c r="AL516" s="106" t="str">
        <f t="shared" si="33"/>
        <v/>
      </c>
      <c r="AM516" s="24"/>
    </row>
    <row r="517" spans="2:39" ht="15.75" x14ac:dyDescent="0.45">
      <c r="B517" s="84" t="str">
        <f t="shared" si="34"/>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7"/>
      <c r="P517" s="277"/>
      <c r="Q517" s="277"/>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1"/>
        <v/>
      </c>
      <c r="AK517" s="86" t="str">
        <f t="shared" si="32"/>
        <v/>
      </c>
      <c r="AL517" s="106" t="str">
        <f t="shared" si="33"/>
        <v/>
      </c>
      <c r="AM517" s="24"/>
    </row>
    <row r="518" spans="2:39" ht="15.75" x14ac:dyDescent="0.45">
      <c r="B518" s="84" t="str">
        <f t="shared" si="34"/>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7"/>
      <c r="P518" s="277"/>
      <c r="Q518" s="277"/>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1"/>
        <v/>
      </c>
      <c r="AK518" s="86" t="str">
        <f t="shared" si="32"/>
        <v/>
      </c>
      <c r="AL518" s="106" t="str">
        <f t="shared" si="33"/>
        <v/>
      </c>
      <c r="AM518" s="24"/>
    </row>
    <row r="519" spans="2:39" ht="15.75" x14ac:dyDescent="0.45">
      <c r="B519" s="84" t="str">
        <f t="shared" si="34"/>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7"/>
      <c r="P519" s="277"/>
      <c r="Q519" s="277"/>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1"/>
        <v/>
      </c>
      <c r="AK519" s="86" t="str">
        <f t="shared" si="32"/>
        <v/>
      </c>
      <c r="AL519" s="106" t="str">
        <f t="shared" si="33"/>
        <v/>
      </c>
      <c r="AM519" s="24"/>
    </row>
    <row r="520" spans="2:39" ht="15.75" x14ac:dyDescent="0.45">
      <c r="B520" s="84" t="str">
        <f t="shared" si="34"/>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7"/>
      <c r="P520" s="277"/>
      <c r="Q520" s="277"/>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1"/>
        <v/>
      </c>
      <c r="AK520" s="86" t="str">
        <f t="shared" si="32"/>
        <v/>
      </c>
      <c r="AL520" s="106" t="str">
        <f t="shared" si="33"/>
        <v/>
      </c>
      <c r="AM520" s="24"/>
    </row>
    <row r="521" spans="2:39" ht="15.75" x14ac:dyDescent="0.45">
      <c r="B521" s="84" t="str">
        <f t="shared" si="34"/>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7"/>
      <c r="P521" s="277"/>
      <c r="Q521" s="277"/>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1"/>
        <v/>
      </c>
      <c r="AK521" s="86" t="str">
        <f t="shared" si="32"/>
        <v/>
      </c>
      <c r="AL521" s="106" t="str">
        <f t="shared" si="33"/>
        <v/>
      </c>
      <c r="AM521" s="24"/>
    </row>
    <row r="522" spans="2:39" ht="15.75" x14ac:dyDescent="0.45">
      <c r="B522" s="84" t="str">
        <f t="shared" si="34"/>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7"/>
      <c r="P522" s="277"/>
      <c r="Q522" s="277"/>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1"/>
        <v/>
      </c>
      <c r="AK522" s="86" t="str">
        <f t="shared" si="32"/>
        <v/>
      </c>
      <c r="AL522" s="106" t="str">
        <f t="shared" si="33"/>
        <v/>
      </c>
      <c r="AM522" s="24"/>
    </row>
    <row r="523" spans="2:39" ht="15.75" x14ac:dyDescent="0.45">
      <c r="B523" s="84" t="str">
        <f t="shared" si="34"/>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7"/>
      <c r="P523" s="277"/>
      <c r="Q523" s="277"/>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1"/>
        <v/>
      </c>
      <c r="AK523" s="86" t="str">
        <f t="shared" si="32"/>
        <v/>
      </c>
      <c r="AL523" s="106" t="str">
        <f t="shared" si="33"/>
        <v/>
      </c>
      <c r="AM523" s="24"/>
    </row>
    <row r="524" spans="2:39" ht="15.75" x14ac:dyDescent="0.45">
      <c r="B524" s="84" t="str">
        <f t="shared" si="34"/>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7"/>
      <c r="P524" s="277"/>
      <c r="Q524" s="277"/>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1"/>
        <v/>
      </c>
      <c r="AK524" s="86" t="str">
        <f t="shared" si="32"/>
        <v/>
      </c>
      <c r="AL524" s="106" t="str">
        <f t="shared" si="33"/>
        <v/>
      </c>
      <c r="AM524" s="24"/>
    </row>
    <row r="525" spans="2:39" ht="15.75" x14ac:dyDescent="0.45">
      <c r="B525" s="84" t="str">
        <f t="shared" si="34"/>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7"/>
      <c r="P525" s="277"/>
      <c r="Q525" s="277"/>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1"/>
        <v/>
      </c>
      <c r="AK525" s="86" t="str">
        <f t="shared" si="32"/>
        <v/>
      </c>
      <c r="AL525" s="106" t="str">
        <f t="shared" si="33"/>
        <v/>
      </c>
      <c r="AM525" s="24"/>
    </row>
    <row r="526" spans="2:39" ht="15.75" x14ac:dyDescent="0.45">
      <c r="B526" s="84" t="str">
        <f t="shared" si="34"/>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si="35"/>
        <v/>
      </c>
      <c r="O526" s="277"/>
      <c r="P526" s="277"/>
      <c r="Q526" s="277"/>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1"/>
        <v/>
      </c>
      <c r="AK526" s="86" t="str">
        <f t="shared" si="32"/>
        <v/>
      </c>
      <c r="AL526" s="106" t="str">
        <f t="shared" si="33"/>
        <v/>
      </c>
      <c r="AM526" s="24"/>
    </row>
    <row r="527" spans="2:39" ht="15.75" x14ac:dyDescent="0.45">
      <c r="B527" s="84" t="str">
        <f t="shared" si="34"/>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35"/>
        <v/>
      </c>
      <c r="O527" s="277"/>
      <c r="P527" s="277"/>
      <c r="Q527" s="277"/>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ref="AJ527:AJ590" si="36">IF($N527&lt;&gt;"",IFERROR((L527*((1-U527)*(1-X527)*(1-AA527)*(1-AD527)*(1-AG527))),"Not number"),"")</f>
        <v/>
      </c>
      <c r="AK527" s="86" t="str">
        <f t="shared" ref="AK527:AK590" si="37">IF($N527&lt;&gt;"",IFERROR((M527*((1-V527)*(1-Y527)*(1-AB527)*(1-AE527)*(1-AH527))),"Not number"),"")</f>
        <v/>
      </c>
      <c r="AL527" s="106" t="str">
        <f t="shared" ref="AL527:AL590" si="38">IF(M527&lt;&gt;"", IFERROR(AJ527*AK527, "Not number"), "")</f>
        <v/>
      </c>
      <c r="AM527" s="24"/>
    </row>
    <row r="528" spans="2:39" ht="15.75" x14ac:dyDescent="0.45">
      <c r="B528" s="84" t="str">
        <f t="shared" ref="B528:B591" si="39">IF(F528&lt;&gt;"",CONCATENATE("RSC-",TEXT(ROW()-ROW(B$9),"000")),"")</f>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35"/>
        <v/>
      </c>
      <c r="O528" s="277"/>
      <c r="P528" s="277"/>
      <c r="Q528" s="277"/>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35"/>
        <v/>
      </c>
      <c r="O529" s="277"/>
      <c r="P529" s="277"/>
      <c r="Q529" s="277"/>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35"/>
        <v/>
      </c>
      <c r="O530" s="277"/>
      <c r="P530" s="277"/>
      <c r="Q530" s="277"/>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35"/>
        <v/>
      </c>
      <c r="O531" s="277"/>
      <c r="P531" s="277"/>
      <c r="Q531" s="277"/>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35"/>
        <v/>
      </c>
      <c r="O532" s="277"/>
      <c r="P532" s="277"/>
      <c r="Q532" s="277"/>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35"/>
        <v/>
      </c>
      <c r="O533" s="277"/>
      <c r="P533" s="277"/>
      <c r="Q533" s="277"/>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35"/>
        <v/>
      </c>
      <c r="O534" s="277"/>
      <c r="P534" s="277"/>
      <c r="Q534" s="277"/>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35"/>
        <v/>
      </c>
      <c r="O535" s="277"/>
      <c r="P535" s="277"/>
      <c r="Q535" s="277"/>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35"/>
        <v/>
      </c>
      <c r="O536" s="277"/>
      <c r="P536" s="277"/>
      <c r="Q536" s="277"/>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35"/>
        <v/>
      </c>
      <c r="O537" s="277"/>
      <c r="P537" s="277"/>
      <c r="Q537" s="277"/>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35"/>
        <v/>
      </c>
      <c r="O538" s="277"/>
      <c r="P538" s="277"/>
      <c r="Q538" s="277"/>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35"/>
        <v/>
      </c>
      <c r="O539" s="277"/>
      <c r="P539" s="277"/>
      <c r="Q539" s="277"/>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35"/>
        <v/>
      </c>
      <c r="O540" s="277"/>
      <c r="P540" s="277"/>
      <c r="Q540" s="277"/>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35"/>
        <v/>
      </c>
      <c r="O541" s="277"/>
      <c r="P541" s="277"/>
      <c r="Q541" s="277"/>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si="36"/>
        <v/>
      </c>
      <c r="AK541" s="86" t="str">
        <f t="shared" si="37"/>
        <v/>
      </c>
      <c r="AL541" s="106" t="str">
        <f t="shared" si="38"/>
        <v/>
      </c>
      <c r="AM541" s="24"/>
    </row>
    <row r="542" spans="2:39" ht="15.75" x14ac:dyDescent="0.45">
      <c r="B542" s="84" t="str">
        <f t="shared" si="39"/>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35"/>
        <v/>
      </c>
      <c r="O542" s="277"/>
      <c r="P542" s="277"/>
      <c r="Q542" s="277"/>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36"/>
        <v/>
      </c>
      <c r="AK542" s="86" t="str">
        <f t="shared" si="37"/>
        <v/>
      </c>
      <c r="AL542" s="106" t="str">
        <f t="shared" si="38"/>
        <v/>
      </c>
      <c r="AM542" s="24"/>
    </row>
    <row r="543" spans="2:39" ht="15.75" x14ac:dyDescent="0.45">
      <c r="B543" s="84" t="str">
        <f t="shared" si="39"/>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35"/>
        <v/>
      </c>
      <c r="O543" s="277"/>
      <c r="P543" s="277"/>
      <c r="Q543" s="277"/>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36"/>
        <v/>
      </c>
      <c r="AK543" s="86" t="str">
        <f t="shared" si="37"/>
        <v/>
      </c>
      <c r="AL543" s="106" t="str">
        <f t="shared" si="38"/>
        <v/>
      </c>
      <c r="AM543" s="24"/>
    </row>
    <row r="544" spans="2:39" ht="15.75" x14ac:dyDescent="0.45">
      <c r="B544" s="84" t="str">
        <f t="shared" si="39"/>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35"/>
        <v/>
      </c>
      <c r="O544" s="277"/>
      <c r="P544" s="277"/>
      <c r="Q544" s="277"/>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36"/>
        <v/>
      </c>
      <c r="AK544" s="86" t="str">
        <f t="shared" si="37"/>
        <v/>
      </c>
      <c r="AL544" s="106" t="str">
        <f t="shared" si="38"/>
        <v/>
      </c>
      <c r="AM544" s="24"/>
    </row>
    <row r="545" spans="2:39" ht="15.75" x14ac:dyDescent="0.45">
      <c r="B545" s="84" t="str">
        <f t="shared" si="39"/>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35"/>
        <v/>
      </c>
      <c r="O545" s="277"/>
      <c r="P545" s="277"/>
      <c r="Q545" s="277"/>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36"/>
        <v/>
      </c>
      <c r="AK545" s="86" t="str">
        <f t="shared" si="37"/>
        <v/>
      </c>
      <c r="AL545" s="106" t="str">
        <f t="shared" si="38"/>
        <v/>
      </c>
      <c r="AM545" s="24"/>
    </row>
    <row r="546" spans="2:39" ht="15.75" x14ac:dyDescent="0.45">
      <c r="B546" s="84" t="str">
        <f t="shared" si="39"/>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35"/>
        <v/>
      </c>
      <c r="O546" s="277"/>
      <c r="P546" s="277"/>
      <c r="Q546" s="277"/>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36"/>
        <v/>
      </c>
      <c r="AK546" s="86" t="str">
        <f t="shared" si="37"/>
        <v/>
      </c>
      <c r="AL546" s="106" t="str">
        <f t="shared" si="38"/>
        <v/>
      </c>
      <c r="AM546" s="24"/>
    </row>
    <row r="547" spans="2:39" ht="15.75" x14ac:dyDescent="0.45">
      <c r="B547" s="84" t="str">
        <f t="shared" si="39"/>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35"/>
        <v/>
      </c>
      <c r="O547" s="277"/>
      <c r="P547" s="277"/>
      <c r="Q547" s="277"/>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36"/>
        <v/>
      </c>
      <c r="AK547" s="86" t="str">
        <f t="shared" si="37"/>
        <v/>
      </c>
      <c r="AL547" s="106" t="str">
        <f t="shared" si="38"/>
        <v/>
      </c>
      <c r="AM547" s="24"/>
    </row>
    <row r="548" spans="2:39" ht="15.75" x14ac:dyDescent="0.45">
      <c r="B548" s="84" t="str">
        <f t="shared" si="39"/>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35"/>
        <v/>
      </c>
      <c r="O548" s="277"/>
      <c r="P548" s="277"/>
      <c r="Q548" s="277"/>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36"/>
        <v/>
      </c>
      <c r="AK548" s="86" t="str">
        <f t="shared" si="37"/>
        <v/>
      </c>
      <c r="AL548" s="106" t="str">
        <f t="shared" si="38"/>
        <v/>
      </c>
      <c r="AM548" s="24"/>
    </row>
    <row r="549" spans="2:39" ht="15.75" x14ac:dyDescent="0.45">
      <c r="B549" s="84" t="str">
        <f t="shared" si="39"/>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35"/>
        <v/>
      </c>
      <c r="O549" s="277"/>
      <c r="P549" s="277"/>
      <c r="Q549" s="277"/>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36"/>
        <v/>
      </c>
      <c r="AK549" s="86" t="str">
        <f t="shared" si="37"/>
        <v/>
      </c>
      <c r="AL549" s="106" t="str">
        <f t="shared" si="38"/>
        <v/>
      </c>
      <c r="AM549" s="24"/>
    </row>
    <row r="550" spans="2:39" ht="15.75" x14ac:dyDescent="0.45">
      <c r="B550" s="84" t="str">
        <f t="shared" si="39"/>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35"/>
        <v/>
      </c>
      <c r="O550" s="277"/>
      <c r="P550" s="277"/>
      <c r="Q550" s="277"/>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36"/>
        <v/>
      </c>
      <c r="AK550" s="86" t="str">
        <f t="shared" si="37"/>
        <v/>
      </c>
      <c r="AL550" s="106" t="str">
        <f t="shared" si="38"/>
        <v/>
      </c>
      <c r="AM550" s="24"/>
    </row>
    <row r="551" spans="2:39" ht="15.75" x14ac:dyDescent="0.45">
      <c r="B551" s="84" t="str">
        <f t="shared" si="39"/>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35"/>
        <v/>
      </c>
      <c r="O551" s="277"/>
      <c r="P551" s="277"/>
      <c r="Q551" s="277"/>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36"/>
        <v/>
      </c>
      <c r="AK551" s="86" t="str">
        <f t="shared" si="37"/>
        <v/>
      </c>
      <c r="AL551" s="106" t="str">
        <f t="shared" si="38"/>
        <v/>
      </c>
      <c r="AM551" s="24"/>
    </row>
    <row r="552" spans="2:39" ht="15.75" x14ac:dyDescent="0.45">
      <c r="B552" s="84" t="str">
        <f t="shared" si="39"/>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35"/>
        <v/>
      </c>
      <c r="O552" s="277"/>
      <c r="P552" s="277"/>
      <c r="Q552" s="277"/>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36"/>
        <v/>
      </c>
      <c r="AK552" s="86" t="str">
        <f t="shared" si="37"/>
        <v/>
      </c>
      <c r="AL552" s="106" t="str">
        <f t="shared" si="38"/>
        <v/>
      </c>
      <c r="AM552" s="24"/>
    </row>
    <row r="553" spans="2:39" ht="15.75" x14ac:dyDescent="0.45">
      <c r="B553" s="84" t="str">
        <f t="shared" si="39"/>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35"/>
        <v/>
      </c>
      <c r="O553" s="277"/>
      <c r="P553" s="277"/>
      <c r="Q553" s="277"/>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36"/>
        <v/>
      </c>
      <c r="AK553" s="86" t="str">
        <f t="shared" si="37"/>
        <v/>
      </c>
      <c r="AL553" s="106" t="str">
        <f t="shared" si="38"/>
        <v/>
      </c>
      <c r="AM553" s="24"/>
    </row>
    <row r="554" spans="2:39" ht="15.75" x14ac:dyDescent="0.45">
      <c r="B554" s="84" t="str">
        <f t="shared" si="39"/>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35"/>
        <v/>
      </c>
      <c r="O554" s="277"/>
      <c r="P554" s="277"/>
      <c r="Q554" s="277"/>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36"/>
        <v/>
      </c>
      <c r="AK554" s="86" t="str">
        <f t="shared" si="37"/>
        <v/>
      </c>
      <c r="AL554" s="106" t="str">
        <f t="shared" si="38"/>
        <v/>
      </c>
      <c r="AM554" s="24"/>
    </row>
    <row r="555" spans="2:39" ht="15.75" x14ac:dyDescent="0.45">
      <c r="B555" s="84" t="str">
        <f t="shared" si="39"/>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35"/>
        <v/>
      </c>
      <c r="O555" s="277"/>
      <c r="P555" s="277"/>
      <c r="Q555" s="277"/>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36"/>
        <v/>
      </c>
      <c r="AK555" s="86" t="str">
        <f t="shared" si="37"/>
        <v/>
      </c>
      <c r="AL555" s="106" t="str">
        <f t="shared" si="38"/>
        <v/>
      </c>
      <c r="AM555" s="24"/>
    </row>
    <row r="556" spans="2:39" ht="15.75" x14ac:dyDescent="0.45">
      <c r="B556" s="84" t="str">
        <f t="shared" si="39"/>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35"/>
        <v/>
      </c>
      <c r="O556" s="277"/>
      <c r="P556" s="277"/>
      <c r="Q556" s="277"/>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36"/>
        <v/>
      </c>
      <c r="AK556" s="86" t="str">
        <f t="shared" si="37"/>
        <v/>
      </c>
      <c r="AL556" s="106" t="str">
        <f t="shared" si="38"/>
        <v/>
      </c>
      <c r="AM556" s="24"/>
    </row>
    <row r="557" spans="2:39" ht="15.75" x14ac:dyDescent="0.45">
      <c r="B557" s="84" t="str">
        <f t="shared" si="39"/>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35"/>
        <v/>
      </c>
      <c r="O557" s="277"/>
      <c r="P557" s="277"/>
      <c r="Q557" s="277"/>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36"/>
        <v/>
      </c>
      <c r="AK557" s="86" t="str">
        <f t="shared" si="37"/>
        <v/>
      </c>
      <c r="AL557" s="106" t="str">
        <f t="shared" si="38"/>
        <v/>
      </c>
      <c r="AM557" s="24"/>
    </row>
    <row r="558" spans="2:39" ht="15.75" x14ac:dyDescent="0.45">
      <c r="B558" s="84" t="str">
        <f t="shared" si="39"/>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35"/>
        <v/>
      </c>
      <c r="O558" s="277"/>
      <c r="P558" s="277"/>
      <c r="Q558" s="277"/>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36"/>
        <v/>
      </c>
      <c r="AK558" s="86" t="str">
        <f t="shared" si="37"/>
        <v/>
      </c>
      <c r="AL558" s="106" t="str">
        <f t="shared" si="38"/>
        <v/>
      </c>
      <c r="AM558" s="24"/>
    </row>
    <row r="559" spans="2:39" ht="15.75" x14ac:dyDescent="0.45">
      <c r="B559" s="84" t="str">
        <f t="shared" si="39"/>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35"/>
        <v/>
      </c>
      <c r="O559" s="277"/>
      <c r="P559" s="277"/>
      <c r="Q559" s="277"/>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36"/>
        <v/>
      </c>
      <c r="AK559" s="86" t="str">
        <f t="shared" si="37"/>
        <v/>
      </c>
      <c r="AL559" s="106" t="str">
        <f t="shared" si="38"/>
        <v/>
      </c>
      <c r="AM559" s="24"/>
    </row>
    <row r="560" spans="2:39" ht="15.75" x14ac:dyDescent="0.45">
      <c r="B560" s="84" t="str">
        <f t="shared" si="39"/>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35"/>
        <v/>
      </c>
      <c r="O560" s="277"/>
      <c r="P560" s="277"/>
      <c r="Q560" s="277"/>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36"/>
        <v/>
      </c>
      <c r="AK560" s="86" t="str">
        <f t="shared" si="37"/>
        <v/>
      </c>
      <c r="AL560" s="106" t="str">
        <f t="shared" si="38"/>
        <v/>
      </c>
      <c r="AM560" s="24"/>
    </row>
    <row r="561" spans="2:39" ht="15.75" x14ac:dyDescent="0.45">
      <c r="B561" s="84" t="str">
        <f t="shared" si="39"/>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35"/>
        <v/>
      </c>
      <c r="O561" s="277"/>
      <c r="P561" s="277"/>
      <c r="Q561" s="277"/>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36"/>
        <v/>
      </c>
      <c r="AK561" s="86" t="str">
        <f t="shared" si="37"/>
        <v/>
      </c>
      <c r="AL561" s="106" t="str">
        <f t="shared" si="38"/>
        <v/>
      </c>
      <c r="AM561" s="24"/>
    </row>
    <row r="562" spans="2:39" ht="15.75" x14ac:dyDescent="0.45">
      <c r="B562" s="84" t="str">
        <f t="shared" si="39"/>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35"/>
        <v/>
      </c>
      <c r="O562" s="277"/>
      <c r="P562" s="277"/>
      <c r="Q562" s="277"/>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36"/>
        <v/>
      </c>
      <c r="AK562" s="86" t="str">
        <f t="shared" si="37"/>
        <v/>
      </c>
      <c r="AL562" s="106" t="str">
        <f t="shared" si="38"/>
        <v/>
      </c>
      <c r="AM562" s="24"/>
    </row>
    <row r="563" spans="2:39" ht="15.75" x14ac:dyDescent="0.45">
      <c r="B563" s="84" t="str">
        <f t="shared" si="39"/>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35"/>
        <v/>
      </c>
      <c r="O563" s="277"/>
      <c r="P563" s="277"/>
      <c r="Q563" s="277"/>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36"/>
        <v/>
      </c>
      <c r="AK563" s="86" t="str">
        <f t="shared" si="37"/>
        <v/>
      </c>
      <c r="AL563" s="106" t="str">
        <f t="shared" si="38"/>
        <v/>
      </c>
      <c r="AM563" s="24"/>
    </row>
    <row r="564" spans="2:39" ht="15.75" x14ac:dyDescent="0.45">
      <c r="B564" s="84" t="str">
        <f t="shared" si="39"/>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35"/>
        <v/>
      </c>
      <c r="O564" s="277"/>
      <c r="P564" s="277"/>
      <c r="Q564" s="277"/>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36"/>
        <v/>
      </c>
      <c r="AK564" s="86" t="str">
        <f t="shared" si="37"/>
        <v/>
      </c>
      <c r="AL564" s="106" t="str">
        <f t="shared" si="38"/>
        <v/>
      </c>
      <c r="AM564" s="24"/>
    </row>
    <row r="565" spans="2:39" ht="15.75" x14ac:dyDescent="0.45">
      <c r="B565" s="84" t="str">
        <f t="shared" si="39"/>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35"/>
        <v/>
      </c>
      <c r="O565" s="277"/>
      <c r="P565" s="277"/>
      <c r="Q565" s="277"/>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36"/>
        <v/>
      </c>
      <c r="AK565" s="86" t="str">
        <f t="shared" si="37"/>
        <v/>
      </c>
      <c r="AL565" s="106" t="str">
        <f t="shared" si="38"/>
        <v/>
      </c>
      <c r="AM565" s="24"/>
    </row>
    <row r="566" spans="2:39" ht="15.75" x14ac:dyDescent="0.45">
      <c r="B566" s="84" t="str">
        <f t="shared" si="39"/>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35"/>
        <v/>
      </c>
      <c r="O566" s="277"/>
      <c r="P566" s="277"/>
      <c r="Q566" s="277"/>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36"/>
        <v/>
      </c>
      <c r="AK566" s="86" t="str">
        <f t="shared" si="37"/>
        <v/>
      </c>
      <c r="AL566" s="106" t="str">
        <f t="shared" si="38"/>
        <v/>
      </c>
      <c r="AM566" s="24"/>
    </row>
    <row r="567" spans="2:39" ht="15.75" x14ac:dyDescent="0.45">
      <c r="B567" s="84" t="str">
        <f t="shared" si="39"/>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35"/>
        <v/>
      </c>
      <c r="O567" s="277"/>
      <c r="P567" s="277"/>
      <c r="Q567" s="277"/>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36"/>
        <v/>
      </c>
      <c r="AK567" s="86" t="str">
        <f t="shared" si="37"/>
        <v/>
      </c>
      <c r="AL567" s="106" t="str">
        <f t="shared" si="38"/>
        <v/>
      </c>
      <c r="AM567" s="24"/>
    </row>
    <row r="568" spans="2:39" ht="15.75" x14ac:dyDescent="0.45">
      <c r="B568" s="84" t="str">
        <f t="shared" si="39"/>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35"/>
        <v/>
      </c>
      <c r="O568" s="277"/>
      <c r="P568" s="277"/>
      <c r="Q568" s="277"/>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36"/>
        <v/>
      </c>
      <c r="AK568" s="86" t="str">
        <f t="shared" si="37"/>
        <v/>
      </c>
      <c r="AL568" s="106" t="str">
        <f t="shared" si="38"/>
        <v/>
      </c>
      <c r="AM568" s="24"/>
    </row>
    <row r="569" spans="2:39" ht="15.75" x14ac:dyDescent="0.45">
      <c r="B569" s="84" t="str">
        <f t="shared" si="39"/>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35"/>
        <v/>
      </c>
      <c r="O569" s="277"/>
      <c r="P569" s="277"/>
      <c r="Q569" s="277"/>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36"/>
        <v/>
      </c>
      <c r="AK569" s="86" t="str">
        <f t="shared" si="37"/>
        <v/>
      </c>
      <c r="AL569" s="106" t="str">
        <f t="shared" si="38"/>
        <v/>
      </c>
      <c r="AM569" s="24"/>
    </row>
    <row r="570" spans="2:39" ht="15.75" x14ac:dyDescent="0.45">
      <c r="B570" s="84" t="str">
        <f t="shared" si="39"/>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35"/>
        <v/>
      </c>
      <c r="O570" s="277"/>
      <c r="P570" s="277"/>
      <c r="Q570" s="277"/>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36"/>
        <v/>
      </c>
      <c r="AK570" s="86" t="str">
        <f t="shared" si="37"/>
        <v/>
      </c>
      <c r="AL570" s="106" t="str">
        <f t="shared" si="38"/>
        <v/>
      </c>
      <c r="AM570" s="24"/>
    </row>
    <row r="571" spans="2:39" ht="15.75" x14ac:dyDescent="0.45">
      <c r="B571" s="84" t="str">
        <f t="shared" si="39"/>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35"/>
        <v/>
      </c>
      <c r="O571" s="277"/>
      <c r="P571" s="277"/>
      <c r="Q571" s="277"/>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36"/>
        <v/>
      </c>
      <c r="AK571" s="86" t="str">
        <f t="shared" si="37"/>
        <v/>
      </c>
      <c r="AL571" s="106" t="str">
        <f t="shared" si="38"/>
        <v/>
      </c>
      <c r="AM571" s="24"/>
    </row>
    <row r="572" spans="2:39" ht="15.75" x14ac:dyDescent="0.45">
      <c r="B572" s="84" t="str">
        <f t="shared" si="39"/>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35"/>
        <v/>
      </c>
      <c r="O572" s="277"/>
      <c r="P572" s="277"/>
      <c r="Q572" s="277"/>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36"/>
        <v/>
      </c>
      <c r="AK572" s="86" t="str">
        <f t="shared" si="37"/>
        <v/>
      </c>
      <c r="AL572" s="106" t="str">
        <f t="shared" si="38"/>
        <v/>
      </c>
      <c r="AM572" s="24"/>
    </row>
    <row r="573" spans="2:39" ht="15.75" x14ac:dyDescent="0.45">
      <c r="B573" s="84" t="str">
        <f t="shared" si="39"/>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35"/>
        <v/>
      </c>
      <c r="O573" s="277"/>
      <c r="P573" s="277"/>
      <c r="Q573" s="277"/>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36"/>
        <v/>
      </c>
      <c r="AK573" s="86" t="str">
        <f t="shared" si="37"/>
        <v/>
      </c>
      <c r="AL573" s="106" t="str">
        <f t="shared" si="38"/>
        <v/>
      </c>
      <c r="AM573" s="24"/>
    </row>
    <row r="574" spans="2:39" ht="15.75" x14ac:dyDescent="0.45">
      <c r="B574" s="84" t="str">
        <f t="shared" si="39"/>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35"/>
        <v/>
      </c>
      <c r="O574" s="277"/>
      <c r="P574" s="277"/>
      <c r="Q574" s="277"/>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36"/>
        <v/>
      </c>
      <c r="AK574" s="86" t="str">
        <f t="shared" si="37"/>
        <v/>
      </c>
      <c r="AL574" s="106" t="str">
        <f t="shared" si="38"/>
        <v/>
      </c>
      <c r="AM574" s="24"/>
    </row>
    <row r="575" spans="2:39" ht="15.75" x14ac:dyDescent="0.45">
      <c r="B575" s="84" t="str">
        <f t="shared" si="39"/>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35"/>
        <v/>
      </c>
      <c r="O575" s="277"/>
      <c r="P575" s="277"/>
      <c r="Q575" s="277"/>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36"/>
        <v/>
      </c>
      <c r="AK575" s="86" t="str">
        <f t="shared" si="37"/>
        <v/>
      </c>
      <c r="AL575" s="106" t="str">
        <f t="shared" si="38"/>
        <v/>
      </c>
      <c r="AM575" s="24"/>
    </row>
    <row r="576" spans="2:39" ht="15.75" x14ac:dyDescent="0.45">
      <c r="B576" s="84" t="str">
        <f t="shared" si="39"/>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ref="N576:N639" si="40">IF(AND(L576&lt;&gt;"",M576&lt;&gt;""),IFERROR(L576*M576,"Not number"),"")</f>
        <v/>
      </c>
      <c r="O576" s="277"/>
      <c r="P576" s="277"/>
      <c r="Q576" s="277"/>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36"/>
        <v/>
      </c>
      <c r="AK576" s="86" t="str">
        <f t="shared" si="37"/>
        <v/>
      </c>
      <c r="AL576" s="106" t="str">
        <f t="shared" si="38"/>
        <v/>
      </c>
      <c r="AM576" s="24"/>
    </row>
    <row r="577" spans="2:39" ht="15.75" x14ac:dyDescent="0.45">
      <c r="B577" s="84" t="str">
        <f t="shared" si="39"/>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7"/>
      <c r="P577" s="277"/>
      <c r="Q577" s="277"/>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36"/>
        <v/>
      </c>
      <c r="AK577" s="86" t="str">
        <f t="shared" si="37"/>
        <v/>
      </c>
      <c r="AL577" s="106" t="str">
        <f t="shared" si="38"/>
        <v/>
      </c>
      <c r="AM577" s="24"/>
    </row>
    <row r="578" spans="2:39" ht="15.75" x14ac:dyDescent="0.45">
      <c r="B578" s="84" t="str">
        <f t="shared" si="39"/>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7"/>
      <c r="P578" s="277"/>
      <c r="Q578" s="277"/>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36"/>
        <v/>
      </c>
      <c r="AK578" s="86" t="str">
        <f t="shared" si="37"/>
        <v/>
      </c>
      <c r="AL578" s="106" t="str">
        <f t="shared" si="38"/>
        <v/>
      </c>
      <c r="AM578" s="24"/>
    </row>
    <row r="579" spans="2:39" ht="15.75" x14ac:dyDescent="0.45">
      <c r="B579" s="84" t="str">
        <f t="shared" si="39"/>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7"/>
      <c r="P579" s="277"/>
      <c r="Q579" s="277"/>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36"/>
        <v/>
      </c>
      <c r="AK579" s="86" t="str">
        <f t="shared" si="37"/>
        <v/>
      </c>
      <c r="AL579" s="106" t="str">
        <f t="shared" si="38"/>
        <v/>
      </c>
      <c r="AM579" s="24"/>
    </row>
    <row r="580" spans="2:39" ht="15.75" x14ac:dyDescent="0.45">
      <c r="B580" s="84" t="str">
        <f t="shared" si="39"/>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7"/>
      <c r="P580" s="277"/>
      <c r="Q580" s="277"/>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36"/>
        <v/>
      </c>
      <c r="AK580" s="86" t="str">
        <f t="shared" si="37"/>
        <v/>
      </c>
      <c r="AL580" s="106" t="str">
        <f t="shared" si="38"/>
        <v/>
      </c>
      <c r="AM580" s="24"/>
    </row>
    <row r="581" spans="2:39" ht="15.75" x14ac:dyDescent="0.45">
      <c r="B581" s="84" t="str">
        <f t="shared" si="39"/>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7"/>
      <c r="P581" s="277"/>
      <c r="Q581" s="277"/>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36"/>
        <v/>
      </c>
      <c r="AK581" s="86" t="str">
        <f t="shared" si="37"/>
        <v/>
      </c>
      <c r="AL581" s="106" t="str">
        <f t="shared" si="38"/>
        <v/>
      </c>
      <c r="AM581" s="24"/>
    </row>
    <row r="582" spans="2:39" ht="15.75" x14ac:dyDescent="0.45">
      <c r="B582" s="84" t="str">
        <f t="shared" si="39"/>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7"/>
      <c r="P582" s="277"/>
      <c r="Q582" s="277"/>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36"/>
        <v/>
      </c>
      <c r="AK582" s="86" t="str">
        <f t="shared" si="37"/>
        <v/>
      </c>
      <c r="AL582" s="106" t="str">
        <f t="shared" si="38"/>
        <v/>
      </c>
      <c r="AM582" s="24"/>
    </row>
    <row r="583" spans="2:39" ht="15.75" x14ac:dyDescent="0.45">
      <c r="B583" s="84" t="str">
        <f t="shared" si="39"/>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7"/>
      <c r="P583" s="277"/>
      <c r="Q583" s="277"/>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36"/>
        <v/>
      </c>
      <c r="AK583" s="86" t="str">
        <f t="shared" si="37"/>
        <v/>
      </c>
      <c r="AL583" s="106" t="str">
        <f t="shared" si="38"/>
        <v/>
      </c>
      <c r="AM583" s="24"/>
    </row>
    <row r="584" spans="2:39" ht="15.75" x14ac:dyDescent="0.45">
      <c r="B584" s="84" t="str">
        <f t="shared" si="39"/>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7"/>
      <c r="P584" s="277"/>
      <c r="Q584" s="277"/>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36"/>
        <v/>
      </c>
      <c r="AK584" s="86" t="str">
        <f t="shared" si="37"/>
        <v/>
      </c>
      <c r="AL584" s="106" t="str">
        <f t="shared" si="38"/>
        <v/>
      </c>
      <c r="AM584" s="24"/>
    </row>
    <row r="585" spans="2:39" ht="15.75" x14ac:dyDescent="0.45">
      <c r="B585" s="84" t="str">
        <f t="shared" si="39"/>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7"/>
      <c r="P585" s="277"/>
      <c r="Q585" s="277"/>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36"/>
        <v/>
      </c>
      <c r="AK585" s="86" t="str">
        <f t="shared" si="37"/>
        <v/>
      </c>
      <c r="AL585" s="106" t="str">
        <f t="shared" si="38"/>
        <v/>
      </c>
      <c r="AM585" s="24"/>
    </row>
    <row r="586" spans="2:39" ht="15.75" x14ac:dyDescent="0.45">
      <c r="B586" s="84" t="str">
        <f t="shared" si="39"/>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7"/>
      <c r="P586" s="277"/>
      <c r="Q586" s="277"/>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36"/>
        <v/>
      </c>
      <c r="AK586" s="86" t="str">
        <f t="shared" si="37"/>
        <v/>
      </c>
      <c r="AL586" s="106" t="str">
        <f t="shared" si="38"/>
        <v/>
      </c>
      <c r="AM586" s="24"/>
    </row>
    <row r="587" spans="2:39" ht="15.75" x14ac:dyDescent="0.45">
      <c r="B587" s="84" t="str">
        <f t="shared" si="39"/>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7"/>
      <c r="P587" s="277"/>
      <c r="Q587" s="277"/>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36"/>
        <v/>
      </c>
      <c r="AK587" s="86" t="str">
        <f t="shared" si="37"/>
        <v/>
      </c>
      <c r="AL587" s="106" t="str">
        <f t="shared" si="38"/>
        <v/>
      </c>
      <c r="AM587" s="24"/>
    </row>
    <row r="588" spans="2:39" ht="15.75" x14ac:dyDescent="0.45">
      <c r="B588" s="84" t="str">
        <f t="shared" si="39"/>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7"/>
      <c r="P588" s="277"/>
      <c r="Q588" s="277"/>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36"/>
        <v/>
      </c>
      <c r="AK588" s="86" t="str">
        <f t="shared" si="37"/>
        <v/>
      </c>
      <c r="AL588" s="106" t="str">
        <f t="shared" si="38"/>
        <v/>
      </c>
      <c r="AM588" s="24"/>
    </row>
    <row r="589" spans="2:39" ht="15.75" x14ac:dyDescent="0.45">
      <c r="B589" s="84" t="str">
        <f t="shared" si="39"/>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7"/>
      <c r="P589" s="277"/>
      <c r="Q589" s="277"/>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36"/>
        <v/>
      </c>
      <c r="AK589" s="86" t="str">
        <f t="shared" si="37"/>
        <v/>
      </c>
      <c r="AL589" s="106" t="str">
        <f t="shared" si="38"/>
        <v/>
      </c>
      <c r="AM589" s="24"/>
    </row>
    <row r="590" spans="2:39" ht="15.75" x14ac:dyDescent="0.45">
      <c r="B590" s="84" t="str">
        <f t="shared" si="39"/>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si="40"/>
        <v/>
      </c>
      <c r="O590" s="277"/>
      <c r="P590" s="277"/>
      <c r="Q590" s="277"/>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36"/>
        <v/>
      </c>
      <c r="AK590" s="86" t="str">
        <f t="shared" si="37"/>
        <v/>
      </c>
      <c r="AL590" s="106" t="str">
        <f t="shared" si="38"/>
        <v/>
      </c>
      <c r="AM590" s="24"/>
    </row>
    <row r="591" spans="2:39" ht="15.75" x14ac:dyDescent="0.45">
      <c r="B591" s="84" t="str">
        <f t="shared" si="39"/>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0"/>
        <v/>
      </c>
      <c r="O591" s="277"/>
      <c r="P591" s="277"/>
      <c r="Q591" s="277"/>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ref="AJ591:AJ654" si="41">IF($N591&lt;&gt;"",IFERROR((L591*((1-U591)*(1-X591)*(1-AA591)*(1-AD591)*(1-AG591))),"Not number"),"")</f>
        <v/>
      </c>
      <c r="AK591" s="86" t="str">
        <f t="shared" ref="AK591:AK654" si="42">IF($N591&lt;&gt;"",IFERROR((M591*((1-V591)*(1-Y591)*(1-AB591)*(1-AE591)*(1-AH591))),"Not number"),"")</f>
        <v/>
      </c>
      <c r="AL591" s="106" t="str">
        <f t="shared" ref="AL591:AL654" si="43">IF(M591&lt;&gt;"", IFERROR(AJ591*AK591, "Not number"), "")</f>
        <v/>
      </c>
      <c r="AM591" s="24"/>
    </row>
    <row r="592" spans="2:39" ht="15.75" x14ac:dyDescent="0.45">
      <c r="B592" s="84" t="str">
        <f t="shared" ref="B592:B655" si="44">IF(F592&lt;&gt;"",CONCATENATE("RSC-",TEXT(ROW()-ROW(B$9),"000")),"")</f>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0"/>
        <v/>
      </c>
      <c r="O592" s="277"/>
      <c r="P592" s="277"/>
      <c r="Q592" s="277"/>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0"/>
        <v/>
      </c>
      <c r="O593" s="277"/>
      <c r="P593" s="277"/>
      <c r="Q593" s="277"/>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0"/>
        <v/>
      </c>
      <c r="O594" s="277"/>
      <c r="P594" s="277"/>
      <c r="Q594" s="277"/>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0"/>
        <v/>
      </c>
      <c r="O595" s="277"/>
      <c r="P595" s="277"/>
      <c r="Q595" s="277"/>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0"/>
        <v/>
      </c>
      <c r="O596" s="277"/>
      <c r="P596" s="277"/>
      <c r="Q596" s="277"/>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0"/>
        <v/>
      </c>
      <c r="O597" s="277"/>
      <c r="P597" s="277"/>
      <c r="Q597" s="277"/>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0"/>
        <v/>
      </c>
      <c r="O598" s="277"/>
      <c r="P598" s="277"/>
      <c r="Q598" s="277"/>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0"/>
        <v/>
      </c>
      <c r="O599" s="277"/>
      <c r="P599" s="277"/>
      <c r="Q599" s="277"/>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0"/>
        <v/>
      </c>
      <c r="O600" s="277"/>
      <c r="P600" s="277"/>
      <c r="Q600" s="277"/>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0"/>
        <v/>
      </c>
      <c r="O601" s="277"/>
      <c r="P601" s="277"/>
      <c r="Q601" s="277"/>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0"/>
        <v/>
      </c>
      <c r="O602" s="277"/>
      <c r="P602" s="277"/>
      <c r="Q602" s="277"/>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0"/>
        <v/>
      </c>
      <c r="O603" s="277"/>
      <c r="P603" s="277"/>
      <c r="Q603" s="277"/>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0"/>
        <v/>
      </c>
      <c r="O604" s="277"/>
      <c r="P604" s="277"/>
      <c r="Q604" s="277"/>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0"/>
        <v/>
      </c>
      <c r="O605" s="277"/>
      <c r="P605" s="277"/>
      <c r="Q605" s="277"/>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si="41"/>
        <v/>
      </c>
      <c r="AK605" s="86" t="str">
        <f t="shared" si="42"/>
        <v/>
      </c>
      <c r="AL605" s="106" t="str">
        <f t="shared" si="43"/>
        <v/>
      </c>
      <c r="AM605" s="24"/>
    </row>
    <row r="606" spans="2:39" ht="15.75" x14ac:dyDescent="0.45">
      <c r="B606" s="84" t="str">
        <f t="shared" si="44"/>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0"/>
        <v/>
      </c>
      <c r="O606" s="277"/>
      <c r="P606" s="277"/>
      <c r="Q606" s="277"/>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1"/>
        <v/>
      </c>
      <c r="AK606" s="86" t="str">
        <f t="shared" si="42"/>
        <v/>
      </c>
      <c r="AL606" s="106" t="str">
        <f t="shared" si="43"/>
        <v/>
      </c>
      <c r="AM606" s="24"/>
    </row>
    <row r="607" spans="2:39" ht="15.75" x14ac:dyDescent="0.45">
      <c r="B607" s="84" t="str">
        <f t="shared" si="44"/>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0"/>
        <v/>
      </c>
      <c r="O607" s="277"/>
      <c r="P607" s="277"/>
      <c r="Q607" s="277"/>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1"/>
        <v/>
      </c>
      <c r="AK607" s="86" t="str">
        <f t="shared" si="42"/>
        <v/>
      </c>
      <c r="AL607" s="106" t="str">
        <f t="shared" si="43"/>
        <v/>
      </c>
      <c r="AM607" s="24"/>
    </row>
    <row r="608" spans="2:39" ht="15.75" x14ac:dyDescent="0.45">
      <c r="B608" s="84" t="str">
        <f t="shared" si="44"/>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0"/>
        <v/>
      </c>
      <c r="O608" s="277"/>
      <c r="P608" s="277"/>
      <c r="Q608" s="277"/>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1"/>
        <v/>
      </c>
      <c r="AK608" s="86" t="str">
        <f t="shared" si="42"/>
        <v/>
      </c>
      <c r="AL608" s="106" t="str">
        <f t="shared" si="43"/>
        <v/>
      </c>
      <c r="AM608" s="24"/>
    </row>
    <row r="609" spans="2:39" ht="15.75" x14ac:dyDescent="0.45">
      <c r="B609" s="84" t="str">
        <f t="shared" si="44"/>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0"/>
        <v/>
      </c>
      <c r="O609" s="277"/>
      <c r="P609" s="277"/>
      <c r="Q609" s="277"/>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1"/>
        <v/>
      </c>
      <c r="AK609" s="86" t="str">
        <f t="shared" si="42"/>
        <v/>
      </c>
      <c r="AL609" s="106" t="str">
        <f t="shared" si="43"/>
        <v/>
      </c>
      <c r="AM609" s="24"/>
    </row>
    <row r="610" spans="2:39" ht="15.75" x14ac:dyDescent="0.45">
      <c r="B610" s="84" t="str">
        <f t="shared" si="44"/>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0"/>
        <v/>
      </c>
      <c r="O610" s="277"/>
      <c r="P610" s="277"/>
      <c r="Q610" s="277"/>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1"/>
        <v/>
      </c>
      <c r="AK610" s="86" t="str">
        <f t="shared" si="42"/>
        <v/>
      </c>
      <c r="AL610" s="106" t="str">
        <f t="shared" si="43"/>
        <v/>
      </c>
      <c r="AM610" s="24"/>
    </row>
    <row r="611" spans="2:39" ht="15.75" x14ac:dyDescent="0.45">
      <c r="B611" s="84" t="str">
        <f t="shared" si="44"/>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0"/>
        <v/>
      </c>
      <c r="O611" s="277"/>
      <c r="P611" s="277"/>
      <c r="Q611" s="277"/>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1"/>
        <v/>
      </c>
      <c r="AK611" s="86" t="str">
        <f t="shared" si="42"/>
        <v/>
      </c>
      <c r="AL611" s="106" t="str">
        <f t="shared" si="43"/>
        <v/>
      </c>
      <c r="AM611" s="24"/>
    </row>
    <row r="612" spans="2:39" ht="15.75" x14ac:dyDescent="0.45">
      <c r="B612" s="84" t="str">
        <f t="shared" si="44"/>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0"/>
        <v/>
      </c>
      <c r="O612" s="277"/>
      <c r="P612" s="277"/>
      <c r="Q612" s="277"/>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1"/>
        <v/>
      </c>
      <c r="AK612" s="86" t="str">
        <f t="shared" si="42"/>
        <v/>
      </c>
      <c r="AL612" s="106" t="str">
        <f t="shared" si="43"/>
        <v/>
      </c>
      <c r="AM612" s="24"/>
    </row>
    <row r="613" spans="2:39" ht="15.75" x14ac:dyDescent="0.45">
      <c r="B613" s="84" t="str">
        <f t="shared" si="44"/>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0"/>
        <v/>
      </c>
      <c r="O613" s="277"/>
      <c r="P613" s="277"/>
      <c r="Q613" s="277"/>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1"/>
        <v/>
      </c>
      <c r="AK613" s="86" t="str">
        <f t="shared" si="42"/>
        <v/>
      </c>
      <c r="AL613" s="106" t="str">
        <f t="shared" si="43"/>
        <v/>
      </c>
      <c r="AM613" s="24"/>
    </row>
    <row r="614" spans="2:39" ht="15.75" x14ac:dyDescent="0.45">
      <c r="B614" s="84" t="str">
        <f t="shared" si="44"/>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0"/>
        <v/>
      </c>
      <c r="O614" s="277"/>
      <c r="P614" s="277"/>
      <c r="Q614" s="277"/>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1"/>
        <v/>
      </c>
      <c r="AK614" s="86" t="str">
        <f t="shared" si="42"/>
        <v/>
      </c>
      <c r="AL614" s="106" t="str">
        <f t="shared" si="43"/>
        <v/>
      </c>
      <c r="AM614" s="24"/>
    </row>
    <row r="615" spans="2:39" ht="15.75" x14ac:dyDescent="0.45">
      <c r="B615" s="84" t="str">
        <f t="shared" si="44"/>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0"/>
        <v/>
      </c>
      <c r="O615" s="277"/>
      <c r="P615" s="277"/>
      <c r="Q615" s="277"/>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1"/>
        <v/>
      </c>
      <c r="AK615" s="86" t="str">
        <f t="shared" si="42"/>
        <v/>
      </c>
      <c r="AL615" s="106" t="str">
        <f t="shared" si="43"/>
        <v/>
      </c>
      <c r="AM615" s="24"/>
    </row>
    <row r="616" spans="2:39" ht="15.75" x14ac:dyDescent="0.45">
      <c r="B616" s="84" t="str">
        <f t="shared" si="44"/>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0"/>
        <v/>
      </c>
      <c r="O616" s="277"/>
      <c r="P616" s="277"/>
      <c r="Q616" s="277"/>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1"/>
        <v/>
      </c>
      <c r="AK616" s="86" t="str">
        <f t="shared" si="42"/>
        <v/>
      </c>
      <c r="AL616" s="106" t="str">
        <f t="shared" si="43"/>
        <v/>
      </c>
      <c r="AM616" s="24"/>
    </row>
    <row r="617" spans="2:39" ht="15.75" x14ac:dyDescent="0.45">
      <c r="B617" s="84" t="str">
        <f t="shared" si="44"/>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0"/>
        <v/>
      </c>
      <c r="O617" s="277"/>
      <c r="P617" s="277"/>
      <c r="Q617" s="277"/>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1"/>
        <v/>
      </c>
      <c r="AK617" s="86" t="str">
        <f t="shared" si="42"/>
        <v/>
      </c>
      <c r="AL617" s="106" t="str">
        <f t="shared" si="43"/>
        <v/>
      </c>
      <c r="AM617" s="24"/>
    </row>
    <row r="618" spans="2:39" ht="15.75" x14ac:dyDescent="0.45">
      <c r="B618" s="84" t="str">
        <f t="shared" si="44"/>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0"/>
        <v/>
      </c>
      <c r="O618" s="277"/>
      <c r="P618" s="277"/>
      <c r="Q618" s="277"/>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1"/>
        <v/>
      </c>
      <c r="AK618" s="86" t="str">
        <f t="shared" si="42"/>
        <v/>
      </c>
      <c r="AL618" s="106" t="str">
        <f t="shared" si="43"/>
        <v/>
      </c>
      <c r="AM618" s="24"/>
    </row>
    <row r="619" spans="2:39" ht="15.75" x14ac:dyDescent="0.45">
      <c r="B619" s="84" t="str">
        <f t="shared" si="44"/>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0"/>
        <v/>
      </c>
      <c r="O619" s="277"/>
      <c r="P619" s="277"/>
      <c r="Q619" s="277"/>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1"/>
        <v/>
      </c>
      <c r="AK619" s="86" t="str">
        <f t="shared" si="42"/>
        <v/>
      </c>
      <c r="AL619" s="106" t="str">
        <f t="shared" si="43"/>
        <v/>
      </c>
      <c r="AM619" s="24"/>
    </row>
    <row r="620" spans="2:39" ht="15.75" x14ac:dyDescent="0.45">
      <c r="B620" s="84" t="str">
        <f t="shared" si="44"/>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0"/>
        <v/>
      </c>
      <c r="O620" s="277"/>
      <c r="P620" s="277"/>
      <c r="Q620" s="277"/>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1"/>
        <v/>
      </c>
      <c r="AK620" s="86" t="str">
        <f t="shared" si="42"/>
        <v/>
      </c>
      <c r="AL620" s="106" t="str">
        <f t="shared" si="43"/>
        <v/>
      </c>
      <c r="AM620" s="24"/>
    </row>
    <row r="621" spans="2:39" ht="15.75" x14ac:dyDescent="0.45">
      <c r="B621" s="84" t="str">
        <f t="shared" si="44"/>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0"/>
        <v/>
      </c>
      <c r="O621" s="277"/>
      <c r="P621" s="277"/>
      <c r="Q621" s="277"/>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1"/>
        <v/>
      </c>
      <c r="AK621" s="86" t="str">
        <f t="shared" si="42"/>
        <v/>
      </c>
      <c r="AL621" s="106" t="str">
        <f t="shared" si="43"/>
        <v/>
      </c>
      <c r="AM621" s="24"/>
    </row>
    <row r="622" spans="2:39" ht="15.75" x14ac:dyDescent="0.45">
      <c r="B622" s="84" t="str">
        <f t="shared" si="44"/>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0"/>
        <v/>
      </c>
      <c r="O622" s="277"/>
      <c r="P622" s="277"/>
      <c r="Q622" s="277"/>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1"/>
        <v/>
      </c>
      <c r="AK622" s="86" t="str">
        <f t="shared" si="42"/>
        <v/>
      </c>
      <c r="AL622" s="106" t="str">
        <f t="shared" si="43"/>
        <v/>
      </c>
      <c r="AM622" s="24"/>
    </row>
    <row r="623" spans="2:39" ht="15.75" x14ac:dyDescent="0.45">
      <c r="B623" s="84" t="str">
        <f t="shared" si="44"/>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0"/>
        <v/>
      </c>
      <c r="O623" s="277"/>
      <c r="P623" s="277"/>
      <c r="Q623" s="277"/>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1"/>
        <v/>
      </c>
      <c r="AK623" s="86" t="str">
        <f t="shared" si="42"/>
        <v/>
      </c>
      <c r="AL623" s="106" t="str">
        <f t="shared" si="43"/>
        <v/>
      </c>
      <c r="AM623" s="24"/>
    </row>
    <row r="624" spans="2:39" ht="15.75" x14ac:dyDescent="0.45">
      <c r="B624" s="84" t="str">
        <f t="shared" si="44"/>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0"/>
        <v/>
      </c>
      <c r="O624" s="277"/>
      <c r="P624" s="277"/>
      <c r="Q624" s="277"/>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1"/>
        <v/>
      </c>
      <c r="AK624" s="86" t="str">
        <f t="shared" si="42"/>
        <v/>
      </c>
      <c r="AL624" s="106" t="str">
        <f t="shared" si="43"/>
        <v/>
      </c>
      <c r="AM624" s="24"/>
    </row>
    <row r="625" spans="2:39" ht="15.75" x14ac:dyDescent="0.45">
      <c r="B625" s="84" t="str">
        <f t="shared" si="44"/>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0"/>
        <v/>
      </c>
      <c r="O625" s="277"/>
      <c r="P625" s="277"/>
      <c r="Q625" s="277"/>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1"/>
        <v/>
      </c>
      <c r="AK625" s="86" t="str">
        <f t="shared" si="42"/>
        <v/>
      </c>
      <c r="AL625" s="106" t="str">
        <f t="shared" si="43"/>
        <v/>
      </c>
      <c r="AM625" s="24"/>
    </row>
    <row r="626" spans="2:39" ht="15.75" x14ac:dyDescent="0.45">
      <c r="B626" s="84" t="str">
        <f t="shared" si="44"/>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0"/>
        <v/>
      </c>
      <c r="O626" s="277"/>
      <c r="P626" s="277"/>
      <c r="Q626" s="277"/>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1"/>
        <v/>
      </c>
      <c r="AK626" s="86" t="str">
        <f t="shared" si="42"/>
        <v/>
      </c>
      <c r="AL626" s="106" t="str">
        <f t="shared" si="43"/>
        <v/>
      </c>
      <c r="AM626" s="24"/>
    </row>
    <row r="627" spans="2:39" ht="15.75" x14ac:dyDescent="0.45">
      <c r="B627" s="84" t="str">
        <f t="shared" si="44"/>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0"/>
        <v/>
      </c>
      <c r="O627" s="277"/>
      <c r="P627" s="277"/>
      <c r="Q627" s="277"/>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1"/>
        <v/>
      </c>
      <c r="AK627" s="86" t="str">
        <f t="shared" si="42"/>
        <v/>
      </c>
      <c r="AL627" s="106" t="str">
        <f t="shared" si="43"/>
        <v/>
      </c>
      <c r="AM627" s="24"/>
    </row>
    <row r="628" spans="2:39" ht="15.75" x14ac:dyDescent="0.45">
      <c r="B628" s="84" t="str">
        <f t="shared" si="44"/>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0"/>
        <v/>
      </c>
      <c r="O628" s="277"/>
      <c r="P628" s="277"/>
      <c r="Q628" s="277"/>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1"/>
        <v/>
      </c>
      <c r="AK628" s="86" t="str">
        <f t="shared" si="42"/>
        <v/>
      </c>
      <c r="AL628" s="106" t="str">
        <f t="shared" si="43"/>
        <v/>
      </c>
      <c r="AM628" s="24"/>
    </row>
    <row r="629" spans="2:39" ht="15.75" x14ac:dyDescent="0.45">
      <c r="B629" s="84" t="str">
        <f t="shared" si="44"/>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0"/>
        <v/>
      </c>
      <c r="O629" s="277"/>
      <c r="P629" s="277"/>
      <c r="Q629" s="277"/>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1"/>
        <v/>
      </c>
      <c r="AK629" s="86" t="str">
        <f t="shared" si="42"/>
        <v/>
      </c>
      <c r="AL629" s="106" t="str">
        <f t="shared" si="43"/>
        <v/>
      </c>
      <c r="AM629" s="24"/>
    </row>
    <row r="630" spans="2:39" ht="15.75" x14ac:dyDescent="0.45">
      <c r="B630" s="84" t="str">
        <f t="shared" si="44"/>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0"/>
        <v/>
      </c>
      <c r="O630" s="277"/>
      <c r="P630" s="277"/>
      <c r="Q630" s="277"/>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1"/>
        <v/>
      </c>
      <c r="AK630" s="86" t="str">
        <f t="shared" si="42"/>
        <v/>
      </c>
      <c r="AL630" s="106" t="str">
        <f t="shared" si="43"/>
        <v/>
      </c>
      <c r="AM630" s="24"/>
    </row>
    <row r="631" spans="2:39" ht="15.75" x14ac:dyDescent="0.45">
      <c r="B631" s="84" t="str">
        <f t="shared" si="44"/>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0"/>
        <v/>
      </c>
      <c r="O631" s="277"/>
      <c r="P631" s="277"/>
      <c r="Q631" s="277"/>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1"/>
        <v/>
      </c>
      <c r="AK631" s="86" t="str">
        <f t="shared" si="42"/>
        <v/>
      </c>
      <c r="AL631" s="106" t="str">
        <f t="shared" si="43"/>
        <v/>
      </c>
      <c r="AM631" s="24"/>
    </row>
    <row r="632" spans="2:39" ht="15.75" x14ac:dyDescent="0.45">
      <c r="B632" s="84" t="str">
        <f t="shared" si="44"/>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0"/>
        <v/>
      </c>
      <c r="O632" s="277"/>
      <c r="P632" s="277"/>
      <c r="Q632" s="277"/>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1"/>
        <v/>
      </c>
      <c r="AK632" s="86" t="str">
        <f t="shared" si="42"/>
        <v/>
      </c>
      <c r="AL632" s="106" t="str">
        <f t="shared" si="43"/>
        <v/>
      </c>
      <c r="AM632" s="24"/>
    </row>
    <row r="633" spans="2:39" ht="15.75" x14ac:dyDescent="0.45">
      <c r="B633" s="84" t="str">
        <f t="shared" si="44"/>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0"/>
        <v/>
      </c>
      <c r="O633" s="277"/>
      <c r="P633" s="277"/>
      <c r="Q633" s="277"/>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1"/>
        <v/>
      </c>
      <c r="AK633" s="86" t="str">
        <f t="shared" si="42"/>
        <v/>
      </c>
      <c r="AL633" s="106" t="str">
        <f t="shared" si="43"/>
        <v/>
      </c>
      <c r="AM633" s="24"/>
    </row>
    <row r="634" spans="2:39" ht="15.75" x14ac:dyDescent="0.45">
      <c r="B634" s="84" t="str">
        <f t="shared" si="44"/>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0"/>
        <v/>
      </c>
      <c r="O634" s="277"/>
      <c r="P634" s="277"/>
      <c r="Q634" s="277"/>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1"/>
        <v/>
      </c>
      <c r="AK634" s="86" t="str">
        <f t="shared" si="42"/>
        <v/>
      </c>
      <c r="AL634" s="106" t="str">
        <f t="shared" si="43"/>
        <v/>
      </c>
      <c r="AM634" s="24"/>
    </row>
    <row r="635" spans="2:39" ht="15.75" x14ac:dyDescent="0.45">
      <c r="B635" s="84" t="str">
        <f t="shared" si="44"/>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0"/>
        <v/>
      </c>
      <c r="O635" s="277"/>
      <c r="P635" s="277"/>
      <c r="Q635" s="277"/>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1"/>
        <v/>
      </c>
      <c r="AK635" s="86" t="str">
        <f t="shared" si="42"/>
        <v/>
      </c>
      <c r="AL635" s="106" t="str">
        <f t="shared" si="43"/>
        <v/>
      </c>
      <c r="AM635" s="24"/>
    </row>
    <row r="636" spans="2:39" ht="15.75" x14ac:dyDescent="0.45">
      <c r="B636" s="84" t="str">
        <f t="shared" si="44"/>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0"/>
        <v/>
      </c>
      <c r="O636" s="277"/>
      <c r="P636" s="277"/>
      <c r="Q636" s="277"/>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1"/>
        <v/>
      </c>
      <c r="AK636" s="86" t="str">
        <f t="shared" si="42"/>
        <v/>
      </c>
      <c r="AL636" s="106" t="str">
        <f t="shared" si="43"/>
        <v/>
      </c>
      <c r="AM636" s="24"/>
    </row>
    <row r="637" spans="2:39" ht="15.75" x14ac:dyDescent="0.45">
      <c r="B637" s="84" t="str">
        <f t="shared" si="44"/>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0"/>
        <v/>
      </c>
      <c r="O637" s="277"/>
      <c r="P637" s="277"/>
      <c r="Q637" s="277"/>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1"/>
        <v/>
      </c>
      <c r="AK637" s="86" t="str">
        <f t="shared" si="42"/>
        <v/>
      </c>
      <c r="AL637" s="106" t="str">
        <f t="shared" si="43"/>
        <v/>
      </c>
      <c r="AM637" s="24"/>
    </row>
    <row r="638" spans="2:39" ht="15.75" x14ac:dyDescent="0.45">
      <c r="B638" s="84" t="str">
        <f t="shared" si="44"/>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0"/>
        <v/>
      </c>
      <c r="O638" s="277"/>
      <c r="P638" s="277"/>
      <c r="Q638" s="277"/>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1"/>
        <v/>
      </c>
      <c r="AK638" s="86" t="str">
        <f t="shared" si="42"/>
        <v/>
      </c>
      <c r="AL638" s="106" t="str">
        <f t="shared" si="43"/>
        <v/>
      </c>
      <c r="AM638" s="24"/>
    </row>
    <row r="639" spans="2:39" ht="15.75" x14ac:dyDescent="0.45">
      <c r="B639" s="84" t="str">
        <f t="shared" si="44"/>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0"/>
        <v/>
      </c>
      <c r="O639" s="277"/>
      <c r="P639" s="277"/>
      <c r="Q639" s="277"/>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1"/>
        <v/>
      </c>
      <c r="AK639" s="86" t="str">
        <f t="shared" si="42"/>
        <v/>
      </c>
      <c r="AL639" s="106" t="str">
        <f t="shared" si="43"/>
        <v/>
      </c>
      <c r="AM639" s="24"/>
    </row>
    <row r="640" spans="2:39" ht="15.75" x14ac:dyDescent="0.45">
      <c r="B640" s="84" t="str">
        <f t="shared" si="44"/>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ref="N640:N703" si="45">IF(AND(L640&lt;&gt;"",M640&lt;&gt;""),IFERROR(L640*M640,"Not number"),"")</f>
        <v/>
      </c>
      <c r="O640" s="277"/>
      <c r="P640" s="277"/>
      <c r="Q640" s="277"/>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1"/>
        <v/>
      </c>
      <c r="AK640" s="86" t="str">
        <f t="shared" si="42"/>
        <v/>
      </c>
      <c r="AL640" s="106" t="str">
        <f t="shared" si="43"/>
        <v/>
      </c>
      <c r="AM640" s="24"/>
    </row>
    <row r="641" spans="2:39" ht="15.75" x14ac:dyDescent="0.45">
      <c r="B641" s="84" t="str">
        <f t="shared" si="44"/>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7"/>
      <c r="P641" s="277"/>
      <c r="Q641" s="277"/>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1"/>
        <v/>
      </c>
      <c r="AK641" s="86" t="str">
        <f t="shared" si="42"/>
        <v/>
      </c>
      <c r="AL641" s="106" t="str">
        <f t="shared" si="43"/>
        <v/>
      </c>
      <c r="AM641" s="24"/>
    </row>
    <row r="642" spans="2:39" ht="15.75" x14ac:dyDescent="0.45">
      <c r="B642" s="84" t="str">
        <f t="shared" si="44"/>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7"/>
      <c r="P642" s="277"/>
      <c r="Q642" s="277"/>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1"/>
        <v/>
      </c>
      <c r="AK642" s="86" t="str">
        <f t="shared" si="42"/>
        <v/>
      </c>
      <c r="AL642" s="106" t="str">
        <f t="shared" si="43"/>
        <v/>
      </c>
      <c r="AM642" s="24"/>
    </row>
    <row r="643" spans="2:39" ht="15.75" x14ac:dyDescent="0.45">
      <c r="B643" s="84" t="str">
        <f t="shared" si="44"/>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7"/>
      <c r="P643" s="277"/>
      <c r="Q643" s="277"/>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1"/>
        <v/>
      </c>
      <c r="AK643" s="86" t="str">
        <f t="shared" si="42"/>
        <v/>
      </c>
      <c r="AL643" s="106" t="str">
        <f t="shared" si="43"/>
        <v/>
      </c>
      <c r="AM643" s="24"/>
    </row>
    <row r="644" spans="2:39" ht="15.75" x14ac:dyDescent="0.45">
      <c r="B644" s="84" t="str">
        <f t="shared" si="44"/>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7"/>
      <c r="P644" s="277"/>
      <c r="Q644" s="277"/>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1"/>
        <v/>
      </c>
      <c r="AK644" s="86" t="str">
        <f t="shared" si="42"/>
        <v/>
      </c>
      <c r="AL644" s="106" t="str">
        <f t="shared" si="43"/>
        <v/>
      </c>
      <c r="AM644" s="24"/>
    </row>
    <row r="645" spans="2:39" ht="15.75" x14ac:dyDescent="0.45">
      <c r="B645" s="84" t="str">
        <f t="shared" si="44"/>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7"/>
      <c r="P645" s="277"/>
      <c r="Q645" s="277"/>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1"/>
        <v/>
      </c>
      <c r="AK645" s="86" t="str">
        <f t="shared" si="42"/>
        <v/>
      </c>
      <c r="AL645" s="106" t="str">
        <f t="shared" si="43"/>
        <v/>
      </c>
      <c r="AM645" s="24"/>
    </row>
    <row r="646" spans="2:39" ht="15.75" x14ac:dyDescent="0.45">
      <c r="B646" s="84" t="str">
        <f t="shared" si="44"/>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7"/>
      <c r="P646" s="277"/>
      <c r="Q646" s="277"/>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1"/>
        <v/>
      </c>
      <c r="AK646" s="86" t="str">
        <f t="shared" si="42"/>
        <v/>
      </c>
      <c r="AL646" s="106" t="str">
        <f t="shared" si="43"/>
        <v/>
      </c>
      <c r="AM646" s="24"/>
    </row>
    <row r="647" spans="2:39" ht="15.75" x14ac:dyDescent="0.45">
      <c r="B647" s="84" t="str">
        <f t="shared" si="44"/>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7"/>
      <c r="P647" s="277"/>
      <c r="Q647" s="277"/>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1"/>
        <v/>
      </c>
      <c r="AK647" s="86" t="str">
        <f t="shared" si="42"/>
        <v/>
      </c>
      <c r="AL647" s="106" t="str">
        <f t="shared" si="43"/>
        <v/>
      </c>
      <c r="AM647" s="24"/>
    </row>
    <row r="648" spans="2:39" ht="15.75" x14ac:dyDescent="0.45">
      <c r="B648" s="84" t="str">
        <f t="shared" si="44"/>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7"/>
      <c r="P648" s="277"/>
      <c r="Q648" s="277"/>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1"/>
        <v/>
      </c>
      <c r="AK648" s="86" t="str">
        <f t="shared" si="42"/>
        <v/>
      </c>
      <c r="AL648" s="106" t="str">
        <f t="shared" si="43"/>
        <v/>
      </c>
      <c r="AM648" s="24"/>
    </row>
    <row r="649" spans="2:39" ht="15.75" x14ac:dyDescent="0.45">
      <c r="B649" s="84" t="str">
        <f t="shared" si="44"/>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7"/>
      <c r="P649" s="277"/>
      <c r="Q649" s="277"/>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1"/>
        <v/>
      </c>
      <c r="AK649" s="86" t="str">
        <f t="shared" si="42"/>
        <v/>
      </c>
      <c r="AL649" s="106" t="str">
        <f t="shared" si="43"/>
        <v/>
      </c>
      <c r="AM649" s="24"/>
    </row>
    <row r="650" spans="2:39" ht="15.75" x14ac:dyDescent="0.45">
      <c r="B650" s="84" t="str">
        <f t="shared" si="44"/>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7"/>
      <c r="P650" s="277"/>
      <c r="Q650" s="277"/>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1"/>
        <v/>
      </c>
      <c r="AK650" s="86" t="str">
        <f t="shared" si="42"/>
        <v/>
      </c>
      <c r="AL650" s="106" t="str">
        <f t="shared" si="43"/>
        <v/>
      </c>
      <c r="AM650" s="24"/>
    </row>
    <row r="651" spans="2:39" ht="15.75" x14ac:dyDescent="0.45">
      <c r="B651" s="84" t="str">
        <f t="shared" si="44"/>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7"/>
      <c r="P651" s="277"/>
      <c r="Q651" s="277"/>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1"/>
        <v/>
      </c>
      <c r="AK651" s="86" t="str">
        <f t="shared" si="42"/>
        <v/>
      </c>
      <c r="AL651" s="106" t="str">
        <f t="shared" si="43"/>
        <v/>
      </c>
      <c r="AM651" s="24"/>
    </row>
    <row r="652" spans="2:39" ht="15.75" x14ac:dyDescent="0.45">
      <c r="B652" s="84" t="str">
        <f t="shared" si="44"/>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7"/>
      <c r="P652" s="277"/>
      <c r="Q652" s="277"/>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1"/>
        <v/>
      </c>
      <c r="AK652" s="86" t="str">
        <f t="shared" si="42"/>
        <v/>
      </c>
      <c r="AL652" s="106" t="str">
        <f t="shared" si="43"/>
        <v/>
      </c>
      <c r="AM652" s="24"/>
    </row>
    <row r="653" spans="2:39" ht="15.75" x14ac:dyDescent="0.45">
      <c r="B653" s="84" t="str">
        <f t="shared" si="44"/>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7"/>
      <c r="P653" s="277"/>
      <c r="Q653" s="277"/>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1"/>
        <v/>
      </c>
      <c r="AK653" s="86" t="str">
        <f t="shared" si="42"/>
        <v/>
      </c>
      <c r="AL653" s="106" t="str">
        <f t="shared" si="43"/>
        <v/>
      </c>
      <c r="AM653" s="24"/>
    </row>
    <row r="654" spans="2:39" ht="15.75" x14ac:dyDescent="0.45">
      <c r="B654" s="84" t="str">
        <f t="shared" si="44"/>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si="45"/>
        <v/>
      </c>
      <c r="O654" s="277"/>
      <c r="P654" s="277"/>
      <c r="Q654" s="277"/>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1"/>
        <v/>
      </c>
      <c r="AK654" s="86" t="str">
        <f t="shared" si="42"/>
        <v/>
      </c>
      <c r="AL654" s="106" t="str">
        <f t="shared" si="43"/>
        <v/>
      </c>
      <c r="AM654" s="24"/>
    </row>
    <row r="655" spans="2:39" ht="15.75" x14ac:dyDescent="0.45">
      <c r="B655" s="84" t="str">
        <f t="shared" si="44"/>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45"/>
        <v/>
      </c>
      <c r="O655" s="277"/>
      <c r="P655" s="277"/>
      <c r="Q655" s="277"/>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ref="AJ655:AJ718" si="46">IF($N655&lt;&gt;"",IFERROR((L655*((1-U655)*(1-X655)*(1-AA655)*(1-AD655)*(1-AG655))),"Not number"),"")</f>
        <v/>
      </c>
      <c r="AK655" s="86" t="str">
        <f t="shared" ref="AK655:AK718" si="47">IF($N655&lt;&gt;"",IFERROR((M655*((1-V655)*(1-Y655)*(1-AB655)*(1-AE655)*(1-AH655))),"Not number"),"")</f>
        <v/>
      </c>
      <c r="AL655" s="106" t="str">
        <f t="shared" ref="AL655:AL718" si="48">IF(M655&lt;&gt;"", IFERROR(AJ655*AK655, "Not number"), "")</f>
        <v/>
      </c>
      <c r="AM655" s="24"/>
    </row>
    <row r="656" spans="2:39" ht="15.75" x14ac:dyDescent="0.45">
      <c r="B656" s="84" t="str">
        <f t="shared" ref="B656:B719" si="49">IF(F656&lt;&gt;"",CONCATENATE("RSC-",TEXT(ROW()-ROW(B$9),"000")),"")</f>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45"/>
        <v/>
      </c>
      <c r="O656" s="277"/>
      <c r="P656" s="277"/>
      <c r="Q656" s="277"/>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c r="AM656" s="24"/>
    </row>
    <row r="657" spans="2:39"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45"/>
        <v/>
      </c>
      <c r="O657" s="277"/>
      <c r="P657" s="277"/>
      <c r="Q657" s="277"/>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c r="AM657" s="24"/>
    </row>
    <row r="658" spans="2:39"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45"/>
        <v/>
      </c>
      <c r="O658" s="277"/>
      <c r="P658" s="277"/>
      <c r="Q658" s="277"/>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c r="AM658" s="24"/>
    </row>
    <row r="659" spans="2:39"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45"/>
        <v/>
      </c>
      <c r="O659" s="277"/>
      <c r="P659" s="277"/>
      <c r="Q659" s="277"/>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c r="AM659" s="24"/>
    </row>
    <row r="660" spans="2:39"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45"/>
        <v/>
      </c>
      <c r="O660" s="277"/>
      <c r="P660" s="277"/>
      <c r="Q660" s="277"/>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c r="AM660" s="24"/>
    </row>
    <row r="661" spans="2:39"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45"/>
        <v/>
      </c>
      <c r="O661" s="277"/>
      <c r="P661" s="277"/>
      <c r="Q661" s="277"/>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c r="AM661" s="24"/>
    </row>
    <row r="662" spans="2:39"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45"/>
        <v/>
      </c>
      <c r="O662" s="277"/>
      <c r="P662" s="277"/>
      <c r="Q662" s="277"/>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c r="AM662" s="24"/>
    </row>
    <row r="663" spans="2:39"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45"/>
        <v/>
      </c>
      <c r="O663" s="277"/>
      <c r="P663" s="277"/>
      <c r="Q663" s="277"/>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c r="AM663" s="24"/>
    </row>
    <row r="664" spans="2:39"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45"/>
        <v/>
      </c>
      <c r="O664" s="277"/>
      <c r="P664" s="277"/>
      <c r="Q664" s="277"/>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9"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45"/>
        <v/>
      </c>
      <c r="O665" s="277"/>
      <c r="P665" s="277"/>
      <c r="Q665" s="277"/>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9"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45"/>
        <v/>
      </c>
      <c r="O666" s="277"/>
      <c r="P666" s="277"/>
      <c r="Q666" s="277"/>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9"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45"/>
        <v/>
      </c>
      <c r="O667" s="277"/>
      <c r="P667" s="277"/>
      <c r="Q667" s="277"/>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9"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45"/>
        <v/>
      </c>
      <c r="O668" s="277"/>
      <c r="P668" s="277"/>
      <c r="Q668" s="277"/>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9"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45"/>
        <v/>
      </c>
      <c r="O669" s="277"/>
      <c r="P669" s="277"/>
      <c r="Q669" s="277"/>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si="46"/>
        <v/>
      </c>
      <c r="AK669" s="86" t="str">
        <f t="shared" si="47"/>
        <v/>
      </c>
      <c r="AL669" s="106" t="str">
        <f t="shared" si="48"/>
        <v/>
      </c>
    </row>
    <row r="670" spans="2:39" ht="15.75" x14ac:dyDescent="0.45">
      <c r="B670" s="84" t="str">
        <f t="shared" si="49"/>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45"/>
        <v/>
      </c>
      <c r="O670" s="277"/>
      <c r="P670" s="277"/>
      <c r="Q670" s="277"/>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46"/>
        <v/>
      </c>
      <c r="AK670" s="86" t="str">
        <f t="shared" si="47"/>
        <v/>
      </c>
      <c r="AL670" s="106" t="str">
        <f t="shared" si="48"/>
        <v/>
      </c>
    </row>
    <row r="671" spans="2:39" ht="15.75" x14ac:dyDescent="0.45">
      <c r="B671" s="84" t="str">
        <f t="shared" si="49"/>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45"/>
        <v/>
      </c>
      <c r="O671" s="277"/>
      <c r="P671" s="277"/>
      <c r="Q671" s="277"/>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46"/>
        <v/>
      </c>
      <c r="AK671" s="86" t="str">
        <f t="shared" si="47"/>
        <v/>
      </c>
      <c r="AL671" s="106" t="str">
        <f t="shared" si="48"/>
        <v/>
      </c>
    </row>
    <row r="672" spans="2:39" ht="15.75" x14ac:dyDescent="0.45">
      <c r="B672" s="84" t="str">
        <f t="shared" si="49"/>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45"/>
        <v/>
      </c>
      <c r="O672" s="277"/>
      <c r="P672" s="277"/>
      <c r="Q672" s="277"/>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46"/>
        <v/>
      </c>
      <c r="AK672" s="86" t="str">
        <f t="shared" si="47"/>
        <v/>
      </c>
      <c r="AL672" s="106" t="str">
        <f t="shared" si="48"/>
        <v/>
      </c>
    </row>
    <row r="673" spans="2:38" ht="15.75" x14ac:dyDescent="0.45">
      <c r="B673" s="84" t="str">
        <f t="shared" si="49"/>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45"/>
        <v/>
      </c>
      <c r="O673" s="277"/>
      <c r="P673" s="277"/>
      <c r="Q673" s="277"/>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46"/>
        <v/>
      </c>
      <c r="AK673" s="86" t="str">
        <f t="shared" si="47"/>
        <v/>
      </c>
      <c r="AL673" s="106" t="str">
        <f t="shared" si="48"/>
        <v/>
      </c>
    </row>
    <row r="674" spans="2:38" ht="15.75" x14ac:dyDescent="0.45">
      <c r="B674" s="84" t="str">
        <f t="shared" si="49"/>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45"/>
        <v/>
      </c>
      <c r="O674" s="277"/>
      <c r="P674" s="277"/>
      <c r="Q674" s="277"/>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46"/>
        <v/>
      </c>
      <c r="AK674" s="86" t="str">
        <f t="shared" si="47"/>
        <v/>
      </c>
      <c r="AL674" s="106" t="str">
        <f t="shared" si="48"/>
        <v/>
      </c>
    </row>
    <row r="675" spans="2:38" ht="15.75" x14ac:dyDescent="0.45">
      <c r="B675" s="84" t="str">
        <f t="shared" si="49"/>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45"/>
        <v/>
      </c>
      <c r="O675" s="277"/>
      <c r="P675" s="277"/>
      <c r="Q675" s="277"/>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46"/>
        <v/>
      </c>
      <c r="AK675" s="86" t="str">
        <f t="shared" si="47"/>
        <v/>
      </c>
      <c r="AL675" s="106" t="str">
        <f t="shared" si="48"/>
        <v/>
      </c>
    </row>
    <row r="676" spans="2:38" ht="15.75" x14ac:dyDescent="0.45">
      <c r="B676" s="84" t="str">
        <f t="shared" si="49"/>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45"/>
        <v/>
      </c>
      <c r="O676" s="277"/>
      <c r="P676" s="277"/>
      <c r="Q676" s="277"/>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46"/>
        <v/>
      </c>
      <c r="AK676" s="86" t="str">
        <f t="shared" si="47"/>
        <v/>
      </c>
      <c r="AL676" s="106" t="str">
        <f t="shared" si="48"/>
        <v/>
      </c>
    </row>
    <row r="677" spans="2:38" ht="15.75" x14ac:dyDescent="0.45">
      <c r="B677" s="84" t="str">
        <f t="shared" si="49"/>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45"/>
        <v/>
      </c>
      <c r="O677" s="277"/>
      <c r="P677" s="277"/>
      <c r="Q677" s="277"/>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46"/>
        <v/>
      </c>
      <c r="AK677" s="86" t="str">
        <f t="shared" si="47"/>
        <v/>
      </c>
      <c r="AL677" s="106" t="str">
        <f t="shared" si="48"/>
        <v/>
      </c>
    </row>
    <row r="678" spans="2:38" ht="15.75" x14ac:dyDescent="0.45">
      <c r="B678" s="84" t="str">
        <f t="shared" si="49"/>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45"/>
        <v/>
      </c>
      <c r="O678" s="277"/>
      <c r="P678" s="277"/>
      <c r="Q678" s="277"/>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46"/>
        <v/>
      </c>
      <c r="AK678" s="86" t="str">
        <f t="shared" si="47"/>
        <v/>
      </c>
      <c r="AL678" s="106" t="str">
        <f t="shared" si="48"/>
        <v/>
      </c>
    </row>
    <row r="679" spans="2:38" ht="15.75" x14ac:dyDescent="0.45">
      <c r="B679" s="84" t="str">
        <f t="shared" si="49"/>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45"/>
        <v/>
      </c>
      <c r="O679" s="277"/>
      <c r="P679" s="277"/>
      <c r="Q679" s="277"/>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46"/>
        <v/>
      </c>
      <c r="AK679" s="86" t="str">
        <f t="shared" si="47"/>
        <v/>
      </c>
      <c r="AL679" s="106" t="str">
        <f t="shared" si="48"/>
        <v/>
      </c>
    </row>
    <row r="680" spans="2:38" ht="15.75" x14ac:dyDescent="0.45">
      <c r="B680" s="84" t="str">
        <f t="shared" si="49"/>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45"/>
        <v/>
      </c>
      <c r="O680" s="277"/>
      <c r="P680" s="277"/>
      <c r="Q680" s="277"/>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46"/>
        <v/>
      </c>
      <c r="AK680" s="86" t="str">
        <f t="shared" si="47"/>
        <v/>
      </c>
      <c r="AL680" s="106" t="str">
        <f t="shared" si="48"/>
        <v/>
      </c>
    </row>
    <row r="681" spans="2:38" ht="15.75" x14ac:dyDescent="0.45">
      <c r="B681" s="84" t="str">
        <f t="shared" si="49"/>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45"/>
        <v/>
      </c>
      <c r="O681" s="277"/>
      <c r="P681" s="277"/>
      <c r="Q681" s="277"/>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46"/>
        <v/>
      </c>
      <c r="AK681" s="86" t="str">
        <f t="shared" si="47"/>
        <v/>
      </c>
      <c r="AL681" s="106" t="str">
        <f t="shared" si="48"/>
        <v/>
      </c>
    </row>
    <row r="682" spans="2:38" ht="15.75" x14ac:dyDescent="0.45">
      <c r="B682" s="84" t="str">
        <f t="shared" si="49"/>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45"/>
        <v/>
      </c>
      <c r="O682" s="277"/>
      <c r="P682" s="277"/>
      <c r="Q682" s="277"/>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46"/>
        <v/>
      </c>
      <c r="AK682" s="86" t="str">
        <f t="shared" si="47"/>
        <v/>
      </c>
      <c r="AL682" s="106" t="str">
        <f t="shared" si="48"/>
        <v/>
      </c>
    </row>
    <row r="683" spans="2:38" ht="15.75" x14ac:dyDescent="0.45">
      <c r="B683" s="84" t="str">
        <f t="shared" si="49"/>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45"/>
        <v/>
      </c>
      <c r="O683" s="277"/>
      <c r="P683" s="277"/>
      <c r="Q683" s="277"/>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46"/>
        <v/>
      </c>
      <c r="AK683" s="86" t="str">
        <f t="shared" si="47"/>
        <v/>
      </c>
      <c r="AL683" s="106" t="str">
        <f t="shared" si="48"/>
        <v/>
      </c>
    </row>
    <row r="684" spans="2:38" ht="15.75" x14ac:dyDescent="0.45">
      <c r="B684" s="84" t="str">
        <f t="shared" si="49"/>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45"/>
        <v/>
      </c>
      <c r="O684" s="277"/>
      <c r="P684" s="277"/>
      <c r="Q684" s="277"/>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46"/>
        <v/>
      </c>
      <c r="AK684" s="86" t="str">
        <f t="shared" si="47"/>
        <v/>
      </c>
      <c r="AL684" s="106" t="str">
        <f t="shared" si="48"/>
        <v/>
      </c>
    </row>
    <row r="685" spans="2:38" ht="15.75" x14ac:dyDescent="0.45">
      <c r="B685" s="84" t="str">
        <f t="shared" si="49"/>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45"/>
        <v/>
      </c>
      <c r="O685" s="277"/>
      <c r="P685" s="277"/>
      <c r="Q685" s="277"/>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46"/>
        <v/>
      </c>
      <c r="AK685" s="86" t="str">
        <f t="shared" si="47"/>
        <v/>
      </c>
      <c r="AL685" s="106" t="str">
        <f t="shared" si="48"/>
        <v/>
      </c>
    </row>
    <row r="686" spans="2:38" ht="15.75" x14ac:dyDescent="0.45">
      <c r="B686" s="84" t="str">
        <f t="shared" si="49"/>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45"/>
        <v/>
      </c>
      <c r="O686" s="277"/>
      <c r="P686" s="277"/>
      <c r="Q686" s="277"/>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46"/>
        <v/>
      </c>
      <c r="AK686" s="86" t="str">
        <f t="shared" si="47"/>
        <v/>
      </c>
      <c r="AL686" s="106" t="str">
        <f t="shared" si="48"/>
        <v/>
      </c>
    </row>
    <row r="687" spans="2:38" ht="15.75" x14ac:dyDescent="0.45">
      <c r="B687" s="84" t="str">
        <f t="shared" si="49"/>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45"/>
        <v/>
      </c>
      <c r="O687" s="277"/>
      <c r="P687" s="277"/>
      <c r="Q687" s="277"/>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46"/>
        <v/>
      </c>
      <c r="AK687" s="86" t="str">
        <f t="shared" si="47"/>
        <v/>
      </c>
      <c r="AL687" s="106" t="str">
        <f t="shared" si="48"/>
        <v/>
      </c>
    </row>
    <row r="688" spans="2:38" ht="15.75" x14ac:dyDescent="0.45">
      <c r="B688" s="84" t="str">
        <f t="shared" si="49"/>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45"/>
        <v/>
      </c>
      <c r="O688" s="277"/>
      <c r="P688" s="277"/>
      <c r="Q688" s="277"/>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46"/>
        <v/>
      </c>
      <c r="AK688" s="86" t="str">
        <f t="shared" si="47"/>
        <v/>
      </c>
      <c r="AL688" s="106" t="str">
        <f t="shared" si="48"/>
        <v/>
      </c>
    </row>
    <row r="689" spans="2:38" ht="15.75" x14ac:dyDescent="0.45">
      <c r="B689" s="84" t="str">
        <f t="shared" si="49"/>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45"/>
        <v/>
      </c>
      <c r="O689" s="277"/>
      <c r="P689" s="277"/>
      <c r="Q689" s="277"/>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46"/>
        <v/>
      </c>
      <c r="AK689" s="86" t="str">
        <f t="shared" si="47"/>
        <v/>
      </c>
      <c r="AL689" s="106" t="str">
        <f t="shared" si="48"/>
        <v/>
      </c>
    </row>
    <row r="690" spans="2:38" ht="15.75" x14ac:dyDescent="0.45">
      <c r="B690" s="84" t="str">
        <f t="shared" si="49"/>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45"/>
        <v/>
      </c>
      <c r="O690" s="277"/>
      <c r="P690" s="277"/>
      <c r="Q690" s="277"/>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46"/>
        <v/>
      </c>
      <c r="AK690" s="86" t="str">
        <f t="shared" si="47"/>
        <v/>
      </c>
      <c r="AL690" s="106" t="str">
        <f t="shared" si="48"/>
        <v/>
      </c>
    </row>
    <row r="691" spans="2:38" ht="15.75" x14ac:dyDescent="0.45">
      <c r="B691" s="84" t="str">
        <f t="shared" si="49"/>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45"/>
        <v/>
      </c>
      <c r="O691" s="277"/>
      <c r="P691" s="277"/>
      <c r="Q691" s="277"/>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46"/>
        <v/>
      </c>
      <c r="AK691" s="86" t="str">
        <f t="shared" si="47"/>
        <v/>
      </c>
      <c r="AL691" s="106" t="str">
        <f t="shared" si="48"/>
        <v/>
      </c>
    </row>
    <row r="692" spans="2:38" ht="15.75" x14ac:dyDescent="0.45">
      <c r="B692" s="84" t="str">
        <f t="shared" si="49"/>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45"/>
        <v/>
      </c>
      <c r="O692" s="277"/>
      <c r="P692" s="277"/>
      <c r="Q692" s="277"/>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46"/>
        <v/>
      </c>
      <c r="AK692" s="86" t="str">
        <f t="shared" si="47"/>
        <v/>
      </c>
      <c r="AL692" s="106" t="str">
        <f t="shared" si="48"/>
        <v/>
      </c>
    </row>
    <row r="693" spans="2:38" ht="15.75" x14ac:dyDescent="0.45">
      <c r="B693" s="84" t="str">
        <f t="shared" si="49"/>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45"/>
        <v/>
      </c>
      <c r="O693" s="277"/>
      <c r="P693" s="277"/>
      <c r="Q693" s="277"/>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46"/>
        <v/>
      </c>
      <c r="AK693" s="86" t="str">
        <f t="shared" si="47"/>
        <v/>
      </c>
      <c r="AL693" s="106" t="str">
        <f t="shared" si="48"/>
        <v/>
      </c>
    </row>
    <row r="694" spans="2:38" ht="15.75" x14ac:dyDescent="0.45">
      <c r="B694" s="84" t="str">
        <f t="shared" si="49"/>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45"/>
        <v/>
      </c>
      <c r="O694" s="277"/>
      <c r="P694" s="277"/>
      <c r="Q694" s="277"/>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46"/>
        <v/>
      </c>
      <c r="AK694" s="86" t="str">
        <f t="shared" si="47"/>
        <v/>
      </c>
      <c r="AL694" s="106" t="str">
        <f t="shared" si="48"/>
        <v/>
      </c>
    </row>
    <row r="695" spans="2:38" ht="15.75" x14ac:dyDescent="0.45">
      <c r="B695" s="84" t="str">
        <f t="shared" si="49"/>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45"/>
        <v/>
      </c>
      <c r="O695" s="277"/>
      <c r="P695" s="277"/>
      <c r="Q695" s="277"/>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46"/>
        <v/>
      </c>
      <c r="AK695" s="86" t="str">
        <f t="shared" si="47"/>
        <v/>
      </c>
      <c r="AL695" s="106" t="str">
        <f t="shared" si="48"/>
        <v/>
      </c>
    </row>
    <row r="696" spans="2:38" ht="15.75" x14ac:dyDescent="0.45">
      <c r="B696" s="84" t="str">
        <f t="shared" si="49"/>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45"/>
        <v/>
      </c>
      <c r="O696" s="277"/>
      <c r="P696" s="277"/>
      <c r="Q696" s="277"/>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46"/>
        <v/>
      </c>
      <c r="AK696" s="86" t="str">
        <f t="shared" si="47"/>
        <v/>
      </c>
      <c r="AL696" s="106" t="str">
        <f t="shared" si="48"/>
        <v/>
      </c>
    </row>
    <row r="697" spans="2:38" ht="15.75" x14ac:dyDescent="0.45">
      <c r="B697" s="84" t="str">
        <f t="shared" si="49"/>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45"/>
        <v/>
      </c>
      <c r="O697" s="277"/>
      <c r="P697" s="277"/>
      <c r="Q697" s="277"/>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46"/>
        <v/>
      </c>
      <c r="AK697" s="86" t="str">
        <f t="shared" si="47"/>
        <v/>
      </c>
      <c r="AL697" s="106" t="str">
        <f t="shared" si="48"/>
        <v/>
      </c>
    </row>
    <row r="698" spans="2:38" ht="15.75" x14ac:dyDescent="0.45">
      <c r="B698" s="84" t="str">
        <f t="shared" si="49"/>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45"/>
        <v/>
      </c>
      <c r="O698" s="277"/>
      <c r="P698" s="277"/>
      <c r="Q698" s="277"/>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46"/>
        <v/>
      </c>
      <c r="AK698" s="86" t="str">
        <f t="shared" si="47"/>
        <v/>
      </c>
      <c r="AL698" s="106" t="str">
        <f t="shared" si="48"/>
        <v/>
      </c>
    </row>
    <row r="699" spans="2:38" ht="15.75" x14ac:dyDescent="0.45">
      <c r="B699" s="84" t="str">
        <f t="shared" si="49"/>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45"/>
        <v/>
      </c>
      <c r="O699" s="277"/>
      <c r="P699" s="277"/>
      <c r="Q699" s="277"/>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46"/>
        <v/>
      </c>
      <c r="AK699" s="86" t="str">
        <f t="shared" si="47"/>
        <v/>
      </c>
      <c r="AL699" s="106" t="str">
        <f t="shared" si="48"/>
        <v/>
      </c>
    </row>
    <row r="700" spans="2:38" ht="15.75" x14ac:dyDescent="0.45">
      <c r="B700" s="84" t="str">
        <f t="shared" si="49"/>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45"/>
        <v/>
      </c>
      <c r="O700" s="277"/>
      <c r="P700" s="277"/>
      <c r="Q700" s="277"/>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46"/>
        <v/>
      </c>
      <c r="AK700" s="86" t="str">
        <f t="shared" si="47"/>
        <v/>
      </c>
      <c r="AL700" s="106" t="str">
        <f t="shared" si="48"/>
        <v/>
      </c>
    </row>
    <row r="701" spans="2:38" ht="15.75" x14ac:dyDescent="0.45">
      <c r="B701" s="84" t="str">
        <f t="shared" si="49"/>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45"/>
        <v/>
      </c>
      <c r="O701" s="277"/>
      <c r="P701" s="277"/>
      <c r="Q701" s="277"/>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46"/>
        <v/>
      </c>
      <c r="AK701" s="86" t="str">
        <f t="shared" si="47"/>
        <v/>
      </c>
      <c r="AL701" s="106" t="str">
        <f t="shared" si="48"/>
        <v/>
      </c>
    </row>
    <row r="702" spans="2:38" ht="15.75" x14ac:dyDescent="0.45">
      <c r="B702" s="84" t="str">
        <f t="shared" si="49"/>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45"/>
        <v/>
      </c>
      <c r="O702" s="277"/>
      <c r="P702" s="277"/>
      <c r="Q702" s="277"/>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46"/>
        <v/>
      </c>
      <c r="AK702" s="86" t="str">
        <f t="shared" si="47"/>
        <v/>
      </c>
      <c r="AL702" s="106" t="str">
        <f t="shared" si="48"/>
        <v/>
      </c>
    </row>
    <row r="703" spans="2:38" ht="15.75" x14ac:dyDescent="0.45">
      <c r="B703" s="84" t="str">
        <f t="shared" si="49"/>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45"/>
        <v/>
      </c>
      <c r="O703" s="277"/>
      <c r="P703" s="277"/>
      <c r="Q703" s="277"/>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46"/>
        <v/>
      </c>
      <c r="AK703" s="86" t="str">
        <f t="shared" si="47"/>
        <v/>
      </c>
      <c r="AL703" s="106" t="str">
        <f t="shared" si="48"/>
        <v/>
      </c>
    </row>
    <row r="704" spans="2:38" ht="15.75" x14ac:dyDescent="0.45">
      <c r="B704" s="84" t="str">
        <f t="shared" si="49"/>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ref="N704:N877" si="50">IF(AND(L704&lt;&gt;"",M704&lt;&gt;""),IFERROR(L704*M704,"Not number"),"")</f>
        <v/>
      </c>
      <c r="O704" s="277"/>
      <c r="P704" s="277"/>
      <c r="Q704" s="277"/>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46"/>
        <v/>
      </c>
      <c r="AK704" s="86" t="str">
        <f t="shared" si="47"/>
        <v/>
      </c>
      <c r="AL704" s="106" t="str">
        <f t="shared" si="48"/>
        <v/>
      </c>
    </row>
    <row r="705" spans="2:38" ht="15.75" x14ac:dyDescent="0.45">
      <c r="B705" s="84" t="str">
        <f t="shared" si="49"/>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7"/>
      <c r="P705" s="277"/>
      <c r="Q705" s="277"/>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46"/>
        <v/>
      </c>
      <c r="AK705" s="86" t="str">
        <f t="shared" si="47"/>
        <v/>
      </c>
      <c r="AL705" s="106" t="str">
        <f t="shared" si="48"/>
        <v/>
      </c>
    </row>
    <row r="706" spans="2:38" ht="15.75" x14ac:dyDescent="0.45">
      <c r="B706" s="84" t="str">
        <f t="shared" si="49"/>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7"/>
      <c r="P706" s="277"/>
      <c r="Q706" s="277"/>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46"/>
        <v/>
      </c>
      <c r="AK706" s="86" t="str">
        <f t="shared" si="47"/>
        <v/>
      </c>
      <c r="AL706" s="106" t="str">
        <f t="shared" si="48"/>
        <v/>
      </c>
    </row>
    <row r="707" spans="2:38" ht="15.75" x14ac:dyDescent="0.45">
      <c r="B707" s="84" t="str">
        <f t="shared" si="49"/>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7"/>
      <c r="P707" s="277"/>
      <c r="Q707" s="277"/>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46"/>
        <v/>
      </c>
      <c r="AK707" s="86" t="str">
        <f t="shared" si="47"/>
        <v/>
      </c>
      <c r="AL707" s="106" t="str">
        <f t="shared" si="48"/>
        <v/>
      </c>
    </row>
    <row r="708" spans="2:38" ht="15.75" x14ac:dyDescent="0.45">
      <c r="B708" s="84" t="str">
        <f t="shared" si="49"/>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7"/>
      <c r="P708" s="277"/>
      <c r="Q708" s="277"/>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46"/>
        <v/>
      </c>
      <c r="AK708" s="86" t="str">
        <f t="shared" si="47"/>
        <v/>
      </c>
      <c r="AL708" s="106" t="str">
        <f t="shared" si="48"/>
        <v/>
      </c>
    </row>
    <row r="709" spans="2:38" ht="15.75" x14ac:dyDescent="0.45">
      <c r="B709" s="84" t="str">
        <f t="shared" si="49"/>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7"/>
      <c r="P709" s="277"/>
      <c r="Q709" s="277"/>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46"/>
        <v/>
      </c>
      <c r="AK709" s="86" t="str">
        <f t="shared" si="47"/>
        <v/>
      </c>
      <c r="AL709" s="106" t="str">
        <f t="shared" si="48"/>
        <v/>
      </c>
    </row>
    <row r="710" spans="2:38" ht="15.75" x14ac:dyDescent="0.45">
      <c r="B710" s="84" t="str">
        <f t="shared" si="49"/>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7"/>
      <c r="P710" s="277"/>
      <c r="Q710" s="277"/>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46"/>
        <v/>
      </c>
      <c r="AK710" s="86" t="str">
        <f t="shared" si="47"/>
        <v/>
      </c>
      <c r="AL710" s="106" t="str">
        <f t="shared" si="48"/>
        <v/>
      </c>
    </row>
    <row r="711" spans="2:38" ht="15.75" x14ac:dyDescent="0.45">
      <c r="B711" s="84" t="str">
        <f t="shared" si="49"/>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7"/>
      <c r="P711" s="277"/>
      <c r="Q711" s="277"/>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46"/>
        <v/>
      </c>
      <c r="AK711" s="86" t="str">
        <f t="shared" si="47"/>
        <v/>
      </c>
      <c r="AL711" s="106" t="str">
        <f t="shared" si="48"/>
        <v/>
      </c>
    </row>
    <row r="712" spans="2:38" ht="15.75" x14ac:dyDescent="0.45">
      <c r="B712" s="84" t="str">
        <f t="shared" si="49"/>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7"/>
      <c r="P712" s="277"/>
      <c r="Q712" s="277"/>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46"/>
        <v/>
      </c>
      <c r="AK712" s="86" t="str">
        <f t="shared" si="47"/>
        <v/>
      </c>
      <c r="AL712" s="106" t="str">
        <f t="shared" si="48"/>
        <v/>
      </c>
    </row>
    <row r="713" spans="2:38" ht="15.75" x14ac:dyDescent="0.45">
      <c r="B713" s="84" t="str">
        <f t="shared" si="49"/>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7"/>
      <c r="P713" s="277"/>
      <c r="Q713" s="277"/>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46"/>
        <v/>
      </c>
      <c r="AK713" s="86" t="str">
        <f t="shared" si="47"/>
        <v/>
      </c>
      <c r="AL713" s="106" t="str">
        <f t="shared" si="48"/>
        <v/>
      </c>
    </row>
    <row r="714" spans="2:38" ht="15.75" x14ac:dyDescent="0.45">
      <c r="B714" s="84" t="str">
        <f t="shared" si="49"/>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7"/>
      <c r="P714" s="277"/>
      <c r="Q714" s="277"/>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46"/>
        <v/>
      </c>
      <c r="AK714" s="86" t="str">
        <f t="shared" si="47"/>
        <v/>
      </c>
      <c r="AL714" s="106" t="str">
        <f t="shared" si="48"/>
        <v/>
      </c>
    </row>
    <row r="715" spans="2:38" ht="15.75" x14ac:dyDescent="0.45">
      <c r="B715" s="84" t="str">
        <f t="shared" si="49"/>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7"/>
      <c r="P715" s="277"/>
      <c r="Q715" s="277"/>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46"/>
        <v/>
      </c>
      <c r="AK715" s="86" t="str">
        <f t="shared" si="47"/>
        <v/>
      </c>
      <c r="AL715" s="106" t="str">
        <f t="shared" si="48"/>
        <v/>
      </c>
    </row>
    <row r="716" spans="2:38" ht="15.75" x14ac:dyDescent="0.45">
      <c r="B716" s="84" t="str">
        <f t="shared" si="49"/>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7"/>
      <c r="P716" s="277"/>
      <c r="Q716" s="277"/>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46"/>
        <v/>
      </c>
      <c r="AK716" s="86" t="str">
        <f t="shared" si="47"/>
        <v/>
      </c>
      <c r="AL716" s="106" t="str">
        <f t="shared" si="48"/>
        <v/>
      </c>
    </row>
    <row r="717" spans="2:38" ht="15.75" x14ac:dyDescent="0.45">
      <c r="B717" s="84" t="str">
        <f t="shared" si="49"/>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7"/>
      <c r="P717" s="277"/>
      <c r="Q717" s="277"/>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46"/>
        <v/>
      </c>
      <c r="AK717" s="86" t="str">
        <f t="shared" si="47"/>
        <v/>
      </c>
      <c r="AL717" s="106" t="str">
        <f t="shared" si="48"/>
        <v/>
      </c>
    </row>
    <row r="718" spans="2:38" ht="15.75" x14ac:dyDescent="0.45">
      <c r="B718" s="84" t="str">
        <f t="shared" si="49"/>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7"/>
      <c r="P718" s="277"/>
      <c r="Q718" s="277"/>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46"/>
        <v/>
      </c>
      <c r="AK718" s="86" t="str">
        <f t="shared" si="47"/>
        <v/>
      </c>
      <c r="AL718" s="106" t="str">
        <f t="shared" si="48"/>
        <v/>
      </c>
    </row>
    <row r="719" spans="2:38" ht="15.75" x14ac:dyDescent="0.45">
      <c r="B719" s="84" t="str">
        <f t="shared" si="49"/>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7"/>
      <c r="P719" s="277"/>
      <c r="Q719" s="277"/>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ref="AJ719:AJ782" si="51">IF($N719&lt;&gt;"",IFERROR((L719*((1-U719)*(1-X719)*(1-AA719)*(1-AD719)*(1-AG719))),"Not number"),"")</f>
        <v/>
      </c>
      <c r="AK719" s="86" t="str">
        <f t="shared" ref="AK719:AK782" si="52">IF($N719&lt;&gt;"",IFERROR((M719*((1-V719)*(1-Y719)*(1-AB719)*(1-AE719)*(1-AH719))),"Not number"),"")</f>
        <v/>
      </c>
      <c r="AL719" s="106" t="str">
        <f t="shared" ref="AL719:AL782" si="53">IF(M719&lt;&gt;"", IFERROR(AJ719*AK719, "Not number"), "")</f>
        <v/>
      </c>
    </row>
    <row r="720" spans="2:38" ht="15.75" x14ac:dyDescent="0.45">
      <c r="B720" s="84" t="str">
        <f t="shared" ref="B720:B783" si="54">IF(F720&lt;&gt;"",CONCATENATE("RSC-",TEXT(ROW()-ROW(B$9),"000")),"")</f>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7"/>
      <c r="P720" s="277"/>
      <c r="Q720" s="277"/>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row>
    <row r="721" spans="2:38"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7"/>
      <c r="P721" s="277"/>
      <c r="Q721" s="277"/>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row>
    <row r="722" spans="2:38"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7"/>
      <c r="P722" s="277"/>
      <c r="Q722" s="277"/>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row>
    <row r="723" spans="2:38"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7"/>
      <c r="P723" s="277"/>
      <c r="Q723" s="277"/>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row>
    <row r="724" spans="2:38"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7"/>
      <c r="P724" s="277"/>
      <c r="Q724" s="277"/>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row>
    <row r="725" spans="2:38"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7"/>
      <c r="P725" s="277"/>
      <c r="Q725" s="277"/>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row>
    <row r="726" spans="2:38"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7"/>
      <c r="P726" s="277"/>
      <c r="Q726" s="277"/>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row>
    <row r="727" spans="2:38"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7"/>
      <c r="P727" s="277"/>
      <c r="Q727" s="277"/>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row>
    <row r="728" spans="2:38"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7"/>
      <c r="P728" s="277"/>
      <c r="Q728" s="277"/>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row>
    <row r="729" spans="2:38"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7"/>
      <c r="P729" s="277"/>
      <c r="Q729" s="277"/>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row>
    <row r="730" spans="2:38"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7"/>
      <c r="P730" s="277"/>
      <c r="Q730" s="277"/>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row>
    <row r="731" spans="2:38"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7"/>
      <c r="P731" s="277"/>
      <c r="Q731" s="277"/>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row>
    <row r="732" spans="2:38"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7"/>
      <c r="P732" s="277"/>
      <c r="Q732" s="277"/>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row>
    <row r="733" spans="2:38"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7"/>
      <c r="P733" s="277"/>
      <c r="Q733" s="277"/>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si="51"/>
        <v/>
      </c>
      <c r="AK733" s="86" t="str">
        <f t="shared" si="52"/>
        <v/>
      </c>
      <c r="AL733" s="106" t="str">
        <f t="shared" si="53"/>
        <v/>
      </c>
    </row>
    <row r="734" spans="2:38" ht="15.75" x14ac:dyDescent="0.45">
      <c r="B734" s="84" t="str">
        <f t="shared" si="54"/>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7"/>
      <c r="P734" s="277"/>
      <c r="Q734" s="277"/>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1"/>
        <v/>
      </c>
      <c r="AK734" s="86" t="str">
        <f t="shared" si="52"/>
        <v/>
      </c>
      <c r="AL734" s="106" t="str">
        <f t="shared" si="53"/>
        <v/>
      </c>
    </row>
    <row r="735" spans="2:38" ht="15.75" x14ac:dyDescent="0.45">
      <c r="B735" s="84" t="str">
        <f t="shared" si="54"/>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7"/>
      <c r="P735" s="277"/>
      <c r="Q735" s="277"/>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1"/>
        <v/>
      </c>
      <c r="AK735" s="86" t="str">
        <f t="shared" si="52"/>
        <v/>
      </c>
      <c r="AL735" s="106" t="str">
        <f t="shared" si="53"/>
        <v/>
      </c>
    </row>
    <row r="736" spans="2:38" ht="15.75" x14ac:dyDescent="0.45">
      <c r="B736" s="84" t="str">
        <f t="shared" si="54"/>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7"/>
      <c r="P736" s="277"/>
      <c r="Q736" s="277"/>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1"/>
        <v/>
      </c>
      <c r="AK736" s="86" t="str">
        <f t="shared" si="52"/>
        <v/>
      </c>
      <c r="AL736" s="106" t="str">
        <f t="shared" si="53"/>
        <v/>
      </c>
    </row>
    <row r="737" spans="2:39" ht="15.75" x14ac:dyDescent="0.45">
      <c r="B737" s="84" t="str">
        <f t="shared" si="54"/>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7"/>
      <c r="P737" s="277"/>
      <c r="Q737" s="277"/>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1"/>
        <v/>
      </c>
      <c r="AK737" s="86" t="str">
        <f t="shared" si="52"/>
        <v/>
      </c>
      <c r="AL737" s="106" t="str">
        <f t="shared" si="53"/>
        <v/>
      </c>
    </row>
    <row r="738" spans="2:39" ht="15.75" x14ac:dyDescent="0.45">
      <c r="B738" s="84" t="str">
        <f t="shared" si="54"/>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7"/>
      <c r="P738" s="277"/>
      <c r="Q738" s="277"/>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1"/>
        <v/>
      </c>
      <c r="AK738" s="86" t="str">
        <f t="shared" si="52"/>
        <v/>
      </c>
      <c r="AL738" s="106" t="str">
        <f t="shared" si="53"/>
        <v/>
      </c>
    </row>
    <row r="739" spans="2:39" ht="15.75" x14ac:dyDescent="0.45">
      <c r="B739" s="84" t="str">
        <f t="shared" si="54"/>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7"/>
      <c r="P739" s="277"/>
      <c r="Q739" s="277"/>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1"/>
        <v/>
      </c>
      <c r="AK739" s="86" t="str">
        <f t="shared" si="52"/>
        <v/>
      </c>
      <c r="AL739" s="106" t="str">
        <f t="shared" si="53"/>
        <v/>
      </c>
    </row>
    <row r="740" spans="2:39" ht="15.75" x14ac:dyDescent="0.45">
      <c r="B740" s="84" t="str">
        <f t="shared" si="54"/>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7"/>
      <c r="P740" s="277"/>
      <c r="Q740" s="277"/>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1"/>
        <v/>
      </c>
      <c r="AK740" s="86" t="str">
        <f t="shared" si="52"/>
        <v/>
      </c>
      <c r="AL740" s="106" t="str">
        <f t="shared" si="53"/>
        <v/>
      </c>
    </row>
    <row r="741" spans="2:39" ht="15.75" x14ac:dyDescent="0.45">
      <c r="B741" s="84" t="str">
        <f t="shared" si="54"/>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7"/>
      <c r="P741" s="277"/>
      <c r="Q741" s="277"/>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1"/>
        <v/>
      </c>
      <c r="AK741" s="86" t="str">
        <f t="shared" si="52"/>
        <v/>
      </c>
      <c r="AL741" s="106" t="str">
        <f t="shared" si="53"/>
        <v/>
      </c>
      <c r="AM741" s="24"/>
    </row>
    <row r="742" spans="2:39" ht="15.75" x14ac:dyDescent="0.45">
      <c r="B742" s="84" t="str">
        <f t="shared" si="54"/>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7"/>
      <c r="P742" s="277"/>
      <c r="Q742" s="277"/>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1"/>
        <v/>
      </c>
      <c r="AK742" s="86" t="str">
        <f t="shared" si="52"/>
        <v/>
      </c>
      <c r="AL742" s="106" t="str">
        <f t="shared" si="53"/>
        <v/>
      </c>
      <c r="AM742" s="24"/>
    </row>
    <row r="743" spans="2:39" ht="15.75" x14ac:dyDescent="0.45">
      <c r="B743" s="84" t="str">
        <f t="shared" si="54"/>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7"/>
      <c r="P743" s="277"/>
      <c r="Q743" s="277"/>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1"/>
        <v/>
      </c>
      <c r="AK743" s="86" t="str">
        <f t="shared" si="52"/>
        <v/>
      </c>
      <c r="AL743" s="106" t="str">
        <f t="shared" si="53"/>
        <v/>
      </c>
      <c r="AM743" s="24"/>
    </row>
    <row r="744" spans="2:39" ht="15.75" x14ac:dyDescent="0.45">
      <c r="B744" s="84" t="str">
        <f t="shared" si="54"/>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7"/>
      <c r="P744" s="277"/>
      <c r="Q744" s="277"/>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1"/>
        <v/>
      </c>
      <c r="AK744" s="86" t="str">
        <f t="shared" si="52"/>
        <v/>
      </c>
      <c r="AL744" s="106" t="str">
        <f t="shared" si="53"/>
        <v/>
      </c>
      <c r="AM744" s="24"/>
    </row>
    <row r="745" spans="2:39" ht="15.75" x14ac:dyDescent="0.45">
      <c r="B745" s="84" t="str">
        <f t="shared" si="54"/>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7"/>
      <c r="P745" s="277"/>
      <c r="Q745" s="277"/>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1"/>
        <v/>
      </c>
      <c r="AK745" s="86" t="str">
        <f t="shared" si="52"/>
        <v/>
      </c>
      <c r="AL745" s="106" t="str">
        <f t="shared" si="53"/>
        <v/>
      </c>
      <c r="AM745" s="24"/>
    </row>
    <row r="746" spans="2:39" ht="15.75" x14ac:dyDescent="0.45">
      <c r="B746" s="84" t="str">
        <f t="shared" si="54"/>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7"/>
      <c r="P746" s="277"/>
      <c r="Q746" s="277"/>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1"/>
        <v/>
      </c>
      <c r="AK746" s="86" t="str">
        <f t="shared" si="52"/>
        <v/>
      </c>
      <c r="AL746" s="106" t="str">
        <f t="shared" si="53"/>
        <v/>
      </c>
      <c r="AM746" s="24"/>
    </row>
    <row r="747" spans="2:39" ht="15.75" x14ac:dyDescent="0.45">
      <c r="B747" s="84" t="str">
        <f t="shared" si="54"/>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7"/>
      <c r="P747" s="277"/>
      <c r="Q747" s="277"/>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1"/>
        <v/>
      </c>
      <c r="AK747" s="86" t="str">
        <f t="shared" si="52"/>
        <v/>
      </c>
      <c r="AL747" s="106" t="str">
        <f t="shared" si="53"/>
        <v/>
      </c>
      <c r="AM747" s="24"/>
    </row>
    <row r="748" spans="2:39" ht="15.75" x14ac:dyDescent="0.45">
      <c r="B748" s="84" t="str">
        <f t="shared" si="54"/>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7"/>
      <c r="P748" s="277"/>
      <c r="Q748" s="277"/>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1"/>
        <v/>
      </c>
      <c r="AK748" s="86" t="str">
        <f t="shared" si="52"/>
        <v/>
      </c>
      <c r="AL748" s="106" t="str">
        <f t="shared" si="53"/>
        <v/>
      </c>
      <c r="AM748" s="24"/>
    </row>
    <row r="749" spans="2:39" ht="15.75" x14ac:dyDescent="0.45">
      <c r="B749" s="84" t="str">
        <f t="shared" si="54"/>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7"/>
      <c r="P749" s="277"/>
      <c r="Q749" s="277"/>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1"/>
        <v/>
      </c>
      <c r="AK749" s="86" t="str">
        <f t="shared" si="52"/>
        <v/>
      </c>
      <c r="AL749" s="106" t="str">
        <f t="shared" si="53"/>
        <v/>
      </c>
      <c r="AM749" s="24"/>
    </row>
    <row r="750" spans="2:39" ht="15.75" x14ac:dyDescent="0.45">
      <c r="B750" s="84" t="str">
        <f t="shared" si="54"/>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7"/>
      <c r="P750" s="277"/>
      <c r="Q750" s="277"/>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1"/>
        <v/>
      </c>
      <c r="AK750" s="86" t="str">
        <f t="shared" si="52"/>
        <v/>
      </c>
      <c r="AL750" s="106" t="str">
        <f t="shared" si="53"/>
        <v/>
      </c>
      <c r="AM750" s="24"/>
    </row>
    <row r="751" spans="2:39" ht="15.75" x14ac:dyDescent="0.45">
      <c r="B751" s="84" t="str">
        <f t="shared" si="54"/>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7"/>
      <c r="P751" s="277"/>
      <c r="Q751" s="277"/>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1"/>
        <v/>
      </c>
      <c r="AK751" s="86" t="str">
        <f t="shared" si="52"/>
        <v/>
      </c>
      <c r="AL751" s="106" t="str">
        <f t="shared" si="53"/>
        <v/>
      </c>
      <c r="AM751" s="24"/>
    </row>
    <row r="752" spans="2:39" ht="15.75" x14ac:dyDescent="0.45">
      <c r="B752" s="84" t="str">
        <f t="shared" si="54"/>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7"/>
      <c r="P752" s="277"/>
      <c r="Q752" s="277"/>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1"/>
        <v/>
      </c>
      <c r="AK752" s="86" t="str">
        <f t="shared" si="52"/>
        <v/>
      </c>
      <c r="AL752" s="106" t="str">
        <f t="shared" si="53"/>
        <v/>
      </c>
      <c r="AM752" s="24"/>
    </row>
    <row r="753" spans="2:39" ht="15.75" x14ac:dyDescent="0.45">
      <c r="B753" s="84" t="str">
        <f t="shared" si="54"/>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7"/>
      <c r="P753" s="277"/>
      <c r="Q753" s="277"/>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1"/>
        <v/>
      </c>
      <c r="AK753" s="86" t="str">
        <f t="shared" si="52"/>
        <v/>
      </c>
      <c r="AL753" s="106" t="str">
        <f t="shared" si="53"/>
        <v/>
      </c>
      <c r="AM753" s="24"/>
    </row>
    <row r="754" spans="2:39" ht="15.75" x14ac:dyDescent="0.45">
      <c r="B754" s="84" t="str">
        <f t="shared" si="54"/>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7"/>
      <c r="P754" s="277"/>
      <c r="Q754" s="277"/>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1"/>
        <v/>
      </c>
      <c r="AK754" s="86" t="str">
        <f t="shared" si="52"/>
        <v/>
      </c>
      <c r="AL754" s="106" t="str">
        <f t="shared" si="53"/>
        <v/>
      </c>
      <c r="AM754" s="24"/>
    </row>
    <row r="755" spans="2:39" ht="15.75" x14ac:dyDescent="0.45">
      <c r="B755" s="84" t="str">
        <f t="shared" si="54"/>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7"/>
      <c r="P755" s="277"/>
      <c r="Q755" s="277"/>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1"/>
        <v/>
      </c>
      <c r="AK755" s="86" t="str">
        <f t="shared" si="52"/>
        <v/>
      </c>
      <c r="AL755" s="106" t="str">
        <f t="shared" si="53"/>
        <v/>
      </c>
      <c r="AM755" s="24"/>
    </row>
    <row r="756" spans="2:39" ht="15.75" x14ac:dyDescent="0.45">
      <c r="B756" s="84" t="str">
        <f t="shared" si="54"/>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7"/>
      <c r="P756" s="277"/>
      <c r="Q756" s="277"/>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1"/>
        <v/>
      </c>
      <c r="AK756" s="86" t="str">
        <f t="shared" si="52"/>
        <v/>
      </c>
      <c r="AL756" s="106" t="str">
        <f t="shared" si="53"/>
        <v/>
      </c>
      <c r="AM756" s="24"/>
    </row>
    <row r="757" spans="2:39" ht="15.75" x14ac:dyDescent="0.45">
      <c r="B757" s="84" t="str">
        <f t="shared" si="54"/>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7"/>
      <c r="P757" s="277"/>
      <c r="Q757" s="277"/>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1"/>
        <v/>
      </c>
      <c r="AK757" s="86" t="str">
        <f t="shared" si="52"/>
        <v/>
      </c>
      <c r="AL757" s="106" t="str">
        <f t="shared" si="53"/>
        <v/>
      </c>
      <c r="AM757" s="24"/>
    </row>
    <row r="758" spans="2:39" ht="15.75" x14ac:dyDescent="0.45">
      <c r="B758" s="84" t="str">
        <f t="shared" si="54"/>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7"/>
      <c r="P758" s="277"/>
      <c r="Q758" s="277"/>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1"/>
        <v/>
      </c>
      <c r="AK758" s="86" t="str">
        <f t="shared" si="52"/>
        <v/>
      </c>
      <c r="AL758" s="106" t="str">
        <f t="shared" si="53"/>
        <v/>
      </c>
      <c r="AM758" s="24"/>
    </row>
    <row r="759" spans="2:39" ht="15.75" x14ac:dyDescent="0.45">
      <c r="B759" s="84" t="str">
        <f t="shared" si="54"/>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7"/>
      <c r="P759" s="277"/>
      <c r="Q759" s="277"/>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1"/>
        <v/>
      </c>
      <c r="AK759" s="86" t="str">
        <f t="shared" si="52"/>
        <v/>
      </c>
      <c r="AL759" s="106" t="str">
        <f t="shared" si="53"/>
        <v/>
      </c>
      <c r="AM759" s="24"/>
    </row>
    <row r="760" spans="2:39" ht="15.75" x14ac:dyDescent="0.45">
      <c r="B760" s="84" t="str">
        <f t="shared" si="54"/>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7"/>
      <c r="P760" s="277"/>
      <c r="Q760" s="277"/>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1"/>
        <v/>
      </c>
      <c r="AK760" s="86" t="str">
        <f t="shared" si="52"/>
        <v/>
      </c>
      <c r="AL760" s="106" t="str">
        <f t="shared" si="53"/>
        <v/>
      </c>
      <c r="AM760" s="24"/>
    </row>
    <row r="761" spans="2:39" ht="15.75" x14ac:dyDescent="0.45">
      <c r="B761" s="84" t="str">
        <f t="shared" si="54"/>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7"/>
      <c r="P761" s="277"/>
      <c r="Q761" s="277"/>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1"/>
        <v/>
      </c>
      <c r="AK761" s="86" t="str">
        <f t="shared" si="52"/>
        <v/>
      </c>
      <c r="AL761" s="106" t="str">
        <f t="shared" si="53"/>
        <v/>
      </c>
      <c r="AM761" s="24"/>
    </row>
    <row r="762" spans="2:39" ht="15.75" x14ac:dyDescent="0.45">
      <c r="B762" s="84" t="str">
        <f t="shared" si="54"/>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7"/>
      <c r="P762" s="277"/>
      <c r="Q762" s="277"/>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1"/>
        <v/>
      </c>
      <c r="AK762" s="86" t="str">
        <f t="shared" si="52"/>
        <v/>
      </c>
      <c r="AL762" s="106" t="str">
        <f t="shared" si="53"/>
        <v/>
      </c>
      <c r="AM762" s="24"/>
    </row>
    <row r="763" spans="2:39" ht="15.75" x14ac:dyDescent="0.45">
      <c r="B763" s="84" t="str">
        <f t="shared" si="54"/>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7"/>
      <c r="P763" s="277"/>
      <c r="Q763" s="277"/>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1"/>
        <v/>
      </c>
      <c r="AK763" s="86" t="str">
        <f t="shared" si="52"/>
        <v/>
      </c>
      <c r="AL763" s="106" t="str">
        <f t="shared" si="53"/>
        <v/>
      </c>
      <c r="AM763" s="24"/>
    </row>
    <row r="764" spans="2:39" ht="15.75" x14ac:dyDescent="0.45">
      <c r="B764" s="84" t="str">
        <f t="shared" si="54"/>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7"/>
      <c r="P764" s="277"/>
      <c r="Q764" s="277"/>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1"/>
        <v/>
      </c>
      <c r="AK764" s="86" t="str">
        <f t="shared" si="52"/>
        <v/>
      </c>
      <c r="AL764" s="106" t="str">
        <f t="shared" si="53"/>
        <v/>
      </c>
      <c r="AM764" s="24"/>
    </row>
    <row r="765" spans="2:39" ht="15.75" x14ac:dyDescent="0.45">
      <c r="B765" s="84" t="str">
        <f t="shared" si="54"/>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7"/>
      <c r="P765" s="277"/>
      <c r="Q765" s="277"/>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1"/>
        <v/>
      </c>
      <c r="AK765" s="86" t="str">
        <f t="shared" si="52"/>
        <v/>
      </c>
      <c r="AL765" s="106" t="str">
        <f t="shared" si="53"/>
        <v/>
      </c>
      <c r="AM765" s="24"/>
    </row>
    <row r="766" spans="2:39" ht="15.75" x14ac:dyDescent="0.45">
      <c r="B766" s="84" t="str">
        <f t="shared" si="54"/>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7"/>
      <c r="P766" s="277"/>
      <c r="Q766" s="277"/>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1"/>
        <v/>
      </c>
      <c r="AK766" s="86" t="str">
        <f t="shared" si="52"/>
        <v/>
      </c>
      <c r="AL766" s="106" t="str">
        <f t="shared" si="53"/>
        <v/>
      </c>
      <c r="AM766" s="24"/>
    </row>
    <row r="767" spans="2:39" ht="15.75" x14ac:dyDescent="0.45">
      <c r="B767" s="84" t="str">
        <f t="shared" si="54"/>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7"/>
      <c r="P767" s="277"/>
      <c r="Q767" s="277"/>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1"/>
        <v/>
      </c>
      <c r="AK767" s="86" t="str">
        <f t="shared" si="52"/>
        <v/>
      </c>
      <c r="AL767" s="106" t="str">
        <f t="shared" si="53"/>
        <v/>
      </c>
      <c r="AM767" s="24"/>
    </row>
    <row r="768" spans="2:39" ht="15.75" x14ac:dyDescent="0.45">
      <c r="B768" s="84" t="str">
        <f t="shared" si="54"/>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7"/>
      <c r="P768" s="277"/>
      <c r="Q768" s="277"/>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1"/>
        <v/>
      </c>
      <c r="AK768" s="86" t="str">
        <f t="shared" si="52"/>
        <v/>
      </c>
      <c r="AL768" s="106" t="str">
        <f t="shared" si="53"/>
        <v/>
      </c>
      <c r="AM768" s="24"/>
    </row>
    <row r="769" spans="2:39" ht="15.75" x14ac:dyDescent="0.45">
      <c r="B769" s="84" t="str">
        <f t="shared" si="54"/>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7"/>
      <c r="P769" s="277"/>
      <c r="Q769" s="277"/>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1"/>
        <v/>
      </c>
      <c r="AK769" s="86" t="str">
        <f t="shared" si="52"/>
        <v/>
      </c>
      <c r="AL769" s="106" t="str">
        <f t="shared" si="53"/>
        <v/>
      </c>
      <c r="AM769" s="24"/>
    </row>
    <row r="770" spans="2:39" ht="15.75" x14ac:dyDescent="0.45">
      <c r="B770" s="84" t="str">
        <f t="shared" si="54"/>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7"/>
      <c r="P770" s="277"/>
      <c r="Q770" s="277"/>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1"/>
        <v/>
      </c>
      <c r="AK770" s="86" t="str">
        <f t="shared" si="52"/>
        <v/>
      </c>
      <c r="AL770" s="106" t="str">
        <f t="shared" si="53"/>
        <v/>
      </c>
      <c r="AM770" s="24"/>
    </row>
    <row r="771" spans="2:39" ht="15.75" x14ac:dyDescent="0.45">
      <c r="B771" s="84" t="str">
        <f t="shared" si="54"/>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7"/>
      <c r="P771" s="277"/>
      <c r="Q771" s="277"/>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1"/>
        <v/>
      </c>
      <c r="AK771" s="86" t="str">
        <f t="shared" si="52"/>
        <v/>
      </c>
      <c r="AL771" s="106" t="str">
        <f t="shared" si="53"/>
        <v/>
      </c>
      <c r="AM771" s="24"/>
    </row>
    <row r="772" spans="2:39" ht="15.75" x14ac:dyDescent="0.45">
      <c r="B772" s="84" t="str">
        <f t="shared" si="54"/>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7"/>
      <c r="P772" s="277"/>
      <c r="Q772" s="277"/>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1"/>
        <v/>
      </c>
      <c r="AK772" s="86" t="str">
        <f t="shared" si="52"/>
        <v/>
      </c>
      <c r="AL772" s="106" t="str">
        <f t="shared" si="53"/>
        <v/>
      </c>
      <c r="AM772" s="24"/>
    </row>
    <row r="773" spans="2:39" ht="15.75" x14ac:dyDescent="0.45">
      <c r="B773" s="84" t="str">
        <f t="shared" si="54"/>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7"/>
      <c r="P773" s="277"/>
      <c r="Q773" s="277"/>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1"/>
        <v/>
      </c>
      <c r="AK773" s="86" t="str">
        <f t="shared" si="52"/>
        <v/>
      </c>
      <c r="AL773" s="106" t="str">
        <f t="shared" si="53"/>
        <v/>
      </c>
      <c r="AM773" s="24"/>
    </row>
    <row r="774" spans="2:39" ht="15.75" x14ac:dyDescent="0.45">
      <c r="B774" s="84" t="str">
        <f t="shared" si="54"/>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7"/>
      <c r="P774" s="277"/>
      <c r="Q774" s="277"/>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1"/>
        <v/>
      </c>
      <c r="AK774" s="86" t="str">
        <f t="shared" si="52"/>
        <v/>
      </c>
      <c r="AL774" s="106" t="str">
        <f t="shared" si="53"/>
        <v/>
      </c>
      <c r="AM774" s="24"/>
    </row>
    <row r="775" spans="2:39" ht="15.75" x14ac:dyDescent="0.45">
      <c r="B775" s="84" t="str">
        <f t="shared" si="54"/>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7"/>
      <c r="P775" s="277"/>
      <c r="Q775" s="277"/>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1"/>
        <v/>
      </c>
      <c r="AK775" s="86" t="str">
        <f t="shared" si="52"/>
        <v/>
      </c>
      <c r="AL775" s="106" t="str">
        <f t="shared" si="53"/>
        <v/>
      </c>
      <c r="AM775" s="24"/>
    </row>
    <row r="776" spans="2:39" ht="15.75" x14ac:dyDescent="0.45">
      <c r="B776" s="84" t="str">
        <f t="shared" si="54"/>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7"/>
      <c r="P776" s="277"/>
      <c r="Q776" s="277"/>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1"/>
        <v/>
      </c>
      <c r="AK776" s="86" t="str">
        <f t="shared" si="52"/>
        <v/>
      </c>
      <c r="AL776" s="106" t="str">
        <f t="shared" si="53"/>
        <v/>
      </c>
      <c r="AM776" s="24"/>
    </row>
    <row r="777" spans="2:39" ht="15.75" x14ac:dyDescent="0.45">
      <c r="B777" s="84" t="str">
        <f t="shared" si="54"/>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7"/>
      <c r="P777" s="277"/>
      <c r="Q777" s="277"/>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1"/>
        <v/>
      </c>
      <c r="AK777" s="86" t="str">
        <f t="shared" si="52"/>
        <v/>
      </c>
      <c r="AL777" s="106" t="str">
        <f t="shared" si="53"/>
        <v/>
      </c>
      <c r="AM777" s="24"/>
    </row>
    <row r="778" spans="2:39" ht="15.75" x14ac:dyDescent="0.45">
      <c r="B778" s="84" t="str">
        <f t="shared" si="54"/>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7"/>
      <c r="P778" s="277"/>
      <c r="Q778" s="277"/>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1"/>
        <v/>
      </c>
      <c r="AK778" s="86" t="str">
        <f t="shared" si="52"/>
        <v/>
      </c>
      <c r="AL778" s="106" t="str">
        <f t="shared" si="53"/>
        <v/>
      </c>
      <c r="AM778" s="24"/>
    </row>
    <row r="779" spans="2:39" ht="15.75" x14ac:dyDescent="0.45">
      <c r="B779" s="84" t="str">
        <f t="shared" si="54"/>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7"/>
      <c r="P779" s="277"/>
      <c r="Q779" s="277"/>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1"/>
        <v/>
      </c>
      <c r="AK779" s="86" t="str">
        <f t="shared" si="52"/>
        <v/>
      </c>
      <c r="AL779" s="106" t="str">
        <f t="shared" si="53"/>
        <v/>
      </c>
      <c r="AM779" s="24"/>
    </row>
    <row r="780" spans="2:39" ht="15.75" x14ac:dyDescent="0.45">
      <c r="B780" s="84" t="str">
        <f t="shared" si="54"/>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7"/>
      <c r="P780" s="277"/>
      <c r="Q780" s="277"/>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1"/>
        <v/>
      </c>
      <c r="AK780" s="86" t="str">
        <f t="shared" si="52"/>
        <v/>
      </c>
      <c r="AL780" s="106" t="str">
        <f t="shared" si="53"/>
        <v/>
      </c>
      <c r="AM780" s="24"/>
    </row>
    <row r="781" spans="2:39" ht="15.75" x14ac:dyDescent="0.45">
      <c r="B781" s="84" t="str">
        <f t="shared" si="54"/>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7"/>
      <c r="P781" s="277"/>
      <c r="Q781" s="277"/>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1"/>
        <v/>
      </c>
      <c r="AK781" s="86" t="str">
        <f t="shared" si="52"/>
        <v/>
      </c>
      <c r="AL781" s="106" t="str">
        <f t="shared" si="53"/>
        <v/>
      </c>
      <c r="AM781" s="24"/>
    </row>
    <row r="782" spans="2:39" ht="15.75" x14ac:dyDescent="0.45">
      <c r="B782" s="84" t="str">
        <f t="shared" si="54"/>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7"/>
      <c r="P782" s="277"/>
      <c r="Q782" s="277"/>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1"/>
        <v/>
      </c>
      <c r="AK782" s="86" t="str">
        <f t="shared" si="52"/>
        <v/>
      </c>
      <c r="AL782" s="106" t="str">
        <f t="shared" si="53"/>
        <v/>
      </c>
      <c r="AM782" s="24"/>
    </row>
    <row r="783" spans="2:39" ht="15.75" x14ac:dyDescent="0.45">
      <c r="B783" s="84" t="str">
        <f t="shared" si="54"/>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7"/>
      <c r="P783" s="277"/>
      <c r="Q783" s="277"/>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ref="AJ783:AJ846" si="55">IF($N783&lt;&gt;"",IFERROR((L783*((1-U783)*(1-X783)*(1-AA783)*(1-AD783)*(1-AG783))),"Not number"),"")</f>
        <v/>
      </c>
      <c r="AK783" s="86" t="str">
        <f t="shared" ref="AK783:AK846" si="56">IF($N783&lt;&gt;"",IFERROR((M783*((1-V783)*(1-Y783)*(1-AB783)*(1-AE783)*(1-AH783))),"Not number"),"")</f>
        <v/>
      </c>
      <c r="AL783" s="106" t="str">
        <f t="shared" ref="AL783:AL846" si="57">IF(M783&lt;&gt;"", IFERROR(AJ783*AK783, "Not number"), "")</f>
        <v/>
      </c>
      <c r="AM783" s="24"/>
    </row>
    <row r="784" spans="2:39" ht="15.75" x14ac:dyDescent="0.45">
      <c r="B784" s="84" t="str">
        <f t="shared" ref="B784:B847" si="58">IF(F784&lt;&gt;"",CONCATENATE("RSC-",TEXT(ROW()-ROW(B$9),"000")),"")</f>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7"/>
      <c r="P784" s="277"/>
      <c r="Q784" s="277"/>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c r="AM784" s="24"/>
    </row>
    <row r="785" spans="2:39"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7"/>
      <c r="P785" s="277"/>
      <c r="Q785" s="277"/>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c r="AM785" s="24"/>
    </row>
    <row r="786" spans="2:39"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7"/>
      <c r="P786" s="277"/>
      <c r="Q786" s="277"/>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c r="AM786" s="24"/>
    </row>
    <row r="787" spans="2:39"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7"/>
      <c r="P787" s="277"/>
      <c r="Q787" s="277"/>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c r="AM787" s="24"/>
    </row>
    <row r="788" spans="2:39"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7"/>
      <c r="P788" s="277"/>
      <c r="Q788" s="277"/>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c r="AM788" s="24"/>
    </row>
    <row r="789" spans="2:39"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7"/>
      <c r="P789" s="277"/>
      <c r="Q789" s="277"/>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c r="AM789" s="24"/>
    </row>
    <row r="790" spans="2:39"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7"/>
      <c r="P790" s="277"/>
      <c r="Q790" s="277"/>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c r="AM790" s="24"/>
    </row>
    <row r="791" spans="2:39"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7"/>
      <c r="P791" s="277"/>
      <c r="Q791" s="277"/>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c r="AM791" s="24"/>
    </row>
    <row r="792" spans="2:39"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7"/>
      <c r="P792" s="277"/>
      <c r="Q792" s="277"/>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c r="AM792" s="24"/>
    </row>
    <row r="793" spans="2:39"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7"/>
      <c r="P793" s="277"/>
      <c r="Q793" s="277"/>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c r="AM793" s="24"/>
    </row>
    <row r="794" spans="2:39"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7"/>
      <c r="P794" s="277"/>
      <c r="Q794" s="277"/>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c r="AM794" s="24"/>
    </row>
    <row r="795" spans="2:39"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7"/>
      <c r="P795" s="277"/>
      <c r="Q795" s="277"/>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c r="AM795" s="24"/>
    </row>
    <row r="796" spans="2:39"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7"/>
      <c r="P796" s="277"/>
      <c r="Q796" s="277"/>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c r="AM796" s="24"/>
    </row>
    <row r="797" spans="2:39"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7"/>
      <c r="P797" s="277"/>
      <c r="Q797" s="277"/>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si="55"/>
        <v/>
      </c>
      <c r="AK797" s="86" t="str">
        <f t="shared" si="56"/>
        <v/>
      </c>
      <c r="AL797" s="106" t="str">
        <f t="shared" si="57"/>
        <v/>
      </c>
      <c r="AM797" s="24"/>
    </row>
    <row r="798" spans="2:39" ht="15.75" x14ac:dyDescent="0.45">
      <c r="B798" s="84" t="str">
        <f t="shared" si="58"/>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7"/>
      <c r="P798" s="277"/>
      <c r="Q798" s="277"/>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5"/>
        <v/>
      </c>
      <c r="AK798" s="86" t="str">
        <f t="shared" si="56"/>
        <v/>
      </c>
      <c r="AL798" s="106" t="str">
        <f t="shared" si="57"/>
        <v/>
      </c>
      <c r="AM798" s="24"/>
    </row>
    <row r="799" spans="2:39" ht="15.75" x14ac:dyDescent="0.45">
      <c r="B799" s="84" t="str">
        <f t="shared" si="58"/>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7"/>
      <c r="P799" s="277"/>
      <c r="Q799" s="277"/>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5"/>
        <v/>
      </c>
      <c r="AK799" s="86" t="str">
        <f t="shared" si="56"/>
        <v/>
      </c>
      <c r="AL799" s="106" t="str">
        <f t="shared" si="57"/>
        <v/>
      </c>
      <c r="AM799" s="24"/>
    </row>
    <row r="800" spans="2:39" ht="15.75" x14ac:dyDescent="0.45">
      <c r="B800" s="84" t="str">
        <f t="shared" si="58"/>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7"/>
      <c r="P800" s="277"/>
      <c r="Q800" s="277"/>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5"/>
        <v/>
      </c>
      <c r="AK800" s="86" t="str">
        <f t="shared" si="56"/>
        <v/>
      </c>
      <c r="AL800" s="106" t="str">
        <f t="shared" si="57"/>
        <v/>
      </c>
      <c r="AM800" s="24"/>
    </row>
    <row r="801" spans="2:39" ht="15.75" x14ac:dyDescent="0.45">
      <c r="B801" s="84" t="str">
        <f t="shared" si="58"/>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7"/>
      <c r="P801" s="277"/>
      <c r="Q801" s="277"/>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5"/>
        <v/>
      </c>
      <c r="AK801" s="86" t="str">
        <f t="shared" si="56"/>
        <v/>
      </c>
      <c r="AL801" s="106" t="str">
        <f t="shared" si="57"/>
        <v/>
      </c>
      <c r="AM801" s="24"/>
    </row>
    <row r="802" spans="2:39" ht="15.75" x14ac:dyDescent="0.45">
      <c r="B802" s="84" t="str">
        <f t="shared" si="58"/>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7"/>
      <c r="P802" s="277"/>
      <c r="Q802" s="277"/>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5"/>
        <v/>
      </c>
      <c r="AK802" s="86" t="str">
        <f t="shared" si="56"/>
        <v/>
      </c>
      <c r="AL802" s="106" t="str">
        <f t="shared" si="57"/>
        <v/>
      </c>
      <c r="AM802" s="24"/>
    </row>
    <row r="803" spans="2:39" ht="15.75" x14ac:dyDescent="0.45">
      <c r="B803" s="84" t="str">
        <f t="shared" si="58"/>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7"/>
      <c r="P803" s="277"/>
      <c r="Q803" s="277"/>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5"/>
        <v/>
      </c>
      <c r="AK803" s="86" t="str">
        <f t="shared" si="56"/>
        <v/>
      </c>
      <c r="AL803" s="106" t="str">
        <f t="shared" si="57"/>
        <v/>
      </c>
      <c r="AM803" s="24"/>
    </row>
    <row r="804" spans="2:39" ht="15.75" x14ac:dyDescent="0.45">
      <c r="B804" s="84" t="str">
        <f t="shared" si="58"/>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7"/>
      <c r="P804" s="277"/>
      <c r="Q804" s="277"/>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5"/>
        <v/>
      </c>
      <c r="AK804" s="86" t="str">
        <f t="shared" si="56"/>
        <v/>
      </c>
      <c r="AL804" s="106" t="str">
        <f t="shared" si="57"/>
        <v/>
      </c>
      <c r="AM804" s="24"/>
    </row>
    <row r="805" spans="2:39" ht="15.75" x14ac:dyDescent="0.45">
      <c r="B805" s="84" t="str">
        <f t="shared" si="58"/>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7"/>
      <c r="P805" s="277"/>
      <c r="Q805" s="277"/>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5"/>
        <v/>
      </c>
      <c r="AK805" s="86" t="str">
        <f t="shared" si="56"/>
        <v/>
      </c>
      <c r="AL805" s="106" t="str">
        <f t="shared" si="57"/>
        <v/>
      </c>
      <c r="AM805" s="24"/>
    </row>
    <row r="806" spans="2:39" ht="15.75" x14ac:dyDescent="0.45">
      <c r="B806" s="84" t="str">
        <f t="shared" si="58"/>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7"/>
      <c r="P806" s="277"/>
      <c r="Q806" s="277"/>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5"/>
        <v/>
      </c>
      <c r="AK806" s="86" t="str">
        <f t="shared" si="56"/>
        <v/>
      </c>
      <c r="AL806" s="106" t="str">
        <f t="shared" si="57"/>
        <v/>
      </c>
      <c r="AM806" s="24"/>
    </row>
    <row r="807" spans="2:39" ht="15.75" x14ac:dyDescent="0.45">
      <c r="B807" s="84" t="str">
        <f t="shared" si="58"/>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7"/>
      <c r="P807" s="277"/>
      <c r="Q807" s="277"/>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5"/>
        <v/>
      </c>
      <c r="AK807" s="86" t="str">
        <f t="shared" si="56"/>
        <v/>
      </c>
      <c r="AL807" s="106" t="str">
        <f t="shared" si="57"/>
        <v/>
      </c>
      <c r="AM807" s="24"/>
    </row>
    <row r="808" spans="2:39" ht="15.75" x14ac:dyDescent="0.45">
      <c r="B808" s="84" t="str">
        <f t="shared" si="58"/>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7"/>
      <c r="P808" s="277"/>
      <c r="Q808" s="277"/>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5"/>
        <v/>
      </c>
      <c r="AK808" s="86" t="str">
        <f t="shared" si="56"/>
        <v/>
      </c>
      <c r="AL808" s="106" t="str">
        <f t="shared" si="57"/>
        <v/>
      </c>
      <c r="AM808" s="24"/>
    </row>
    <row r="809" spans="2:39" ht="15.75" x14ac:dyDescent="0.45">
      <c r="B809" s="84" t="str">
        <f t="shared" si="58"/>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7"/>
      <c r="P809" s="277"/>
      <c r="Q809" s="277"/>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5"/>
        <v/>
      </c>
      <c r="AK809" s="86" t="str">
        <f t="shared" si="56"/>
        <v/>
      </c>
      <c r="AL809" s="106" t="str">
        <f t="shared" si="57"/>
        <v/>
      </c>
      <c r="AM809" s="24"/>
    </row>
    <row r="810" spans="2:39" ht="15.75" x14ac:dyDescent="0.45">
      <c r="B810" s="84" t="str">
        <f t="shared" si="58"/>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7"/>
      <c r="P810" s="277"/>
      <c r="Q810" s="277"/>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5"/>
        <v/>
      </c>
      <c r="AK810" s="86" t="str">
        <f t="shared" si="56"/>
        <v/>
      </c>
      <c r="AL810" s="106" t="str">
        <f t="shared" si="57"/>
        <v/>
      </c>
      <c r="AM810" s="24"/>
    </row>
    <row r="811" spans="2:39" ht="15.75" x14ac:dyDescent="0.45">
      <c r="B811" s="84" t="str">
        <f t="shared" si="58"/>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7"/>
      <c r="P811" s="277"/>
      <c r="Q811" s="277"/>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5"/>
        <v/>
      </c>
      <c r="AK811" s="86" t="str">
        <f t="shared" si="56"/>
        <v/>
      </c>
      <c r="AL811" s="106" t="str">
        <f t="shared" si="57"/>
        <v/>
      </c>
      <c r="AM811" s="24"/>
    </row>
    <row r="812" spans="2:39" ht="15.75" x14ac:dyDescent="0.45">
      <c r="B812" s="84" t="str">
        <f t="shared" si="58"/>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7"/>
      <c r="P812" s="277"/>
      <c r="Q812" s="277"/>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5"/>
        <v/>
      </c>
      <c r="AK812" s="86" t="str">
        <f t="shared" si="56"/>
        <v/>
      </c>
      <c r="AL812" s="106" t="str">
        <f t="shared" si="57"/>
        <v/>
      </c>
      <c r="AM812" s="24"/>
    </row>
    <row r="813" spans="2:39" ht="15.75" x14ac:dyDescent="0.45">
      <c r="B813" s="84" t="str">
        <f t="shared" si="58"/>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7"/>
      <c r="P813" s="277"/>
      <c r="Q813" s="277"/>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5"/>
        <v/>
      </c>
      <c r="AK813" s="86" t="str">
        <f t="shared" si="56"/>
        <v/>
      </c>
      <c r="AL813" s="106" t="str">
        <f t="shared" si="57"/>
        <v/>
      </c>
      <c r="AM813" s="24"/>
    </row>
    <row r="814" spans="2:39" ht="15.75" x14ac:dyDescent="0.45">
      <c r="B814" s="84" t="str">
        <f t="shared" si="58"/>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7"/>
      <c r="P814" s="277"/>
      <c r="Q814" s="277"/>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5"/>
        <v/>
      </c>
      <c r="AK814" s="86" t="str">
        <f t="shared" si="56"/>
        <v/>
      </c>
      <c r="AL814" s="106" t="str">
        <f t="shared" si="57"/>
        <v/>
      </c>
      <c r="AM814" s="24"/>
    </row>
    <row r="815" spans="2:39" ht="15.75" x14ac:dyDescent="0.45">
      <c r="B815" s="84" t="str">
        <f t="shared" si="58"/>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7"/>
      <c r="P815" s="277"/>
      <c r="Q815" s="277"/>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5"/>
        <v/>
      </c>
      <c r="AK815" s="86" t="str">
        <f t="shared" si="56"/>
        <v/>
      </c>
      <c r="AL815" s="106" t="str">
        <f t="shared" si="57"/>
        <v/>
      </c>
      <c r="AM815" s="24"/>
    </row>
    <row r="816" spans="2:39" ht="15.75" x14ac:dyDescent="0.45">
      <c r="B816" s="84" t="str">
        <f t="shared" si="58"/>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7"/>
      <c r="P816" s="277"/>
      <c r="Q816" s="277"/>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5"/>
        <v/>
      </c>
      <c r="AK816" s="86" t="str">
        <f t="shared" si="56"/>
        <v/>
      </c>
      <c r="AL816" s="106" t="str">
        <f t="shared" si="57"/>
        <v/>
      </c>
      <c r="AM816" s="24"/>
    </row>
    <row r="817" spans="2:39" ht="15.75" x14ac:dyDescent="0.45">
      <c r="B817" s="84" t="str">
        <f t="shared" si="58"/>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si="50"/>
        <v/>
      </c>
      <c r="O817" s="277"/>
      <c r="P817" s="277"/>
      <c r="Q817" s="277"/>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5"/>
        <v/>
      </c>
      <c r="AK817" s="86" t="str">
        <f t="shared" si="56"/>
        <v/>
      </c>
      <c r="AL817" s="106" t="str">
        <f t="shared" si="57"/>
        <v/>
      </c>
      <c r="AM817" s="24"/>
    </row>
    <row r="818" spans="2:39" ht="15.75" x14ac:dyDescent="0.45">
      <c r="B818" s="84" t="str">
        <f t="shared" si="58"/>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50"/>
        <v/>
      </c>
      <c r="O818" s="277"/>
      <c r="P818" s="277"/>
      <c r="Q818" s="277"/>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5"/>
        <v/>
      </c>
      <c r="AK818" s="86" t="str">
        <f t="shared" si="56"/>
        <v/>
      </c>
      <c r="AL818" s="106" t="str">
        <f t="shared" si="57"/>
        <v/>
      </c>
      <c r="AM818" s="24"/>
    </row>
    <row r="819" spans="2:39" ht="15.75" x14ac:dyDescent="0.45">
      <c r="B819" s="84" t="str">
        <f t="shared" si="58"/>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50"/>
        <v/>
      </c>
      <c r="O819" s="277"/>
      <c r="P819" s="277"/>
      <c r="Q819" s="277"/>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5"/>
        <v/>
      </c>
      <c r="AK819" s="86" t="str">
        <f t="shared" si="56"/>
        <v/>
      </c>
      <c r="AL819" s="106" t="str">
        <f t="shared" si="57"/>
        <v/>
      </c>
      <c r="AM819" s="24"/>
    </row>
    <row r="820" spans="2:39" ht="15.75" x14ac:dyDescent="0.45">
      <c r="B820" s="84" t="str">
        <f t="shared" si="58"/>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50"/>
        <v/>
      </c>
      <c r="O820" s="277"/>
      <c r="P820" s="277"/>
      <c r="Q820" s="277"/>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5"/>
        <v/>
      </c>
      <c r="AK820" s="86" t="str">
        <f t="shared" si="56"/>
        <v/>
      </c>
      <c r="AL820" s="106" t="str">
        <f t="shared" si="57"/>
        <v/>
      </c>
      <c r="AM820" s="24"/>
    </row>
    <row r="821" spans="2:39" ht="15.75" x14ac:dyDescent="0.45">
      <c r="B821" s="84" t="str">
        <f t="shared" si="58"/>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50"/>
        <v/>
      </c>
      <c r="O821" s="277"/>
      <c r="P821" s="277"/>
      <c r="Q821" s="277"/>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5"/>
        <v/>
      </c>
      <c r="AK821" s="86" t="str">
        <f t="shared" si="56"/>
        <v/>
      </c>
      <c r="AL821" s="106" t="str">
        <f t="shared" si="57"/>
        <v/>
      </c>
      <c r="AM821" s="24"/>
    </row>
    <row r="822" spans="2:39" ht="15.75" x14ac:dyDescent="0.45">
      <c r="B822" s="84" t="str">
        <f t="shared" si="58"/>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50"/>
        <v/>
      </c>
      <c r="O822" s="277"/>
      <c r="P822" s="277"/>
      <c r="Q822" s="277"/>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5"/>
        <v/>
      </c>
      <c r="AK822" s="86" t="str">
        <f t="shared" si="56"/>
        <v/>
      </c>
      <c r="AL822" s="106" t="str">
        <f t="shared" si="57"/>
        <v/>
      </c>
      <c r="AM822" s="24"/>
    </row>
    <row r="823" spans="2:39" ht="15.75" x14ac:dyDescent="0.45">
      <c r="B823" s="84" t="str">
        <f t="shared" si="58"/>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50"/>
        <v/>
      </c>
      <c r="O823" s="277"/>
      <c r="P823" s="277"/>
      <c r="Q823" s="277"/>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5"/>
        <v/>
      </c>
      <c r="AK823" s="86" t="str">
        <f t="shared" si="56"/>
        <v/>
      </c>
      <c r="AL823" s="106" t="str">
        <f t="shared" si="57"/>
        <v/>
      </c>
      <c r="AM823" s="24"/>
    </row>
    <row r="824" spans="2:39" ht="15.75" x14ac:dyDescent="0.45">
      <c r="B824" s="84" t="str">
        <f t="shared" si="58"/>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50"/>
        <v/>
      </c>
      <c r="O824" s="277"/>
      <c r="P824" s="277"/>
      <c r="Q824" s="277"/>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5"/>
        <v/>
      </c>
      <c r="AK824" s="86" t="str">
        <f t="shared" si="56"/>
        <v/>
      </c>
      <c r="AL824" s="106" t="str">
        <f t="shared" si="57"/>
        <v/>
      </c>
      <c r="AM824" s="24"/>
    </row>
    <row r="825" spans="2:39" ht="15.75" x14ac:dyDescent="0.45">
      <c r="B825" s="84" t="str">
        <f t="shared" si="58"/>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50"/>
        <v/>
      </c>
      <c r="O825" s="277"/>
      <c r="P825" s="277"/>
      <c r="Q825" s="277"/>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5"/>
        <v/>
      </c>
      <c r="AK825" s="86" t="str">
        <f t="shared" si="56"/>
        <v/>
      </c>
      <c r="AL825" s="106" t="str">
        <f t="shared" si="57"/>
        <v/>
      </c>
      <c r="AM825" s="24"/>
    </row>
    <row r="826" spans="2:39" ht="15.75" x14ac:dyDescent="0.45">
      <c r="B826" s="84" t="str">
        <f t="shared" si="58"/>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50"/>
        <v/>
      </c>
      <c r="O826" s="277"/>
      <c r="P826" s="277"/>
      <c r="Q826" s="277"/>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5"/>
        <v/>
      </c>
      <c r="AK826" s="86" t="str">
        <f t="shared" si="56"/>
        <v/>
      </c>
      <c r="AL826" s="106" t="str">
        <f t="shared" si="57"/>
        <v/>
      </c>
      <c r="AM826" s="24"/>
    </row>
    <row r="827" spans="2:39" ht="15.75" x14ac:dyDescent="0.45">
      <c r="B827" s="84" t="str">
        <f t="shared" si="58"/>
        <v/>
      </c>
      <c r="C827" s="97"/>
      <c r="D827" s="154"/>
      <c r="E827" s="112" t="str">
        <f>IFERROR(VLOOKUP(I827,#REF!,2,0),"")</f>
        <v/>
      </c>
      <c r="F827" s="156"/>
      <c r="G827" s="101"/>
      <c r="H827" s="103"/>
      <c r="I827" s="158"/>
      <c r="J827" s="159"/>
      <c r="K827"/>
      <c r="L827" s="152"/>
      <c r="M827" s="85" t="str">
        <f>IF(AND(F827&lt;&gt;"", G827&lt;&gt;""), VLOOKUP(F827, 'P2-Primary Assets'!C:I, 5+VLOOKUP(G827,#REF!, 2, FALSE), FALSE), "")</f>
        <v/>
      </c>
      <c r="N827" s="106" t="str">
        <f t="shared" si="50"/>
        <v/>
      </c>
      <c r="O827" s="277"/>
      <c r="P827" s="277"/>
      <c r="Q827" s="277"/>
      <c r="R827" s="114"/>
      <c r="S827" s="99"/>
      <c r="T827" s="88"/>
      <c r="U827" s="89">
        <f>IF(ISBLANK(T827), 0, _xlfn.IFNA(VLOOKUP(T827, 'Measures Register'!$B$9:$K$59, COLUMN('Measures Register'!$K$8)-COLUMN('Measures Register'!$B$8)+1, FALSE), 0))</f>
        <v>0</v>
      </c>
      <c r="V827" s="90">
        <f>IF(ISBLANK(T827), 0, _xlfn.IFNA(VLOOKUP(T827, 'Measures Register'!$B$9:$L$59, COLUMN('Measures Register'!$L$8)-COLUMN('Measures Register'!$B$8)+1, FALSE), 0))</f>
        <v>0</v>
      </c>
      <c r="W827" s="88"/>
      <c r="X827" s="89">
        <f>IF(ISBLANK(W827), 0, _xlfn.IFNA(VLOOKUP(W827, 'Measures Register'!$B$9:$K$59, COLUMN('Measures Register'!$K$8)-COLUMN('Measures Register'!$B$8)+1, FALSE), 0))</f>
        <v>0</v>
      </c>
      <c r="Y827" s="90">
        <f>IF(ISBLANK(W827), 0, _xlfn.IFNA(VLOOKUP(W827, 'Measures Register'!$B$9:$L$59, COLUMN('Measures Register'!$L$8)-COLUMN('Measures Register'!$B$8)+1, FALSE), 0))</f>
        <v>0</v>
      </c>
      <c r="Z827" s="88"/>
      <c r="AA827" s="89">
        <f>IF(ISBLANK(Z827), 0, _xlfn.IFNA(VLOOKUP(Z827, 'Measures Register'!$B$9:$K$59, COLUMN('Measures Register'!$K$8)-COLUMN('Measures Register'!$B$8)+1, FALSE), 0))</f>
        <v>0</v>
      </c>
      <c r="AB827" s="90">
        <f>IF(ISBLANK(Z827), 0, _xlfn.IFNA(VLOOKUP(Z827, 'Measures Register'!$B$9:$L$59, COLUMN('Measures Register'!$L$8)-COLUMN('Measures Register'!$B$8)+1, FALSE), 0))</f>
        <v>0</v>
      </c>
      <c r="AC827" s="88"/>
      <c r="AD827" s="89">
        <f>IF(ISBLANK(AC827), 0, _xlfn.IFNA(VLOOKUP(AC827, 'Measures Register'!$B$9:$K$59, COLUMN('Measures Register'!$K$8)-COLUMN('Measures Register'!$B$8)+1, FALSE), 0))</f>
        <v>0</v>
      </c>
      <c r="AE827" s="90">
        <f>IF(ISBLANK(AC827), 0, _xlfn.IFNA(VLOOKUP(AC827, 'Measures Register'!$B$9:$L$59, COLUMN('Measures Register'!$L$8)-COLUMN('Measures Register'!$B$8)+1, FALSE), 0))</f>
        <v>0</v>
      </c>
      <c r="AF827" s="88"/>
      <c r="AG827" s="89">
        <f>IF(ISBLANK(AF827), 0, _xlfn.IFNA(VLOOKUP(AF827, 'Measures Register'!$B$9:$K$59, COLUMN('Measures Register'!$K$8)-COLUMN('Measures Register'!$B$8)+1, FALSE), 0))</f>
        <v>0</v>
      </c>
      <c r="AH827" s="110">
        <f>IF(ISBLANK(AF827), 0, _xlfn.IFNA(VLOOKUP(AF827, 'Measures Register'!$B$9:$L$59, COLUMN('Measures Register'!$L$8)-COLUMN('Measures Register'!$B$8)+1, FALSE), 0))</f>
        <v>0</v>
      </c>
      <c r="AI827" s="115"/>
      <c r="AJ827" s="108" t="str">
        <f t="shared" si="55"/>
        <v/>
      </c>
      <c r="AK827" s="86" t="str">
        <f t="shared" si="56"/>
        <v/>
      </c>
      <c r="AL827" s="106" t="str">
        <f t="shared" si="57"/>
        <v/>
      </c>
    </row>
    <row r="828" spans="2:39" ht="15.75" x14ac:dyDescent="0.45">
      <c r="B828" s="84" t="str">
        <f t="shared" si="58"/>
        <v/>
      </c>
      <c r="C828" s="97"/>
      <c r="D828" s="154"/>
      <c r="E828" s="112" t="str">
        <f>IFERROR(VLOOKUP(I828,#REF!,2,0),"")</f>
        <v/>
      </c>
      <c r="F828" s="156"/>
      <c r="G828" s="101"/>
      <c r="H828" s="103"/>
      <c r="I828" s="158"/>
      <c r="J828" s="159"/>
      <c r="K828"/>
      <c r="L828" s="152"/>
      <c r="M828" s="85" t="str">
        <f>IF(AND(F828&lt;&gt;"", G828&lt;&gt;""), VLOOKUP(F828, 'P2-Primary Assets'!C:I, 5+VLOOKUP(G828,#REF!, 2, FALSE), FALSE), "")</f>
        <v/>
      </c>
      <c r="N828" s="106" t="str">
        <f t="shared" si="50"/>
        <v/>
      </c>
      <c r="O828" s="277"/>
      <c r="P828" s="277"/>
      <c r="Q828" s="277"/>
      <c r="R828" s="114"/>
      <c r="S828" s="99"/>
      <c r="T828" s="88"/>
      <c r="U828" s="89">
        <f>IF(ISBLANK(T828), 0, _xlfn.IFNA(VLOOKUP(T828, 'Measures Register'!$B$9:$K$59, COLUMN('Measures Register'!$K$8)-COLUMN('Measures Register'!$B$8)+1, FALSE), 0))</f>
        <v>0</v>
      </c>
      <c r="V828" s="90">
        <f>IF(ISBLANK(T828), 0, _xlfn.IFNA(VLOOKUP(T828, 'Measures Register'!$B$9:$L$59, COLUMN('Measures Register'!$L$8)-COLUMN('Measures Register'!$B$8)+1, FALSE), 0))</f>
        <v>0</v>
      </c>
      <c r="W828" s="88"/>
      <c r="X828" s="89">
        <f>IF(ISBLANK(W828), 0, _xlfn.IFNA(VLOOKUP(W828, 'Measures Register'!$B$9:$K$59, COLUMN('Measures Register'!$K$8)-COLUMN('Measures Register'!$B$8)+1, FALSE), 0))</f>
        <v>0</v>
      </c>
      <c r="Y828" s="90">
        <f>IF(ISBLANK(W828), 0, _xlfn.IFNA(VLOOKUP(W828, 'Measures Register'!$B$9:$L$59, COLUMN('Measures Register'!$L$8)-COLUMN('Measures Register'!$B$8)+1, FALSE), 0))</f>
        <v>0</v>
      </c>
      <c r="Z828" s="88"/>
      <c r="AA828" s="89">
        <f>IF(ISBLANK(Z828), 0, _xlfn.IFNA(VLOOKUP(Z828, 'Measures Register'!$B$9:$K$59, COLUMN('Measures Register'!$K$8)-COLUMN('Measures Register'!$B$8)+1, FALSE), 0))</f>
        <v>0</v>
      </c>
      <c r="AB828" s="90">
        <f>IF(ISBLANK(Z828), 0, _xlfn.IFNA(VLOOKUP(Z828, 'Measures Register'!$B$9:$L$59, COLUMN('Measures Register'!$L$8)-COLUMN('Measures Register'!$B$8)+1, FALSE), 0))</f>
        <v>0</v>
      </c>
      <c r="AC828" s="88"/>
      <c r="AD828" s="89">
        <f>IF(ISBLANK(AC828), 0, _xlfn.IFNA(VLOOKUP(AC828, 'Measures Register'!$B$9:$K$59, COLUMN('Measures Register'!$K$8)-COLUMN('Measures Register'!$B$8)+1, FALSE), 0))</f>
        <v>0</v>
      </c>
      <c r="AE828" s="90">
        <f>IF(ISBLANK(AC828), 0, _xlfn.IFNA(VLOOKUP(AC828, 'Measures Register'!$B$9:$L$59, COLUMN('Measures Register'!$L$8)-COLUMN('Measures Register'!$B$8)+1, FALSE), 0))</f>
        <v>0</v>
      </c>
      <c r="AF828" s="88"/>
      <c r="AG828" s="89">
        <f>IF(ISBLANK(AF828), 0, _xlfn.IFNA(VLOOKUP(AF828, 'Measures Register'!$B$9:$K$59, COLUMN('Measures Register'!$K$8)-COLUMN('Measures Register'!$B$8)+1, FALSE), 0))</f>
        <v>0</v>
      </c>
      <c r="AH828" s="110">
        <f>IF(ISBLANK(AF828), 0, _xlfn.IFNA(VLOOKUP(AF828, 'Measures Register'!$B$9:$L$59, COLUMN('Measures Register'!$L$8)-COLUMN('Measures Register'!$B$8)+1, FALSE), 0))</f>
        <v>0</v>
      </c>
      <c r="AI828" s="115"/>
      <c r="AJ828" s="108" t="str">
        <f t="shared" si="55"/>
        <v/>
      </c>
      <c r="AK828" s="86" t="str">
        <f t="shared" si="56"/>
        <v/>
      </c>
      <c r="AL828" s="106" t="str">
        <f t="shared" si="57"/>
        <v/>
      </c>
    </row>
    <row r="829" spans="2:39" ht="15.75" x14ac:dyDescent="0.45">
      <c r="B829" s="84" t="str">
        <f t="shared" si="58"/>
        <v/>
      </c>
      <c r="C829" s="97"/>
      <c r="D829" s="154"/>
      <c r="E829" s="112" t="str">
        <f>IFERROR(VLOOKUP(I829,#REF!,2,0),"")</f>
        <v/>
      </c>
      <c r="F829" s="156"/>
      <c r="G829" s="101"/>
      <c r="H829" s="103"/>
      <c r="I829" s="158"/>
      <c r="J829" s="159"/>
      <c r="K829"/>
      <c r="L829" s="152"/>
      <c r="M829" s="85" t="str">
        <f>IF(AND(F829&lt;&gt;"", G829&lt;&gt;""), VLOOKUP(F829, 'P2-Primary Assets'!C:I, 5+VLOOKUP(G829,#REF!, 2, FALSE), FALSE), "")</f>
        <v/>
      </c>
      <c r="N829" s="106" t="str">
        <f t="shared" si="50"/>
        <v/>
      </c>
      <c r="O829" s="277"/>
      <c r="P829" s="277"/>
      <c r="Q829" s="277"/>
      <c r="R829" s="114"/>
      <c r="S829" s="99"/>
      <c r="T829" s="88"/>
      <c r="U829" s="89">
        <f>IF(ISBLANK(T829), 0, _xlfn.IFNA(VLOOKUP(T829, 'Measures Register'!$B$9:$K$59, COLUMN('Measures Register'!$K$8)-COLUMN('Measures Register'!$B$8)+1, FALSE), 0))</f>
        <v>0</v>
      </c>
      <c r="V829" s="90">
        <f>IF(ISBLANK(T829), 0, _xlfn.IFNA(VLOOKUP(T829, 'Measures Register'!$B$9:$L$59, COLUMN('Measures Register'!$L$8)-COLUMN('Measures Register'!$B$8)+1, FALSE), 0))</f>
        <v>0</v>
      </c>
      <c r="W829" s="88"/>
      <c r="X829" s="89">
        <f>IF(ISBLANK(W829), 0, _xlfn.IFNA(VLOOKUP(W829, 'Measures Register'!$B$9:$K$59, COLUMN('Measures Register'!$K$8)-COLUMN('Measures Register'!$B$8)+1, FALSE), 0))</f>
        <v>0</v>
      </c>
      <c r="Y829" s="90">
        <f>IF(ISBLANK(W829), 0, _xlfn.IFNA(VLOOKUP(W829, 'Measures Register'!$B$9:$L$59, COLUMN('Measures Register'!$L$8)-COLUMN('Measures Register'!$B$8)+1, FALSE), 0))</f>
        <v>0</v>
      </c>
      <c r="Z829" s="88"/>
      <c r="AA829" s="89">
        <f>IF(ISBLANK(Z829), 0, _xlfn.IFNA(VLOOKUP(Z829, 'Measures Register'!$B$9:$K$59, COLUMN('Measures Register'!$K$8)-COLUMN('Measures Register'!$B$8)+1, FALSE), 0))</f>
        <v>0</v>
      </c>
      <c r="AB829" s="90">
        <f>IF(ISBLANK(Z829), 0, _xlfn.IFNA(VLOOKUP(Z829, 'Measures Register'!$B$9:$L$59, COLUMN('Measures Register'!$L$8)-COLUMN('Measures Register'!$B$8)+1, FALSE), 0))</f>
        <v>0</v>
      </c>
      <c r="AC829" s="88"/>
      <c r="AD829" s="89">
        <f>IF(ISBLANK(AC829), 0, _xlfn.IFNA(VLOOKUP(AC829, 'Measures Register'!$B$9:$K$59, COLUMN('Measures Register'!$K$8)-COLUMN('Measures Register'!$B$8)+1, FALSE), 0))</f>
        <v>0</v>
      </c>
      <c r="AE829" s="90">
        <f>IF(ISBLANK(AC829), 0, _xlfn.IFNA(VLOOKUP(AC829, 'Measures Register'!$B$9:$L$59, COLUMN('Measures Register'!$L$8)-COLUMN('Measures Register'!$B$8)+1, FALSE), 0))</f>
        <v>0</v>
      </c>
      <c r="AF829" s="88"/>
      <c r="AG829" s="89">
        <f>IF(ISBLANK(AF829), 0, _xlfn.IFNA(VLOOKUP(AF829, 'Measures Register'!$B$9:$K$59, COLUMN('Measures Register'!$K$8)-COLUMN('Measures Register'!$B$8)+1, FALSE), 0))</f>
        <v>0</v>
      </c>
      <c r="AH829" s="110">
        <f>IF(ISBLANK(AF829), 0, _xlfn.IFNA(VLOOKUP(AF829, 'Measures Register'!$B$9:$L$59, COLUMN('Measures Register'!$L$8)-COLUMN('Measures Register'!$B$8)+1, FALSE), 0))</f>
        <v>0</v>
      </c>
      <c r="AI829" s="115"/>
      <c r="AJ829" s="108" t="str">
        <f t="shared" si="55"/>
        <v/>
      </c>
      <c r="AK829" s="86" t="str">
        <f t="shared" si="56"/>
        <v/>
      </c>
      <c r="AL829" s="106" t="str">
        <f t="shared" si="57"/>
        <v/>
      </c>
    </row>
    <row r="830" spans="2:39" ht="15.75" x14ac:dyDescent="0.45">
      <c r="B830" s="84" t="str">
        <f t="shared" si="58"/>
        <v/>
      </c>
      <c r="C830" s="97"/>
      <c r="D830" s="154"/>
      <c r="E830" s="112" t="str">
        <f>IFERROR(VLOOKUP(I830,#REF!,2,0),"")</f>
        <v/>
      </c>
      <c r="F830" s="156"/>
      <c r="G830" s="101"/>
      <c r="H830" s="103"/>
      <c r="I830" s="158"/>
      <c r="J830" s="159"/>
      <c r="K830"/>
      <c r="L830" s="152"/>
      <c r="M830" s="85" t="str">
        <f>IF(AND(F830&lt;&gt;"", G830&lt;&gt;""), VLOOKUP(F830, 'P2-Primary Assets'!C:I, 5+VLOOKUP(G830,#REF!, 2, FALSE), FALSE), "")</f>
        <v/>
      </c>
      <c r="N830" s="106" t="str">
        <f t="shared" si="50"/>
        <v/>
      </c>
      <c r="O830" s="277"/>
      <c r="P830" s="277"/>
      <c r="Q830" s="277"/>
      <c r="R830" s="114"/>
      <c r="S830" s="99"/>
      <c r="T830" s="88"/>
      <c r="U830" s="89">
        <f>IF(ISBLANK(T830), 0, _xlfn.IFNA(VLOOKUP(T830, 'Measures Register'!$B$9:$K$59, COLUMN('Measures Register'!$K$8)-COLUMN('Measures Register'!$B$8)+1, FALSE), 0))</f>
        <v>0</v>
      </c>
      <c r="V830" s="90">
        <f>IF(ISBLANK(T830), 0, _xlfn.IFNA(VLOOKUP(T830, 'Measures Register'!$B$9:$L$59, COLUMN('Measures Register'!$L$8)-COLUMN('Measures Register'!$B$8)+1, FALSE), 0))</f>
        <v>0</v>
      </c>
      <c r="W830" s="88"/>
      <c r="X830" s="89">
        <f>IF(ISBLANK(W830), 0, _xlfn.IFNA(VLOOKUP(W830, 'Measures Register'!$B$9:$K$59, COLUMN('Measures Register'!$K$8)-COLUMN('Measures Register'!$B$8)+1, FALSE), 0))</f>
        <v>0</v>
      </c>
      <c r="Y830" s="90">
        <f>IF(ISBLANK(W830), 0, _xlfn.IFNA(VLOOKUP(W830, 'Measures Register'!$B$9:$L$59, COLUMN('Measures Register'!$L$8)-COLUMN('Measures Register'!$B$8)+1, FALSE), 0))</f>
        <v>0</v>
      </c>
      <c r="Z830" s="88"/>
      <c r="AA830" s="89">
        <f>IF(ISBLANK(Z830), 0, _xlfn.IFNA(VLOOKUP(Z830, 'Measures Register'!$B$9:$K$59, COLUMN('Measures Register'!$K$8)-COLUMN('Measures Register'!$B$8)+1, FALSE), 0))</f>
        <v>0</v>
      </c>
      <c r="AB830" s="90">
        <f>IF(ISBLANK(Z830), 0, _xlfn.IFNA(VLOOKUP(Z830, 'Measures Register'!$B$9:$L$59, COLUMN('Measures Register'!$L$8)-COLUMN('Measures Register'!$B$8)+1, FALSE), 0))</f>
        <v>0</v>
      </c>
      <c r="AC830" s="88"/>
      <c r="AD830" s="89">
        <f>IF(ISBLANK(AC830), 0, _xlfn.IFNA(VLOOKUP(AC830, 'Measures Register'!$B$9:$K$59, COLUMN('Measures Register'!$K$8)-COLUMN('Measures Register'!$B$8)+1, FALSE), 0))</f>
        <v>0</v>
      </c>
      <c r="AE830" s="90">
        <f>IF(ISBLANK(AC830), 0, _xlfn.IFNA(VLOOKUP(AC830, 'Measures Register'!$B$9:$L$59, COLUMN('Measures Register'!$L$8)-COLUMN('Measures Register'!$B$8)+1, FALSE), 0))</f>
        <v>0</v>
      </c>
      <c r="AF830" s="88"/>
      <c r="AG830" s="89">
        <f>IF(ISBLANK(AF830), 0, _xlfn.IFNA(VLOOKUP(AF830, 'Measures Register'!$B$9:$K$59, COLUMN('Measures Register'!$K$8)-COLUMN('Measures Register'!$B$8)+1, FALSE), 0))</f>
        <v>0</v>
      </c>
      <c r="AH830" s="110">
        <f>IF(ISBLANK(AF830), 0, _xlfn.IFNA(VLOOKUP(AF830, 'Measures Register'!$B$9:$L$59, COLUMN('Measures Register'!$L$8)-COLUMN('Measures Register'!$B$8)+1, FALSE), 0))</f>
        <v>0</v>
      </c>
      <c r="AI830" s="115"/>
      <c r="AJ830" s="108" t="str">
        <f t="shared" si="55"/>
        <v/>
      </c>
      <c r="AK830" s="86" t="str">
        <f t="shared" si="56"/>
        <v/>
      </c>
      <c r="AL830" s="106" t="str">
        <f t="shared" si="57"/>
        <v/>
      </c>
    </row>
    <row r="831" spans="2:39" ht="15.75" x14ac:dyDescent="0.45">
      <c r="B831" s="84" t="str">
        <f t="shared" si="58"/>
        <v/>
      </c>
      <c r="C831" s="97"/>
      <c r="D831" s="154"/>
      <c r="E831" s="112" t="str">
        <f>IFERROR(VLOOKUP(I831,#REF!,2,0),"")</f>
        <v/>
      </c>
      <c r="F831" s="156"/>
      <c r="G831" s="101"/>
      <c r="H831" s="103"/>
      <c r="I831" s="158"/>
      <c r="J831" s="159"/>
      <c r="K831"/>
      <c r="L831" s="152"/>
      <c r="M831" s="85" t="str">
        <f>IF(AND(F831&lt;&gt;"", G831&lt;&gt;""), VLOOKUP(F831, 'P2-Primary Assets'!C:I, 5+VLOOKUP(G831,#REF!, 2, FALSE), FALSE), "")</f>
        <v/>
      </c>
      <c r="N831" s="106" t="str">
        <f t="shared" si="50"/>
        <v/>
      </c>
      <c r="O831" s="277"/>
      <c r="P831" s="277"/>
      <c r="Q831" s="277"/>
      <c r="R831" s="114"/>
      <c r="S831" s="99"/>
      <c r="T831" s="88"/>
      <c r="U831" s="89">
        <f>IF(ISBLANK(T831), 0, _xlfn.IFNA(VLOOKUP(T831, 'Measures Register'!$B$9:$K$59, COLUMN('Measures Register'!$K$8)-COLUMN('Measures Register'!$B$8)+1, FALSE), 0))</f>
        <v>0</v>
      </c>
      <c r="V831" s="90">
        <f>IF(ISBLANK(T831), 0, _xlfn.IFNA(VLOOKUP(T831, 'Measures Register'!$B$9:$L$59, COLUMN('Measures Register'!$L$8)-COLUMN('Measures Register'!$B$8)+1, FALSE), 0))</f>
        <v>0</v>
      </c>
      <c r="W831" s="88"/>
      <c r="X831" s="89">
        <f>IF(ISBLANK(W831), 0, _xlfn.IFNA(VLOOKUP(W831, 'Measures Register'!$B$9:$K$59, COLUMN('Measures Register'!$K$8)-COLUMN('Measures Register'!$B$8)+1, FALSE), 0))</f>
        <v>0</v>
      </c>
      <c r="Y831" s="90">
        <f>IF(ISBLANK(W831), 0, _xlfn.IFNA(VLOOKUP(W831, 'Measures Register'!$B$9:$L$59, COLUMN('Measures Register'!$L$8)-COLUMN('Measures Register'!$B$8)+1, FALSE), 0))</f>
        <v>0</v>
      </c>
      <c r="Z831" s="88"/>
      <c r="AA831" s="89">
        <f>IF(ISBLANK(Z831), 0, _xlfn.IFNA(VLOOKUP(Z831, 'Measures Register'!$B$9:$K$59, COLUMN('Measures Register'!$K$8)-COLUMN('Measures Register'!$B$8)+1, FALSE), 0))</f>
        <v>0</v>
      </c>
      <c r="AB831" s="90">
        <f>IF(ISBLANK(Z831), 0, _xlfn.IFNA(VLOOKUP(Z831, 'Measures Register'!$B$9:$L$59, COLUMN('Measures Register'!$L$8)-COLUMN('Measures Register'!$B$8)+1, FALSE), 0))</f>
        <v>0</v>
      </c>
      <c r="AC831" s="88"/>
      <c r="AD831" s="89">
        <f>IF(ISBLANK(AC831), 0, _xlfn.IFNA(VLOOKUP(AC831, 'Measures Register'!$B$9:$K$59, COLUMN('Measures Register'!$K$8)-COLUMN('Measures Register'!$B$8)+1, FALSE), 0))</f>
        <v>0</v>
      </c>
      <c r="AE831" s="90">
        <f>IF(ISBLANK(AC831), 0, _xlfn.IFNA(VLOOKUP(AC831, 'Measures Register'!$B$9:$L$59, COLUMN('Measures Register'!$L$8)-COLUMN('Measures Register'!$B$8)+1, FALSE), 0))</f>
        <v>0</v>
      </c>
      <c r="AF831" s="88"/>
      <c r="AG831" s="89">
        <f>IF(ISBLANK(AF831), 0, _xlfn.IFNA(VLOOKUP(AF831, 'Measures Register'!$B$9:$K$59, COLUMN('Measures Register'!$K$8)-COLUMN('Measures Register'!$B$8)+1, FALSE), 0))</f>
        <v>0</v>
      </c>
      <c r="AH831" s="110">
        <f>IF(ISBLANK(AF831), 0, _xlfn.IFNA(VLOOKUP(AF831, 'Measures Register'!$B$9:$L$59, COLUMN('Measures Register'!$L$8)-COLUMN('Measures Register'!$B$8)+1, FALSE), 0))</f>
        <v>0</v>
      </c>
      <c r="AI831" s="115"/>
      <c r="AJ831" s="108" t="str">
        <f t="shared" si="55"/>
        <v/>
      </c>
      <c r="AK831" s="86" t="str">
        <f t="shared" si="56"/>
        <v/>
      </c>
      <c r="AL831" s="106" t="str">
        <f t="shared" si="57"/>
        <v/>
      </c>
    </row>
    <row r="832" spans="2:39" ht="15.75" x14ac:dyDescent="0.45">
      <c r="B832" s="84" t="str">
        <f t="shared" si="58"/>
        <v/>
      </c>
      <c r="C832" s="97"/>
      <c r="D832" s="154"/>
      <c r="E832" s="112" t="str">
        <f>IFERROR(VLOOKUP(I832,#REF!,2,0),"")</f>
        <v/>
      </c>
      <c r="F832" s="156"/>
      <c r="G832" s="101"/>
      <c r="H832" s="103"/>
      <c r="I832" s="158"/>
      <c r="J832" s="159"/>
      <c r="K832"/>
      <c r="L832" s="152"/>
      <c r="M832" s="85" t="str">
        <f>IF(AND(F832&lt;&gt;"", G832&lt;&gt;""), VLOOKUP(F832, 'P2-Primary Assets'!C:I, 5+VLOOKUP(G832,#REF!, 2, FALSE), FALSE), "")</f>
        <v/>
      </c>
      <c r="N832" s="106" t="str">
        <f t="shared" si="50"/>
        <v/>
      </c>
      <c r="O832" s="277"/>
      <c r="P832" s="277"/>
      <c r="Q832" s="277"/>
      <c r="R832" s="114"/>
      <c r="S832" s="99"/>
      <c r="T832" s="88"/>
      <c r="U832" s="89">
        <f>IF(ISBLANK(T832), 0, _xlfn.IFNA(VLOOKUP(T832, 'Measures Register'!$B$9:$K$59, COLUMN('Measures Register'!$K$8)-COLUMN('Measures Register'!$B$8)+1, FALSE), 0))</f>
        <v>0</v>
      </c>
      <c r="V832" s="90">
        <f>IF(ISBLANK(T832), 0, _xlfn.IFNA(VLOOKUP(T832, 'Measures Register'!$B$9:$L$59, COLUMN('Measures Register'!$L$8)-COLUMN('Measures Register'!$B$8)+1, FALSE), 0))</f>
        <v>0</v>
      </c>
      <c r="W832" s="88"/>
      <c r="X832" s="89">
        <f>IF(ISBLANK(W832), 0, _xlfn.IFNA(VLOOKUP(W832, 'Measures Register'!$B$9:$K$59, COLUMN('Measures Register'!$K$8)-COLUMN('Measures Register'!$B$8)+1, FALSE), 0))</f>
        <v>0</v>
      </c>
      <c r="Y832" s="90">
        <f>IF(ISBLANK(W832), 0, _xlfn.IFNA(VLOOKUP(W832, 'Measures Register'!$B$9:$L$59, COLUMN('Measures Register'!$L$8)-COLUMN('Measures Register'!$B$8)+1, FALSE), 0))</f>
        <v>0</v>
      </c>
      <c r="Z832" s="88"/>
      <c r="AA832" s="89">
        <f>IF(ISBLANK(Z832), 0, _xlfn.IFNA(VLOOKUP(Z832, 'Measures Register'!$B$9:$K$59, COLUMN('Measures Register'!$K$8)-COLUMN('Measures Register'!$B$8)+1, FALSE), 0))</f>
        <v>0</v>
      </c>
      <c r="AB832" s="90">
        <f>IF(ISBLANK(Z832), 0, _xlfn.IFNA(VLOOKUP(Z832, 'Measures Register'!$B$9:$L$59, COLUMN('Measures Register'!$L$8)-COLUMN('Measures Register'!$B$8)+1, FALSE), 0))</f>
        <v>0</v>
      </c>
      <c r="AC832" s="88"/>
      <c r="AD832" s="89">
        <f>IF(ISBLANK(AC832), 0, _xlfn.IFNA(VLOOKUP(AC832, 'Measures Register'!$B$9:$K$59, COLUMN('Measures Register'!$K$8)-COLUMN('Measures Register'!$B$8)+1, FALSE), 0))</f>
        <v>0</v>
      </c>
      <c r="AE832" s="90">
        <f>IF(ISBLANK(AC832), 0, _xlfn.IFNA(VLOOKUP(AC832, 'Measures Register'!$B$9:$L$59, COLUMN('Measures Register'!$L$8)-COLUMN('Measures Register'!$B$8)+1, FALSE), 0))</f>
        <v>0</v>
      </c>
      <c r="AF832" s="88"/>
      <c r="AG832" s="89">
        <f>IF(ISBLANK(AF832), 0, _xlfn.IFNA(VLOOKUP(AF832, 'Measures Register'!$B$9:$K$59, COLUMN('Measures Register'!$K$8)-COLUMN('Measures Register'!$B$8)+1, FALSE), 0))</f>
        <v>0</v>
      </c>
      <c r="AH832" s="110">
        <f>IF(ISBLANK(AF832), 0, _xlfn.IFNA(VLOOKUP(AF832, 'Measures Register'!$B$9:$L$59, COLUMN('Measures Register'!$L$8)-COLUMN('Measures Register'!$B$8)+1, FALSE), 0))</f>
        <v>0</v>
      </c>
      <c r="AI832" s="115"/>
      <c r="AJ832" s="108" t="str">
        <f t="shared" si="55"/>
        <v/>
      </c>
      <c r="AK832" s="86" t="str">
        <f t="shared" si="56"/>
        <v/>
      </c>
      <c r="AL832" s="106" t="str">
        <f t="shared" si="57"/>
        <v/>
      </c>
    </row>
    <row r="833" spans="2:38" ht="15.75" x14ac:dyDescent="0.45">
      <c r="B833" s="84" t="str">
        <f t="shared" si="58"/>
        <v/>
      </c>
      <c r="C833" s="97"/>
      <c r="D833" s="154"/>
      <c r="E833" s="112" t="str">
        <f>IFERROR(VLOOKUP(I833,#REF!,2,0),"")</f>
        <v/>
      </c>
      <c r="F833" s="156"/>
      <c r="G833" s="101"/>
      <c r="H833" s="103"/>
      <c r="I833" s="158"/>
      <c r="J833" s="159"/>
      <c r="K833"/>
      <c r="L833" s="152"/>
      <c r="M833" s="85" t="str">
        <f>IF(AND(F833&lt;&gt;"", G833&lt;&gt;""), VLOOKUP(F833, 'P2-Primary Assets'!C:I, 5+VLOOKUP(G833,#REF!, 2, FALSE), FALSE), "")</f>
        <v/>
      </c>
      <c r="N833" s="106" t="str">
        <f t="shared" si="50"/>
        <v/>
      </c>
      <c r="O833" s="277"/>
      <c r="P833" s="277"/>
      <c r="Q833" s="277"/>
      <c r="R833" s="114"/>
      <c r="S833" s="99"/>
      <c r="T833" s="88"/>
      <c r="U833" s="89">
        <f>IF(ISBLANK(T833), 0, _xlfn.IFNA(VLOOKUP(T833, 'Measures Register'!$B$9:$K$59, COLUMN('Measures Register'!$K$8)-COLUMN('Measures Register'!$B$8)+1, FALSE), 0))</f>
        <v>0</v>
      </c>
      <c r="V833" s="90">
        <f>IF(ISBLANK(T833), 0, _xlfn.IFNA(VLOOKUP(T833, 'Measures Register'!$B$9:$L$59, COLUMN('Measures Register'!$L$8)-COLUMN('Measures Register'!$B$8)+1, FALSE), 0))</f>
        <v>0</v>
      </c>
      <c r="W833" s="88"/>
      <c r="X833" s="89">
        <f>IF(ISBLANK(W833), 0, _xlfn.IFNA(VLOOKUP(W833, 'Measures Register'!$B$9:$K$59, COLUMN('Measures Register'!$K$8)-COLUMN('Measures Register'!$B$8)+1, FALSE), 0))</f>
        <v>0</v>
      </c>
      <c r="Y833" s="90">
        <f>IF(ISBLANK(W833), 0, _xlfn.IFNA(VLOOKUP(W833, 'Measures Register'!$B$9:$L$59, COLUMN('Measures Register'!$L$8)-COLUMN('Measures Register'!$B$8)+1, FALSE), 0))</f>
        <v>0</v>
      </c>
      <c r="Z833" s="88"/>
      <c r="AA833" s="89">
        <f>IF(ISBLANK(Z833), 0, _xlfn.IFNA(VLOOKUP(Z833, 'Measures Register'!$B$9:$K$59, COLUMN('Measures Register'!$K$8)-COLUMN('Measures Register'!$B$8)+1, FALSE), 0))</f>
        <v>0</v>
      </c>
      <c r="AB833" s="90">
        <f>IF(ISBLANK(Z833), 0, _xlfn.IFNA(VLOOKUP(Z833, 'Measures Register'!$B$9:$L$59, COLUMN('Measures Register'!$L$8)-COLUMN('Measures Register'!$B$8)+1, FALSE), 0))</f>
        <v>0</v>
      </c>
      <c r="AC833" s="88"/>
      <c r="AD833" s="89">
        <f>IF(ISBLANK(AC833), 0, _xlfn.IFNA(VLOOKUP(AC833, 'Measures Register'!$B$9:$K$59, COLUMN('Measures Register'!$K$8)-COLUMN('Measures Register'!$B$8)+1, FALSE), 0))</f>
        <v>0</v>
      </c>
      <c r="AE833" s="90">
        <f>IF(ISBLANK(AC833), 0, _xlfn.IFNA(VLOOKUP(AC833, 'Measures Register'!$B$9:$L$59, COLUMN('Measures Register'!$L$8)-COLUMN('Measures Register'!$B$8)+1, FALSE), 0))</f>
        <v>0</v>
      </c>
      <c r="AF833" s="88"/>
      <c r="AG833" s="89">
        <f>IF(ISBLANK(AF833), 0, _xlfn.IFNA(VLOOKUP(AF833, 'Measures Register'!$B$9:$K$59, COLUMN('Measures Register'!$K$8)-COLUMN('Measures Register'!$B$8)+1, FALSE), 0))</f>
        <v>0</v>
      </c>
      <c r="AH833" s="110">
        <f>IF(ISBLANK(AF833), 0, _xlfn.IFNA(VLOOKUP(AF833, 'Measures Register'!$B$9:$L$59, COLUMN('Measures Register'!$L$8)-COLUMN('Measures Register'!$B$8)+1, FALSE), 0))</f>
        <v>0</v>
      </c>
      <c r="AI833" s="115"/>
      <c r="AJ833" s="108" t="str">
        <f t="shared" si="55"/>
        <v/>
      </c>
      <c r="AK833" s="86" t="str">
        <f t="shared" si="56"/>
        <v/>
      </c>
      <c r="AL833" s="106" t="str">
        <f t="shared" si="57"/>
        <v/>
      </c>
    </row>
    <row r="834" spans="2:38" ht="15.75" x14ac:dyDescent="0.45">
      <c r="B834" s="84" t="str">
        <f t="shared" si="58"/>
        <v/>
      </c>
      <c r="C834" s="97"/>
      <c r="D834" s="154"/>
      <c r="E834" s="112" t="str">
        <f>IFERROR(VLOOKUP(I834,#REF!,2,0),"")</f>
        <v/>
      </c>
      <c r="F834" s="156"/>
      <c r="G834" s="101"/>
      <c r="H834" s="103"/>
      <c r="I834" s="158"/>
      <c r="J834" s="159"/>
      <c r="K834"/>
      <c r="L834" s="152"/>
      <c r="M834" s="85" t="str">
        <f>IF(AND(F834&lt;&gt;"", G834&lt;&gt;""), VLOOKUP(F834, 'P2-Primary Assets'!C:I, 5+VLOOKUP(G834,#REF!, 2, FALSE), FALSE), "")</f>
        <v/>
      </c>
      <c r="N834" s="106" t="str">
        <f t="shared" si="50"/>
        <v/>
      </c>
      <c r="O834" s="277"/>
      <c r="P834" s="277"/>
      <c r="Q834" s="277"/>
      <c r="R834" s="114"/>
      <c r="S834" s="99"/>
      <c r="T834" s="88"/>
      <c r="U834" s="89">
        <f>IF(ISBLANK(T834), 0, _xlfn.IFNA(VLOOKUP(T834, 'Measures Register'!$B$9:$K$59, COLUMN('Measures Register'!$K$8)-COLUMN('Measures Register'!$B$8)+1, FALSE), 0))</f>
        <v>0</v>
      </c>
      <c r="V834" s="90">
        <f>IF(ISBLANK(T834), 0, _xlfn.IFNA(VLOOKUP(T834, 'Measures Register'!$B$9:$L$59, COLUMN('Measures Register'!$L$8)-COLUMN('Measures Register'!$B$8)+1, FALSE), 0))</f>
        <v>0</v>
      </c>
      <c r="W834" s="88"/>
      <c r="X834" s="89">
        <f>IF(ISBLANK(W834), 0, _xlfn.IFNA(VLOOKUP(W834, 'Measures Register'!$B$9:$K$59, COLUMN('Measures Register'!$K$8)-COLUMN('Measures Register'!$B$8)+1, FALSE), 0))</f>
        <v>0</v>
      </c>
      <c r="Y834" s="90">
        <f>IF(ISBLANK(W834), 0, _xlfn.IFNA(VLOOKUP(W834, 'Measures Register'!$B$9:$L$59, COLUMN('Measures Register'!$L$8)-COLUMN('Measures Register'!$B$8)+1, FALSE), 0))</f>
        <v>0</v>
      </c>
      <c r="Z834" s="88"/>
      <c r="AA834" s="89">
        <f>IF(ISBLANK(Z834), 0, _xlfn.IFNA(VLOOKUP(Z834, 'Measures Register'!$B$9:$K$59, COLUMN('Measures Register'!$K$8)-COLUMN('Measures Register'!$B$8)+1, FALSE), 0))</f>
        <v>0</v>
      </c>
      <c r="AB834" s="90">
        <f>IF(ISBLANK(Z834), 0, _xlfn.IFNA(VLOOKUP(Z834, 'Measures Register'!$B$9:$L$59, COLUMN('Measures Register'!$L$8)-COLUMN('Measures Register'!$B$8)+1, FALSE), 0))</f>
        <v>0</v>
      </c>
      <c r="AC834" s="88"/>
      <c r="AD834" s="89">
        <f>IF(ISBLANK(AC834), 0, _xlfn.IFNA(VLOOKUP(AC834, 'Measures Register'!$B$9:$K$59, COLUMN('Measures Register'!$K$8)-COLUMN('Measures Register'!$B$8)+1, FALSE), 0))</f>
        <v>0</v>
      </c>
      <c r="AE834" s="90">
        <f>IF(ISBLANK(AC834), 0, _xlfn.IFNA(VLOOKUP(AC834, 'Measures Register'!$B$9:$L$59, COLUMN('Measures Register'!$L$8)-COLUMN('Measures Register'!$B$8)+1, FALSE), 0))</f>
        <v>0</v>
      </c>
      <c r="AF834" s="88"/>
      <c r="AG834" s="89">
        <f>IF(ISBLANK(AF834), 0, _xlfn.IFNA(VLOOKUP(AF834, 'Measures Register'!$B$9:$K$59, COLUMN('Measures Register'!$K$8)-COLUMN('Measures Register'!$B$8)+1, FALSE), 0))</f>
        <v>0</v>
      </c>
      <c r="AH834" s="110">
        <f>IF(ISBLANK(AF834), 0, _xlfn.IFNA(VLOOKUP(AF834, 'Measures Register'!$B$9:$L$59, COLUMN('Measures Register'!$L$8)-COLUMN('Measures Register'!$B$8)+1, FALSE), 0))</f>
        <v>0</v>
      </c>
      <c r="AI834" s="115"/>
      <c r="AJ834" s="108" t="str">
        <f t="shared" si="55"/>
        <v/>
      </c>
      <c r="AK834" s="86" t="str">
        <f t="shared" si="56"/>
        <v/>
      </c>
      <c r="AL834" s="106" t="str">
        <f t="shared" si="57"/>
        <v/>
      </c>
    </row>
    <row r="835" spans="2:38" ht="15.75" x14ac:dyDescent="0.45">
      <c r="B835" s="84" t="str">
        <f t="shared" si="58"/>
        <v/>
      </c>
      <c r="C835" s="97"/>
      <c r="D835" s="154"/>
      <c r="E835" s="112" t="str">
        <f>IFERROR(VLOOKUP(I835,#REF!,2,0),"")</f>
        <v/>
      </c>
      <c r="F835" s="156"/>
      <c r="G835" s="101"/>
      <c r="H835" s="103"/>
      <c r="I835" s="158"/>
      <c r="J835" s="159"/>
      <c r="K835"/>
      <c r="L835" s="152"/>
      <c r="M835" s="85" t="str">
        <f>IF(AND(F835&lt;&gt;"", G835&lt;&gt;""), VLOOKUP(F835, 'P2-Primary Assets'!C:I, 5+VLOOKUP(G835,#REF!, 2, FALSE), FALSE), "")</f>
        <v/>
      </c>
      <c r="N835" s="106" t="str">
        <f t="shared" si="50"/>
        <v/>
      </c>
      <c r="O835" s="277"/>
      <c r="P835" s="277"/>
      <c r="Q835" s="277"/>
      <c r="R835" s="114"/>
      <c r="S835" s="99"/>
      <c r="T835" s="88"/>
      <c r="U835" s="89">
        <f>IF(ISBLANK(T835), 0, _xlfn.IFNA(VLOOKUP(T835, 'Measures Register'!$B$9:$K$59, COLUMN('Measures Register'!$K$8)-COLUMN('Measures Register'!$B$8)+1, FALSE), 0))</f>
        <v>0</v>
      </c>
      <c r="V835" s="90">
        <f>IF(ISBLANK(T835), 0, _xlfn.IFNA(VLOOKUP(T835, 'Measures Register'!$B$9:$L$59, COLUMN('Measures Register'!$L$8)-COLUMN('Measures Register'!$B$8)+1, FALSE), 0))</f>
        <v>0</v>
      </c>
      <c r="W835" s="88"/>
      <c r="X835" s="89">
        <f>IF(ISBLANK(W835), 0, _xlfn.IFNA(VLOOKUP(W835, 'Measures Register'!$B$9:$K$59, COLUMN('Measures Register'!$K$8)-COLUMN('Measures Register'!$B$8)+1, FALSE), 0))</f>
        <v>0</v>
      </c>
      <c r="Y835" s="90">
        <f>IF(ISBLANK(W835), 0, _xlfn.IFNA(VLOOKUP(W835, 'Measures Register'!$B$9:$L$59, COLUMN('Measures Register'!$L$8)-COLUMN('Measures Register'!$B$8)+1, FALSE), 0))</f>
        <v>0</v>
      </c>
      <c r="Z835" s="88"/>
      <c r="AA835" s="89">
        <f>IF(ISBLANK(Z835), 0, _xlfn.IFNA(VLOOKUP(Z835, 'Measures Register'!$B$9:$K$59, COLUMN('Measures Register'!$K$8)-COLUMN('Measures Register'!$B$8)+1, FALSE), 0))</f>
        <v>0</v>
      </c>
      <c r="AB835" s="90">
        <f>IF(ISBLANK(Z835), 0, _xlfn.IFNA(VLOOKUP(Z835, 'Measures Register'!$B$9:$L$59, COLUMN('Measures Register'!$L$8)-COLUMN('Measures Register'!$B$8)+1, FALSE), 0))</f>
        <v>0</v>
      </c>
      <c r="AC835" s="88"/>
      <c r="AD835" s="89">
        <f>IF(ISBLANK(AC835), 0, _xlfn.IFNA(VLOOKUP(AC835, 'Measures Register'!$B$9:$K$59, COLUMN('Measures Register'!$K$8)-COLUMN('Measures Register'!$B$8)+1, FALSE), 0))</f>
        <v>0</v>
      </c>
      <c r="AE835" s="90">
        <f>IF(ISBLANK(AC835), 0, _xlfn.IFNA(VLOOKUP(AC835, 'Measures Register'!$B$9:$L$59, COLUMN('Measures Register'!$L$8)-COLUMN('Measures Register'!$B$8)+1, FALSE), 0))</f>
        <v>0</v>
      </c>
      <c r="AF835" s="88"/>
      <c r="AG835" s="89">
        <f>IF(ISBLANK(AF835), 0, _xlfn.IFNA(VLOOKUP(AF835, 'Measures Register'!$B$9:$K$59, COLUMN('Measures Register'!$K$8)-COLUMN('Measures Register'!$B$8)+1, FALSE), 0))</f>
        <v>0</v>
      </c>
      <c r="AH835" s="110">
        <f>IF(ISBLANK(AF835), 0, _xlfn.IFNA(VLOOKUP(AF835, 'Measures Register'!$B$9:$L$59, COLUMN('Measures Register'!$L$8)-COLUMN('Measures Register'!$B$8)+1, FALSE), 0))</f>
        <v>0</v>
      </c>
      <c r="AI835" s="115"/>
      <c r="AJ835" s="108" t="str">
        <f t="shared" si="55"/>
        <v/>
      </c>
      <c r="AK835" s="86" t="str">
        <f t="shared" si="56"/>
        <v/>
      </c>
      <c r="AL835" s="106" t="str">
        <f t="shared" si="57"/>
        <v/>
      </c>
    </row>
    <row r="836" spans="2:38" ht="15.75" x14ac:dyDescent="0.45">
      <c r="B836" s="84" t="str">
        <f t="shared" si="58"/>
        <v/>
      </c>
      <c r="C836" s="97"/>
      <c r="D836" s="154"/>
      <c r="E836" s="112" t="str">
        <f>IFERROR(VLOOKUP(I836,#REF!,2,0),"")</f>
        <v/>
      </c>
      <c r="F836" s="156"/>
      <c r="G836" s="101"/>
      <c r="H836" s="103"/>
      <c r="I836" s="158"/>
      <c r="J836" s="159"/>
      <c r="K836"/>
      <c r="L836" s="152"/>
      <c r="M836" s="85" t="str">
        <f>IF(AND(F836&lt;&gt;"", G836&lt;&gt;""), VLOOKUP(F836, 'P2-Primary Assets'!C:I, 5+VLOOKUP(G836,#REF!, 2, FALSE), FALSE), "")</f>
        <v/>
      </c>
      <c r="N836" s="106" t="str">
        <f t="shared" si="50"/>
        <v/>
      </c>
      <c r="O836" s="277"/>
      <c r="P836" s="277"/>
      <c r="Q836" s="277"/>
      <c r="R836" s="114"/>
      <c r="S836" s="99"/>
      <c r="T836" s="88"/>
      <c r="U836" s="89">
        <f>IF(ISBLANK(T836), 0, _xlfn.IFNA(VLOOKUP(T836, 'Measures Register'!$B$9:$K$59, COLUMN('Measures Register'!$K$8)-COLUMN('Measures Register'!$B$8)+1, FALSE), 0))</f>
        <v>0</v>
      </c>
      <c r="V836" s="90">
        <f>IF(ISBLANK(T836), 0, _xlfn.IFNA(VLOOKUP(T836, 'Measures Register'!$B$9:$L$59, COLUMN('Measures Register'!$L$8)-COLUMN('Measures Register'!$B$8)+1, FALSE), 0))</f>
        <v>0</v>
      </c>
      <c r="W836" s="88"/>
      <c r="X836" s="89">
        <f>IF(ISBLANK(W836), 0, _xlfn.IFNA(VLOOKUP(W836, 'Measures Register'!$B$9:$K$59, COLUMN('Measures Register'!$K$8)-COLUMN('Measures Register'!$B$8)+1, FALSE), 0))</f>
        <v>0</v>
      </c>
      <c r="Y836" s="90">
        <f>IF(ISBLANK(W836), 0, _xlfn.IFNA(VLOOKUP(W836, 'Measures Register'!$B$9:$L$59, COLUMN('Measures Register'!$L$8)-COLUMN('Measures Register'!$B$8)+1, FALSE), 0))</f>
        <v>0</v>
      </c>
      <c r="Z836" s="88"/>
      <c r="AA836" s="89">
        <f>IF(ISBLANK(Z836), 0, _xlfn.IFNA(VLOOKUP(Z836, 'Measures Register'!$B$9:$K$59, COLUMN('Measures Register'!$K$8)-COLUMN('Measures Register'!$B$8)+1, FALSE), 0))</f>
        <v>0</v>
      </c>
      <c r="AB836" s="90">
        <f>IF(ISBLANK(Z836), 0, _xlfn.IFNA(VLOOKUP(Z836, 'Measures Register'!$B$9:$L$59, COLUMN('Measures Register'!$L$8)-COLUMN('Measures Register'!$B$8)+1, FALSE), 0))</f>
        <v>0</v>
      </c>
      <c r="AC836" s="88"/>
      <c r="AD836" s="89">
        <f>IF(ISBLANK(AC836), 0, _xlfn.IFNA(VLOOKUP(AC836, 'Measures Register'!$B$9:$K$59, COLUMN('Measures Register'!$K$8)-COLUMN('Measures Register'!$B$8)+1, FALSE), 0))</f>
        <v>0</v>
      </c>
      <c r="AE836" s="90">
        <f>IF(ISBLANK(AC836), 0, _xlfn.IFNA(VLOOKUP(AC836, 'Measures Register'!$B$9:$L$59, COLUMN('Measures Register'!$L$8)-COLUMN('Measures Register'!$B$8)+1, FALSE), 0))</f>
        <v>0</v>
      </c>
      <c r="AF836" s="88"/>
      <c r="AG836" s="89">
        <f>IF(ISBLANK(AF836), 0, _xlfn.IFNA(VLOOKUP(AF836, 'Measures Register'!$B$9:$K$59, COLUMN('Measures Register'!$K$8)-COLUMN('Measures Register'!$B$8)+1, FALSE), 0))</f>
        <v>0</v>
      </c>
      <c r="AH836" s="110">
        <f>IF(ISBLANK(AF836), 0, _xlfn.IFNA(VLOOKUP(AF836, 'Measures Register'!$B$9:$L$59, COLUMN('Measures Register'!$L$8)-COLUMN('Measures Register'!$B$8)+1, FALSE), 0))</f>
        <v>0</v>
      </c>
      <c r="AI836" s="115"/>
      <c r="AJ836" s="108" t="str">
        <f t="shared" si="55"/>
        <v/>
      </c>
      <c r="AK836" s="86" t="str">
        <f t="shared" si="56"/>
        <v/>
      </c>
      <c r="AL836" s="106" t="str">
        <f t="shared" si="57"/>
        <v/>
      </c>
    </row>
    <row r="837" spans="2:38" ht="15.75" x14ac:dyDescent="0.45">
      <c r="B837" s="84" t="str">
        <f t="shared" si="58"/>
        <v/>
      </c>
      <c r="C837" s="97"/>
      <c r="D837" s="154"/>
      <c r="E837" s="112" t="str">
        <f>IFERROR(VLOOKUP(I837,#REF!,2,0),"")</f>
        <v/>
      </c>
      <c r="F837" s="156"/>
      <c r="G837" s="101"/>
      <c r="H837" s="103"/>
      <c r="I837" s="158"/>
      <c r="J837" s="159"/>
      <c r="K837"/>
      <c r="L837" s="152"/>
      <c r="M837" s="85" t="str">
        <f>IF(AND(F837&lt;&gt;"", G837&lt;&gt;""), VLOOKUP(F837, 'P2-Primary Assets'!C:I, 5+VLOOKUP(G837,#REF!, 2, FALSE), FALSE), "")</f>
        <v/>
      </c>
      <c r="N837" s="106" t="str">
        <f t="shared" si="50"/>
        <v/>
      </c>
      <c r="O837" s="277"/>
      <c r="P837" s="277"/>
      <c r="Q837" s="277"/>
      <c r="R837" s="114"/>
      <c r="S837" s="99"/>
      <c r="T837" s="88"/>
      <c r="U837" s="89">
        <f>IF(ISBLANK(T837), 0, _xlfn.IFNA(VLOOKUP(T837, 'Measures Register'!$B$9:$K$59, COLUMN('Measures Register'!$K$8)-COLUMN('Measures Register'!$B$8)+1, FALSE), 0))</f>
        <v>0</v>
      </c>
      <c r="V837" s="90">
        <f>IF(ISBLANK(T837), 0, _xlfn.IFNA(VLOOKUP(T837, 'Measures Register'!$B$9:$L$59, COLUMN('Measures Register'!$L$8)-COLUMN('Measures Register'!$B$8)+1, FALSE), 0))</f>
        <v>0</v>
      </c>
      <c r="W837" s="88"/>
      <c r="X837" s="89">
        <f>IF(ISBLANK(W837), 0, _xlfn.IFNA(VLOOKUP(W837, 'Measures Register'!$B$9:$K$59, COLUMN('Measures Register'!$K$8)-COLUMN('Measures Register'!$B$8)+1, FALSE), 0))</f>
        <v>0</v>
      </c>
      <c r="Y837" s="90">
        <f>IF(ISBLANK(W837), 0, _xlfn.IFNA(VLOOKUP(W837, 'Measures Register'!$B$9:$L$59, COLUMN('Measures Register'!$L$8)-COLUMN('Measures Register'!$B$8)+1, FALSE), 0))</f>
        <v>0</v>
      </c>
      <c r="Z837" s="88"/>
      <c r="AA837" s="89">
        <f>IF(ISBLANK(Z837), 0, _xlfn.IFNA(VLOOKUP(Z837, 'Measures Register'!$B$9:$K$59, COLUMN('Measures Register'!$K$8)-COLUMN('Measures Register'!$B$8)+1, FALSE), 0))</f>
        <v>0</v>
      </c>
      <c r="AB837" s="90">
        <f>IF(ISBLANK(Z837), 0, _xlfn.IFNA(VLOOKUP(Z837, 'Measures Register'!$B$9:$L$59, COLUMN('Measures Register'!$L$8)-COLUMN('Measures Register'!$B$8)+1, FALSE), 0))</f>
        <v>0</v>
      </c>
      <c r="AC837" s="88"/>
      <c r="AD837" s="89">
        <f>IF(ISBLANK(AC837), 0, _xlfn.IFNA(VLOOKUP(AC837, 'Measures Register'!$B$9:$K$59, COLUMN('Measures Register'!$K$8)-COLUMN('Measures Register'!$B$8)+1, FALSE), 0))</f>
        <v>0</v>
      </c>
      <c r="AE837" s="90">
        <f>IF(ISBLANK(AC837), 0, _xlfn.IFNA(VLOOKUP(AC837, 'Measures Register'!$B$9:$L$59, COLUMN('Measures Register'!$L$8)-COLUMN('Measures Register'!$B$8)+1, FALSE), 0))</f>
        <v>0</v>
      </c>
      <c r="AF837" s="88"/>
      <c r="AG837" s="89">
        <f>IF(ISBLANK(AF837), 0, _xlfn.IFNA(VLOOKUP(AF837, 'Measures Register'!$B$9:$K$59, COLUMN('Measures Register'!$K$8)-COLUMN('Measures Register'!$B$8)+1, FALSE), 0))</f>
        <v>0</v>
      </c>
      <c r="AH837" s="110">
        <f>IF(ISBLANK(AF837), 0, _xlfn.IFNA(VLOOKUP(AF837, 'Measures Register'!$B$9:$L$59, COLUMN('Measures Register'!$L$8)-COLUMN('Measures Register'!$B$8)+1, FALSE), 0))</f>
        <v>0</v>
      </c>
      <c r="AI837" s="115"/>
      <c r="AJ837" s="108" t="str">
        <f t="shared" si="55"/>
        <v/>
      </c>
      <c r="AK837" s="86" t="str">
        <f t="shared" si="56"/>
        <v/>
      </c>
      <c r="AL837" s="106" t="str">
        <f t="shared" si="57"/>
        <v/>
      </c>
    </row>
    <row r="838" spans="2:38" ht="15.75" x14ac:dyDescent="0.45">
      <c r="B838" s="84" t="str">
        <f t="shared" si="58"/>
        <v/>
      </c>
      <c r="C838" s="97"/>
      <c r="D838" s="154"/>
      <c r="E838" s="112" t="str">
        <f>IFERROR(VLOOKUP(I838,#REF!,2,0),"")</f>
        <v/>
      </c>
      <c r="F838" s="156"/>
      <c r="G838" s="101"/>
      <c r="H838" s="103"/>
      <c r="I838" s="158"/>
      <c r="J838" s="159"/>
      <c r="K838"/>
      <c r="L838" s="152"/>
      <c r="M838" s="85" t="str">
        <f>IF(AND(F838&lt;&gt;"", G838&lt;&gt;""), VLOOKUP(F838, 'P2-Primary Assets'!C:I, 5+VLOOKUP(G838,#REF!, 2, FALSE), FALSE), "")</f>
        <v/>
      </c>
      <c r="N838" s="106" t="str">
        <f t="shared" si="50"/>
        <v/>
      </c>
      <c r="O838" s="277"/>
      <c r="P838" s="277"/>
      <c r="Q838" s="277"/>
      <c r="R838" s="114"/>
      <c r="S838" s="99"/>
      <c r="T838" s="88"/>
      <c r="U838" s="89">
        <f>IF(ISBLANK(T838), 0, _xlfn.IFNA(VLOOKUP(T838, 'Measures Register'!$B$9:$K$59, COLUMN('Measures Register'!$K$8)-COLUMN('Measures Register'!$B$8)+1, FALSE), 0))</f>
        <v>0</v>
      </c>
      <c r="V838" s="90">
        <f>IF(ISBLANK(T838), 0, _xlfn.IFNA(VLOOKUP(T838, 'Measures Register'!$B$9:$L$59, COLUMN('Measures Register'!$L$8)-COLUMN('Measures Register'!$B$8)+1, FALSE), 0))</f>
        <v>0</v>
      </c>
      <c r="W838" s="88"/>
      <c r="X838" s="89">
        <f>IF(ISBLANK(W838), 0, _xlfn.IFNA(VLOOKUP(W838, 'Measures Register'!$B$9:$K$59, COLUMN('Measures Register'!$K$8)-COLUMN('Measures Register'!$B$8)+1, FALSE), 0))</f>
        <v>0</v>
      </c>
      <c r="Y838" s="90">
        <f>IF(ISBLANK(W838), 0, _xlfn.IFNA(VLOOKUP(W838, 'Measures Register'!$B$9:$L$59, COLUMN('Measures Register'!$L$8)-COLUMN('Measures Register'!$B$8)+1, FALSE), 0))</f>
        <v>0</v>
      </c>
      <c r="Z838" s="88"/>
      <c r="AA838" s="89">
        <f>IF(ISBLANK(Z838), 0, _xlfn.IFNA(VLOOKUP(Z838, 'Measures Register'!$B$9:$K$59, COLUMN('Measures Register'!$K$8)-COLUMN('Measures Register'!$B$8)+1, FALSE), 0))</f>
        <v>0</v>
      </c>
      <c r="AB838" s="90">
        <f>IF(ISBLANK(Z838), 0, _xlfn.IFNA(VLOOKUP(Z838, 'Measures Register'!$B$9:$L$59, COLUMN('Measures Register'!$L$8)-COLUMN('Measures Register'!$B$8)+1, FALSE), 0))</f>
        <v>0</v>
      </c>
      <c r="AC838" s="88"/>
      <c r="AD838" s="89">
        <f>IF(ISBLANK(AC838), 0, _xlfn.IFNA(VLOOKUP(AC838, 'Measures Register'!$B$9:$K$59, COLUMN('Measures Register'!$K$8)-COLUMN('Measures Register'!$B$8)+1, FALSE), 0))</f>
        <v>0</v>
      </c>
      <c r="AE838" s="90">
        <f>IF(ISBLANK(AC838), 0, _xlfn.IFNA(VLOOKUP(AC838, 'Measures Register'!$B$9:$L$59, COLUMN('Measures Register'!$L$8)-COLUMN('Measures Register'!$B$8)+1, FALSE), 0))</f>
        <v>0</v>
      </c>
      <c r="AF838" s="88"/>
      <c r="AG838" s="89">
        <f>IF(ISBLANK(AF838), 0, _xlfn.IFNA(VLOOKUP(AF838, 'Measures Register'!$B$9:$K$59, COLUMN('Measures Register'!$K$8)-COLUMN('Measures Register'!$B$8)+1, FALSE), 0))</f>
        <v>0</v>
      </c>
      <c r="AH838" s="110">
        <f>IF(ISBLANK(AF838), 0, _xlfn.IFNA(VLOOKUP(AF838, 'Measures Register'!$B$9:$L$59, COLUMN('Measures Register'!$L$8)-COLUMN('Measures Register'!$B$8)+1, FALSE), 0))</f>
        <v>0</v>
      </c>
      <c r="AI838" s="115"/>
      <c r="AJ838" s="108" t="str">
        <f t="shared" si="55"/>
        <v/>
      </c>
      <c r="AK838" s="86" t="str">
        <f t="shared" si="56"/>
        <v/>
      </c>
      <c r="AL838" s="106" t="str">
        <f t="shared" si="57"/>
        <v/>
      </c>
    </row>
    <row r="839" spans="2:38" ht="15.75" x14ac:dyDescent="0.45">
      <c r="B839" s="84" t="str">
        <f t="shared" si="58"/>
        <v/>
      </c>
      <c r="C839" s="97"/>
      <c r="D839" s="154"/>
      <c r="E839" s="112" t="str">
        <f>IFERROR(VLOOKUP(I839,#REF!,2,0),"")</f>
        <v/>
      </c>
      <c r="F839" s="156"/>
      <c r="G839" s="101"/>
      <c r="H839" s="103"/>
      <c r="I839" s="158"/>
      <c r="J839" s="159"/>
      <c r="K839"/>
      <c r="L839" s="152"/>
      <c r="M839" s="85" t="str">
        <f>IF(AND(F839&lt;&gt;"", G839&lt;&gt;""), VLOOKUP(F839, 'P2-Primary Assets'!C:I, 5+VLOOKUP(G839,#REF!, 2, FALSE), FALSE), "")</f>
        <v/>
      </c>
      <c r="N839" s="106" t="str">
        <f t="shared" si="50"/>
        <v/>
      </c>
      <c r="O839" s="277"/>
      <c r="P839" s="277"/>
      <c r="Q839" s="277"/>
      <c r="R839" s="114"/>
      <c r="S839" s="99"/>
      <c r="T839" s="88"/>
      <c r="U839" s="89">
        <f>IF(ISBLANK(T839), 0, _xlfn.IFNA(VLOOKUP(T839, 'Measures Register'!$B$9:$K$59, COLUMN('Measures Register'!$K$8)-COLUMN('Measures Register'!$B$8)+1, FALSE), 0))</f>
        <v>0</v>
      </c>
      <c r="V839" s="90">
        <f>IF(ISBLANK(T839), 0, _xlfn.IFNA(VLOOKUP(T839, 'Measures Register'!$B$9:$L$59, COLUMN('Measures Register'!$L$8)-COLUMN('Measures Register'!$B$8)+1, FALSE), 0))</f>
        <v>0</v>
      </c>
      <c r="W839" s="88"/>
      <c r="X839" s="89">
        <f>IF(ISBLANK(W839), 0, _xlfn.IFNA(VLOOKUP(W839, 'Measures Register'!$B$9:$K$59, COLUMN('Measures Register'!$K$8)-COLUMN('Measures Register'!$B$8)+1, FALSE), 0))</f>
        <v>0</v>
      </c>
      <c r="Y839" s="90">
        <f>IF(ISBLANK(W839), 0, _xlfn.IFNA(VLOOKUP(W839, 'Measures Register'!$B$9:$L$59, COLUMN('Measures Register'!$L$8)-COLUMN('Measures Register'!$B$8)+1, FALSE), 0))</f>
        <v>0</v>
      </c>
      <c r="Z839" s="88"/>
      <c r="AA839" s="89">
        <f>IF(ISBLANK(Z839), 0, _xlfn.IFNA(VLOOKUP(Z839, 'Measures Register'!$B$9:$K$59, COLUMN('Measures Register'!$K$8)-COLUMN('Measures Register'!$B$8)+1, FALSE), 0))</f>
        <v>0</v>
      </c>
      <c r="AB839" s="90">
        <f>IF(ISBLANK(Z839), 0, _xlfn.IFNA(VLOOKUP(Z839, 'Measures Register'!$B$9:$L$59, COLUMN('Measures Register'!$L$8)-COLUMN('Measures Register'!$B$8)+1, FALSE), 0))</f>
        <v>0</v>
      </c>
      <c r="AC839" s="88"/>
      <c r="AD839" s="89">
        <f>IF(ISBLANK(AC839), 0, _xlfn.IFNA(VLOOKUP(AC839, 'Measures Register'!$B$9:$K$59, COLUMN('Measures Register'!$K$8)-COLUMN('Measures Register'!$B$8)+1, FALSE), 0))</f>
        <v>0</v>
      </c>
      <c r="AE839" s="90">
        <f>IF(ISBLANK(AC839), 0, _xlfn.IFNA(VLOOKUP(AC839, 'Measures Register'!$B$9:$L$59, COLUMN('Measures Register'!$L$8)-COLUMN('Measures Register'!$B$8)+1, FALSE), 0))</f>
        <v>0</v>
      </c>
      <c r="AF839" s="88"/>
      <c r="AG839" s="89">
        <f>IF(ISBLANK(AF839), 0, _xlfn.IFNA(VLOOKUP(AF839, 'Measures Register'!$B$9:$K$59, COLUMN('Measures Register'!$K$8)-COLUMN('Measures Register'!$B$8)+1, FALSE), 0))</f>
        <v>0</v>
      </c>
      <c r="AH839" s="110">
        <f>IF(ISBLANK(AF839), 0, _xlfn.IFNA(VLOOKUP(AF839, 'Measures Register'!$B$9:$L$59, COLUMN('Measures Register'!$L$8)-COLUMN('Measures Register'!$B$8)+1, FALSE), 0))</f>
        <v>0</v>
      </c>
      <c r="AI839" s="115"/>
      <c r="AJ839" s="108" t="str">
        <f t="shared" si="55"/>
        <v/>
      </c>
      <c r="AK839" s="86" t="str">
        <f t="shared" si="56"/>
        <v/>
      </c>
      <c r="AL839" s="106" t="str">
        <f t="shared" si="57"/>
        <v/>
      </c>
    </row>
    <row r="840" spans="2:38" ht="15.75" x14ac:dyDescent="0.45">
      <c r="B840" s="84" t="str">
        <f t="shared" si="58"/>
        <v/>
      </c>
      <c r="C840" s="97"/>
      <c r="D840" s="154"/>
      <c r="E840" s="112" t="str">
        <f>IFERROR(VLOOKUP(I840,#REF!,2,0),"")</f>
        <v/>
      </c>
      <c r="F840" s="156"/>
      <c r="G840" s="101"/>
      <c r="H840" s="103"/>
      <c r="I840" s="158"/>
      <c r="J840" s="159"/>
      <c r="K840"/>
      <c r="L840" s="152"/>
      <c r="M840" s="85" t="str">
        <f>IF(AND(F840&lt;&gt;"", G840&lt;&gt;""), VLOOKUP(F840, 'P2-Primary Assets'!C:I, 5+VLOOKUP(G840,#REF!, 2, FALSE), FALSE), "")</f>
        <v/>
      </c>
      <c r="N840" s="106" t="str">
        <f t="shared" si="50"/>
        <v/>
      </c>
      <c r="O840" s="277"/>
      <c r="P840" s="277"/>
      <c r="Q840" s="277"/>
      <c r="R840" s="114"/>
      <c r="S840" s="99"/>
      <c r="T840" s="88"/>
      <c r="U840" s="89">
        <f>IF(ISBLANK(T840), 0, _xlfn.IFNA(VLOOKUP(T840, 'Measures Register'!$B$9:$K$59, COLUMN('Measures Register'!$K$8)-COLUMN('Measures Register'!$B$8)+1, FALSE), 0))</f>
        <v>0</v>
      </c>
      <c r="V840" s="90">
        <f>IF(ISBLANK(T840), 0, _xlfn.IFNA(VLOOKUP(T840, 'Measures Register'!$B$9:$L$59, COLUMN('Measures Register'!$L$8)-COLUMN('Measures Register'!$B$8)+1, FALSE), 0))</f>
        <v>0</v>
      </c>
      <c r="W840" s="88"/>
      <c r="X840" s="89">
        <f>IF(ISBLANK(W840), 0, _xlfn.IFNA(VLOOKUP(W840, 'Measures Register'!$B$9:$K$59, COLUMN('Measures Register'!$K$8)-COLUMN('Measures Register'!$B$8)+1, FALSE), 0))</f>
        <v>0</v>
      </c>
      <c r="Y840" s="90">
        <f>IF(ISBLANK(W840), 0, _xlfn.IFNA(VLOOKUP(W840, 'Measures Register'!$B$9:$L$59, COLUMN('Measures Register'!$L$8)-COLUMN('Measures Register'!$B$8)+1, FALSE), 0))</f>
        <v>0</v>
      </c>
      <c r="Z840" s="88"/>
      <c r="AA840" s="89">
        <f>IF(ISBLANK(Z840), 0, _xlfn.IFNA(VLOOKUP(Z840, 'Measures Register'!$B$9:$K$59, COLUMN('Measures Register'!$K$8)-COLUMN('Measures Register'!$B$8)+1, FALSE), 0))</f>
        <v>0</v>
      </c>
      <c r="AB840" s="90">
        <f>IF(ISBLANK(Z840), 0, _xlfn.IFNA(VLOOKUP(Z840, 'Measures Register'!$B$9:$L$59, COLUMN('Measures Register'!$L$8)-COLUMN('Measures Register'!$B$8)+1, FALSE), 0))</f>
        <v>0</v>
      </c>
      <c r="AC840" s="88"/>
      <c r="AD840" s="89">
        <f>IF(ISBLANK(AC840), 0, _xlfn.IFNA(VLOOKUP(AC840, 'Measures Register'!$B$9:$K$59, COLUMN('Measures Register'!$K$8)-COLUMN('Measures Register'!$B$8)+1, FALSE), 0))</f>
        <v>0</v>
      </c>
      <c r="AE840" s="90">
        <f>IF(ISBLANK(AC840), 0, _xlfn.IFNA(VLOOKUP(AC840, 'Measures Register'!$B$9:$L$59, COLUMN('Measures Register'!$L$8)-COLUMN('Measures Register'!$B$8)+1, FALSE), 0))</f>
        <v>0</v>
      </c>
      <c r="AF840" s="88"/>
      <c r="AG840" s="89">
        <f>IF(ISBLANK(AF840), 0, _xlfn.IFNA(VLOOKUP(AF840, 'Measures Register'!$B$9:$K$59, COLUMN('Measures Register'!$K$8)-COLUMN('Measures Register'!$B$8)+1, FALSE), 0))</f>
        <v>0</v>
      </c>
      <c r="AH840" s="110">
        <f>IF(ISBLANK(AF840), 0, _xlfn.IFNA(VLOOKUP(AF840, 'Measures Register'!$B$9:$L$59, COLUMN('Measures Register'!$L$8)-COLUMN('Measures Register'!$B$8)+1, FALSE), 0))</f>
        <v>0</v>
      </c>
      <c r="AI840" s="115"/>
      <c r="AJ840" s="108" t="str">
        <f t="shared" si="55"/>
        <v/>
      </c>
      <c r="AK840" s="86" t="str">
        <f t="shared" si="56"/>
        <v/>
      </c>
      <c r="AL840" s="106" t="str">
        <f t="shared" si="57"/>
        <v/>
      </c>
    </row>
    <row r="841" spans="2:38" ht="15.75" x14ac:dyDescent="0.45">
      <c r="B841" s="84" t="str">
        <f t="shared" si="58"/>
        <v/>
      </c>
      <c r="C841" s="97"/>
      <c r="D841" s="154"/>
      <c r="E841" s="112" t="str">
        <f>IFERROR(VLOOKUP(I841,#REF!,2,0),"")</f>
        <v/>
      </c>
      <c r="F841" s="156"/>
      <c r="G841" s="101"/>
      <c r="H841" s="103"/>
      <c r="I841" s="158"/>
      <c r="J841" s="159"/>
      <c r="K841"/>
      <c r="L841" s="152"/>
      <c r="M841" s="85" t="str">
        <f>IF(AND(F841&lt;&gt;"", G841&lt;&gt;""), VLOOKUP(F841, 'P2-Primary Assets'!C:I, 5+VLOOKUP(G841,#REF!, 2, FALSE), FALSE), "")</f>
        <v/>
      </c>
      <c r="N841" s="106" t="str">
        <f t="shared" si="50"/>
        <v/>
      </c>
      <c r="O841" s="277"/>
      <c r="P841" s="277"/>
      <c r="Q841" s="277"/>
      <c r="R841" s="114"/>
      <c r="S841" s="99"/>
      <c r="T841" s="88"/>
      <c r="U841" s="89">
        <f>IF(ISBLANK(T841), 0, _xlfn.IFNA(VLOOKUP(T841, 'Measures Register'!$B$9:$K$59, COLUMN('Measures Register'!$K$8)-COLUMN('Measures Register'!$B$8)+1, FALSE), 0))</f>
        <v>0</v>
      </c>
      <c r="V841" s="90">
        <f>IF(ISBLANK(T841), 0, _xlfn.IFNA(VLOOKUP(T841, 'Measures Register'!$B$9:$L$59, COLUMN('Measures Register'!$L$8)-COLUMN('Measures Register'!$B$8)+1, FALSE), 0))</f>
        <v>0</v>
      </c>
      <c r="W841" s="88"/>
      <c r="X841" s="89">
        <f>IF(ISBLANK(W841), 0, _xlfn.IFNA(VLOOKUP(W841, 'Measures Register'!$B$9:$K$59, COLUMN('Measures Register'!$K$8)-COLUMN('Measures Register'!$B$8)+1, FALSE), 0))</f>
        <v>0</v>
      </c>
      <c r="Y841" s="90">
        <f>IF(ISBLANK(W841), 0, _xlfn.IFNA(VLOOKUP(W841, 'Measures Register'!$B$9:$L$59, COLUMN('Measures Register'!$L$8)-COLUMN('Measures Register'!$B$8)+1, FALSE), 0))</f>
        <v>0</v>
      </c>
      <c r="Z841" s="88"/>
      <c r="AA841" s="89">
        <f>IF(ISBLANK(Z841), 0, _xlfn.IFNA(VLOOKUP(Z841, 'Measures Register'!$B$9:$K$59, COLUMN('Measures Register'!$K$8)-COLUMN('Measures Register'!$B$8)+1, FALSE), 0))</f>
        <v>0</v>
      </c>
      <c r="AB841" s="90">
        <f>IF(ISBLANK(Z841), 0, _xlfn.IFNA(VLOOKUP(Z841, 'Measures Register'!$B$9:$L$59, COLUMN('Measures Register'!$L$8)-COLUMN('Measures Register'!$B$8)+1, FALSE), 0))</f>
        <v>0</v>
      </c>
      <c r="AC841" s="88"/>
      <c r="AD841" s="89">
        <f>IF(ISBLANK(AC841), 0, _xlfn.IFNA(VLOOKUP(AC841, 'Measures Register'!$B$9:$K$59, COLUMN('Measures Register'!$K$8)-COLUMN('Measures Register'!$B$8)+1, FALSE), 0))</f>
        <v>0</v>
      </c>
      <c r="AE841" s="90">
        <f>IF(ISBLANK(AC841), 0, _xlfn.IFNA(VLOOKUP(AC841, 'Measures Register'!$B$9:$L$59, COLUMN('Measures Register'!$L$8)-COLUMN('Measures Register'!$B$8)+1, FALSE), 0))</f>
        <v>0</v>
      </c>
      <c r="AF841" s="88"/>
      <c r="AG841" s="89">
        <f>IF(ISBLANK(AF841), 0, _xlfn.IFNA(VLOOKUP(AF841, 'Measures Register'!$B$9:$K$59, COLUMN('Measures Register'!$K$8)-COLUMN('Measures Register'!$B$8)+1, FALSE), 0))</f>
        <v>0</v>
      </c>
      <c r="AH841" s="110">
        <f>IF(ISBLANK(AF841), 0, _xlfn.IFNA(VLOOKUP(AF841, 'Measures Register'!$B$9:$L$59, COLUMN('Measures Register'!$L$8)-COLUMN('Measures Register'!$B$8)+1, FALSE), 0))</f>
        <v>0</v>
      </c>
      <c r="AI841" s="115"/>
      <c r="AJ841" s="108" t="str">
        <f t="shared" si="55"/>
        <v/>
      </c>
      <c r="AK841" s="86" t="str">
        <f t="shared" si="56"/>
        <v/>
      </c>
      <c r="AL841" s="106" t="str">
        <f t="shared" si="57"/>
        <v/>
      </c>
    </row>
    <row r="842" spans="2:38" ht="15.75" x14ac:dyDescent="0.45">
      <c r="B842" s="84" t="str">
        <f t="shared" si="58"/>
        <v/>
      </c>
      <c r="C842" s="97"/>
      <c r="D842" s="154"/>
      <c r="E842" s="112" t="str">
        <f>IFERROR(VLOOKUP(I842,#REF!,2,0),"")</f>
        <v/>
      </c>
      <c r="F842" s="156"/>
      <c r="G842" s="101"/>
      <c r="H842" s="103"/>
      <c r="I842" s="158"/>
      <c r="J842" s="159"/>
      <c r="K842"/>
      <c r="L842" s="152"/>
      <c r="M842" s="85" t="str">
        <f>IF(AND(F842&lt;&gt;"", G842&lt;&gt;""), VLOOKUP(F842, 'P2-Primary Assets'!C:I, 5+VLOOKUP(G842,#REF!, 2, FALSE), FALSE), "")</f>
        <v/>
      </c>
      <c r="N842" s="106" t="str">
        <f t="shared" si="50"/>
        <v/>
      </c>
      <c r="O842" s="277"/>
      <c r="P842" s="277"/>
      <c r="Q842" s="277"/>
      <c r="R842" s="114"/>
      <c r="S842" s="99"/>
      <c r="T842" s="88"/>
      <c r="U842" s="89">
        <f>IF(ISBLANK(T842), 0, _xlfn.IFNA(VLOOKUP(T842, 'Measures Register'!$B$9:$K$59, COLUMN('Measures Register'!$K$8)-COLUMN('Measures Register'!$B$8)+1, FALSE), 0))</f>
        <v>0</v>
      </c>
      <c r="V842" s="90">
        <f>IF(ISBLANK(T842), 0, _xlfn.IFNA(VLOOKUP(T842, 'Measures Register'!$B$9:$L$59, COLUMN('Measures Register'!$L$8)-COLUMN('Measures Register'!$B$8)+1, FALSE), 0))</f>
        <v>0</v>
      </c>
      <c r="W842" s="88"/>
      <c r="X842" s="89">
        <f>IF(ISBLANK(W842), 0, _xlfn.IFNA(VLOOKUP(W842, 'Measures Register'!$B$9:$K$59, COLUMN('Measures Register'!$K$8)-COLUMN('Measures Register'!$B$8)+1, FALSE), 0))</f>
        <v>0</v>
      </c>
      <c r="Y842" s="90">
        <f>IF(ISBLANK(W842), 0, _xlfn.IFNA(VLOOKUP(W842, 'Measures Register'!$B$9:$L$59, COLUMN('Measures Register'!$L$8)-COLUMN('Measures Register'!$B$8)+1, FALSE), 0))</f>
        <v>0</v>
      </c>
      <c r="Z842" s="88"/>
      <c r="AA842" s="89">
        <f>IF(ISBLANK(Z842), 0, _xlfn.IFNA(VLOOKUP(Z842, 'Measures Register'!$B$9:$K$59, COLUMN('Measures Register'!$K$8)-COLUMN('Measures Register'!$B$8)+1, FALSE), 0))</f>
        <v>0</v>
      </c>
      <c r="AB842" s="90">
        <f>IF(ISBLANK(Z842), 0, _xlfn.IFNA(VLOOKUP(Z842, 'Measures Register'!$B$9:$L$59, COLUMN('Measures Register'!$L$8)-COLUMN('Measures Register'!$B$8)+1, FALSE), 0))</f>
        <v>0</v>
      </c>
      <c r="AC842" s="88"/>
      <c r="AD842" s="89">
        <f>IF(ISBLANK(AC842), 0, _xlfn.IFNA(VLOOKUP(AC842, 'Measures Register'!$B$9:$K$59, COLUMN('Measures Register'!$K$8)-COLUMN('Measures Register'!$B$8)+1, FALSE), 0))</f>
        <v>0</v>
      </c>
      <c r="AE842" s="90">
        <f>IF(ISBLANK(AC842), 0, _xlfn.IFNA(VLOOKUP(AC842, 'Measures Register'!$B$9:$L$59, COLUMN('Measures Register'!$L$8)-COLUMN('Measures Register'!$B$8)+1, FALSE), 0))</f>
        <v>0</v>
      </c>
      <c r="AF842" s="88"/>
      <c r="AG842" s="89">
        <f>IF(ISBLANK(AF842), 0, _xlfn.IFNA(VLOOKUP(AF842, 'Measures Register'!$B$9:$K$59, COLUMN('Measures Register'!$K$8)-COLUMN('Measures Register'!$B$8)+1, FALSE), 0))</f>
        <v>0</v>
      </c>
      <c r="AH842" s="110">
        <f>IF(ISBLANK(AF842), 0, _xlfn.IFNA(VLOOKUP(AF842, 'Measures Register'!$B$9:$L$59, COLUMN('Measures Register'!$L$8)-COLUMN('Measures Register'!$B$8)+1, FALSE), 0))</f>
        <v>0</v>
      </c>
      <c r="AI842" s="115"/>
      <c r="AJ842" s="108" t="str">
        <f t="shared" si="55"/>
        <v/>
      </c>
      <c r="AK842" s="86" t="str">
        <f t="shared" si="56"/>
        <v/>
      </c>
      <c r="AL842" s="106" t="str">
        <f t="shared" si="57"/>
        <v/>
      </c>
    </row>
    <row r="843" spans="2:38" ht="15.75" x14ac:dyDescent="0.45">
      <c r="B843" s="84" t="str">
        <f t="shared" si="58"/>
        <v/>
      </c>
      <c r="C843" s="97"/>
      <c r="D843" s="154"/>
      <c r="E843" s="112" t="str">
        <f>IFERROR(VLOOKUP(I843,#REF!,2,0),"")</f>
        <v/>
      </c>
      <c r="F843" s="156"/>
      <c r="G843" s="101"/>
      <c r="H843" s="103"/>
      <c r="I843" s="158"/>
      <c r="J843" s="159"/>
      <c r="K843"/>
      <c r="L843" s="152"/>
      <c r="M843" s="85" t="str">
        <f>IF(AND(F843&lt;&gt;"", G843&lt;&gt;""), VLOOKUP(F843, 'P2-Primary Assets'!C:I, 5+VLOOKUP(G843,#REF!, 2, FALSE), FALSE), "")</f>
        <v/>
      </c>
      <c r="N843" s="106" t="str">
        <f t="shared" si="50"/>
        <v/>
      </c>
      <c r="O843" s="277"/>
      <c r="P843" s="277"/>
      <c r="Q843" s="277"/>
      <c r="R843" s="114"/>
      <c r="S843" s="99"/>
      <c r="T843" s="88"/>
      <c r="U843" s="89">
        <f>IF(ISBLANK(T843), 0, _xlfn.IFNA(VLOOKUP(T843, 'Measures Register'!$B$9:$K$59, COLUMN('Measures Register'!$K$8)-COLUMN('Measures Register'!$B$8)+1, FALSE), 0))</f>
        <v>0</v>
      </c>
      <c r="V843" s="90">
        <f>IF(ISBLANK(T843), 0, _xlfn.IFNA(VLOOKUP(T843, 'Measures Register'!$B$9:$L$59, COLUMN('Measures Register'!$L$8)-COLUMN('Measures Register'!$B$8)+1, FALSE), 0))</f>
        <v>0</v>
      </c>
      <c r="W843" s="88"/>
      <c r="X843" s="89">
        <f>IF(ISBLANK(W843), 0, _xlfn.IFNA(VLOOKUP(W843, 'Measures Register'!$B$9:$K$59, COLUMN('Measures Register'!$K$8)-COLUMN('Measures Register'!$B$8)+1, FALSE), 0))</f>
        <v>0</v>
      </c>
      <c r="Y843" s="90">
        <f>IF(ISBLANK(W843), 0, _xlfn.IFNA(VLOOKUP(W843, 'Measures Register'!$B$9:$L$59, COLUMN('Measures Register'!$L$8)-COLUMN('Measures Register'!$B$8)+1, FALSE), 0))</f>
        <v>0</v>
      </c>
      <c r="Z843" s="88"/>
      <c r="AA843" s="89">
        <f>IF(ISBLANK(Z843), 0, _xlfn.IFNA(VLOOKUP(Z843, 'Measures Register'!$B$9:$K$59, COLUMN('Measures Register'!$K$8)-COLUMN('Measures Register'!$B$8)+1, FALSE), 0))</f>
        <v>0</v>
      </c>
      <c r="AB843" s="90">
        <f>IF(ISBLANK(Z843), 0, _xlfn.IFNA(VLOOKUP(Z843, 'Measures Register'!$B$9:$L$59, COLUMN('Measures Register'!$L$8)-COLUMN('Measures Register'!$B$8)+1, FALSE), 0))</f>
        <v>0</v>
      </c>
      <c r="AC843" s="88"/>
      <c r="AD843" s="89">
        <f>IF(ISBLANK(AC843), 0, _xlfn.IFNA(VLOOKUP(AC843, 'Measures Register'!$B$9:$K$59, COLUMN('Measures Register'!$K$8)-COLUMN('Measures Register'!$B$8)+1, FALSE), 0))</f>
        <v>0</v>
      </c>
      <c r="AE843" s="90">
        <f>IF(ISBLANK(AC843), 0, _xlfn.IFNA(VLOOKUP(AC843, 'Measures Register'!$B$9:$L$59, COLUMN('Measures Register'!$L$8)-COLUMN('Measures Register'!$B$8)+1, FALSE), 0))</f>
        <v>0</v>
      </c>
      <c r="AF843" s="88"/>
      <c r="AG843" s="89">
        <f>IF(ISBLANK(AF843), 0, _xlfn.IFNA(VLOOKUP(AF843, 'Measures Register'!$B$9:$K$59, COLUMN('Measures Register'!$K$8)-COLUMN('Measures Register'!$B$8)+1, FALSE), 0))</f>
        <v>0</v>
      </c>
      <c r="AH843" s="110">
        <f>IF(ISBLANK(AF843), 0, _xlfn.IFNA(VLOOKUP(AF843, 'Measures Register'!$B$9:$L$59, COLUMN('Measures Register'!$L$8)-COLUMN('Measures Register'!$B$8)+1, FALSE), 0))</f>
        <v>0</v>
      </c>
      <c r="AI843" s="115"/>
      <c r="AJ843" s="108" t="str">
        <f t="shared" si="55"/>
        <v/>
      </c>
      <c r="AK843" s="86" t="str">
        <f t="shared" si="56"/>
        <v/>
      </c>
      <c r="AL843" s="106" t="str">
        <f t="shared" si="57"/>
        <v/>
      </c>
    </row>
    <row r="844" spans="2:38" ht="15.75" x14ac:dyDescent="0.45">
      <c r="B844" s="84" t="str">
        <f t="shared" si="58"/>
        <v/>
      </c>
      <c r="C844" s="97"/>
      <c r="D844" s="154"/>
      <c r="E844" s="112" t="str">
        <f>IFERROR(VLOOKUP(I844,#REF!,2,0),"")</f>
        <v/>
      </c>
      <c r="F844" s="156"/>
      <c r="G844" s="101"/>
      <c r="H844" s="103"/>
      <c r="I844" s="158"/>
      <c r="J844" s="159"/>
      <c r="K844"/>
      <c r="L844" s="152"/>
      <c r="M844" s="85" t="str">
        <f>IF(AND(F844&lt;&gt;"", G844&lt;&gt;""), VLOOKUP(F844, 'P2-Primary Assets'!C:I, 5+VLOOKUP(G844,#REF!, 2, FALSE), FALSE), "")</f>
        <v/>
      </c>
      <c r="N844" s="106" t="str">
        <f t="shared" si="50"/>
        <v/>
      </c>
      <c r="O844" s="277"/>
      <c r="P844" s="277"/>
      <c r="Q844" s="277"/>
      <c r="R844" s="114"/>
      <c r="S844" s="99"/>
      <c r="T844" s="88"/>
      <c r="U844" s="89">
        <f>IF(ISBLANK(T844), 0, _xlfn.IFNA(VLOOKUP(T844, 'Measures Register'!$B$9:$K$59, COLUMN('Measures Register'!$K$8)-COLUMN('Measures Register'!$B$8)+1, FALSE), 0))</f>
        <v>0</v>
      </c>
      <c r="V844" s="90">
        <f>IF(ISBLANK(T844), 0, _xlfn.IFNA(VLOOKUP(T844, 'Measures Register'!$B$9:$L$59, COLUMN('Measures Register'!$L$8)-COLUMN('Measures Register'!$B$8)+1, FALSE), 0))</f>
        <v>0</v>
      </c>
      <c r="W844" s="88"/>
      <c r="X844" s="89">
        <f>IF(ISBLANK(W844), 0, _xlfn.IFNA(VLOOKUP(W844, 'Measures Register'!$B$9:$K$59, COLUMN('Measures Register'!$K$8)-COLUMN('Measures Register'!$B$8)+1, FALSE), 0))</f>
        <v>0</v>
      </c>
      <c r="Y844" s="90">
        <f>IF(ISBLANK(W844), 0, _xlfn.IFNA(VLOOKUP(W844, 'Measures Register'!$B$9:$L$59, COLUMN('Measures Register'!$L$8)-COLUMN('Measures Register'!$B$8)+1, FALSE), 0))</f>
        <v>0</v>
      </c>
      <c r="Z844" s="88"/>
      <c r="AA844" s="89">
        <f>IF(ISBLANK(Z844), 0, _xlfn.IFNA(VLOOKUP(Z844, 'Measures Register'!$B$9:$K$59, COLUMN('Measures Register'!$K$8)-COLUMN('Measures Register'!$B$8)+1, FALSE), 0))</f>
        <v>0</v>
      </c>
      <c r="AB844" s="90">
        <f>IF(ISBLANK(Z844), 0, _xlfn.IFNA(VLOOKUP(Z844, 'Measures Register'!$B$9:$L$59, COLUMN('Measures Register'!$L$8)-COLUMN('Measures Register'!$B$8)+1, FALSE), 0))</f>
        <v>0</v>
      </c>
      <c r="AC844" s="88"/>
      <c r="AD844" s="89">
        <f>IF(ISBLANK(AC844), 0, _xlfn.IFNA(VLOOKUP(AC844, 'Measures Register'!$B$9:$K$59, COLUMN('Measures Register'!$K$8)-COLUMN('Measures Register'!$B$8)+1, FALSE), 0))</f>
        <v>0</v>
      </c>
      <c r="AE844" s="90">
        <f>IF(ISBLANK(AC844), 0, _xlfn.IFNA(VLOOKUP(AC844, 'Measures Register'!$B$9:$L$59, COLUMN('Measures Register'!$L$8)-COLUMN('Measures Register'!$B$8)+1, FALSE), 0))</f>
        <v>0</v>
      </c>
      <c r="AF844" s="88"/>
      <c r="AG844" s="89">
        <f>IF(ISBLANK(AF844), 0, _xlfn.IFNA(VLOOKUP(AF844, 'Measures Register'!$B$9:$K$59, COLUMN('Measures Register'!$K$8)-COLUMN('Measures Register'!$B$8)+1, FALSE), 0))</f>
        <v>0</v>
      </c>
      <c r="AH844" s="110">
        <f>IF(ISBLANK(AF844), 0, _xlfn.IFNA(VLOOKUP(AF844, 'Measures Register'!$B$9:$L$59, COLUMN('Measures Register'!$L$8)-COLUMN('Measures Register'!$B$8)+1, FALSE), 0))</f>
        <v>0</v>
      </c>
      <c r="AI844" s="115"/>
      <c r="AJ844" s="108" t="str">
        <f t="shared" si="55"/>
        <v/>
      </c>
      <c r="AK844" s="86" t="str">
        <f t="shared" si="56"/>
        <v/>
      </c>
      <c r="AL844" s="106" t="str">
        <f t="shared" si="57"/>
        <v/>
      </c>
    </row>
    <row r="845" spans="2:38" ht="15.75" x14ac:dyDescent="0.45">
      <c r="B845" s="84" t="str">
        <f t="shared" si="58"/>
        <v/>
      </c>
      <c r="C845" s="97"/>
      <c r="D845" s="154"/>
      <c r="E845" s="112" t="str">
        <f>IFERROR(VLOOKUP(I845,#REF!,2,0),"")</f>
        <v/>
      </c>
      <c r="F845" s="156"/>
      <c r="G845" s="101"/>
      <c r="H845" s="103"/>
      <c r="I845" s="158"/>
      <c r="J845" s="159"/>
      <c r="K845"/>
      <c r="L845" s="152"/>
      <c r="M845" s="85" t="str">
        <f>IF(AND(F845&lt;&gt;"", G845&lt;&gt;""), VLOOKUP(F845, 'P2-Primary Assets'!C:I, 5+VLOOKUP(G845,#REF!, 2, FALSE), FALSE), "")</f>
        <v/>
      </c>
      <c r="N845" s="106" t="str">
        <f t="shared" si="50"/>
        <v/>
      </c>
      <c r="O845" s="277"/>
      <c r="P845" s="277"/>
      <c r="Q845" s="277"/>
      <c r="R845" s="114"/>
      <c r="S845" s="99"/>
      <c r="T845" s="88"/>
      <c r="U845" s="89">
        <f>IF(ISBLANK(T845), 0, _xlfn.IFNA(VLOOKUP(T845, 'Measures Register'!$B$9:$K$59, COLUMN('Measures Register'!$K$8)-COLUMN('Measures Register'!$B$8)+1, FALSE), 0))</f>
        <v>0</v>
      </c>
      <c r="V845" s="90">
        <f>IF(ISBLANK(T845), 0, _xlfn.IFNA(VLOOKUP(T845, 'Measures Register'!$B$9:$L$59, COLUMN('Measures Register'!$L$8)-COLUMN('Measures Register'!$B$8)+1, FALSE), 0))</f>
        <v>0</v>
      </c>
      <c r="W845" s="88"/>
      <c r="X845" s="89">
        <f>IF(ISBLANK(W845), 0, _xlfn.IFNA(VLOOKUP(W845, 'Measures Register'!$B$9:$K$59, COLUMN('Measures Register'!$K$8)-COLUMN('Measures Register'!$B$8)+1, FALSE), 0))</f>
        <v>0</v>
      </c>
      <c r="Y845" s="90">
        <f>IF(ISBLANK(W845), 0, _xlfn.IFNA(VLOOKUP(W845, 'Measures Register'!$B$9:$L$59, COLUMN('Measures Register'!$L$8)-COLUMN('Measures Register'!$B$8)+1, FALSE), 0))</f>
        <v>0</v>
      </c>
      <c r="Z845" s="88"/>
      <c r="AA845" s="89">
        <f>IF(ISBLANK(Z845), 0, _xlfn.IFNA(VLOOKUP(Z845, 'Measures Register'!$B$9:$K$59, COLUMN('Measures Register'!$K$8)-COLUMN('Measures Register'!$B$8)+1, FALSE), 0))</f>
        <v>0</v>
      </c>
      <c r="AB845" s="90">
        <f>IF(ISBLANK(Z845), 0, _xlfn.IFNA(VLOOKUP(Z845, 'Measures Register'!$B$9:$L$59, COLUMN('Measures Register'!$L$8)-COLUMN('Measures Register'!$B$8)+1, FALSE), 0))</f>
        <v>0</v>
      </c>
      <c r="AC845" s="88"/>
      <c r="AD845" s="89">
        <f>IF(ISBLANK(AC845), 0, _xlfn.IFNA(VLOOKUP(AC845, 'Measures Register'!$B$9:$K$59, COLUMN('Measures Register'!$K$8)-COLUMN('Measures Register'!$B$8)+1, FALSE), 0))</f>
        <v>0</v>
      </c>
      <c r="AE845" s="90">
        <f>IF(ISBLANK(AC845), 0, _xlfn.IFNA(VLOOKUP(AC845, 'Measures Register'!$B$9:$L$59, COLUMN('Measures Register'!$L$8)-COLUMN('Measures Register'!$B$8)+1, FALSE), 0))</f>
        <v>0</v>
      </c>
      <c r="AF845" s="88"/>
      <c r="AG845" s="89">
        <f>IF(ISBLANK(AF845), 0, _xlfn.IFNA(VLOOKUP(AF845, 'Measures Register'!$B$9:$K$59, COLUMN('Measures Register'!$K$8)-COLUMN('Measures Register'!$B$8)+1, FALSE), 0))</f>
        <v>0</v>
      </c>
      <c r="AH845" s="110">
        <f>IF(ISBLANK(AF845), 0, _xlfn.IFNA(VLOOKUP(AF845, 'Measures Register'!$B$9:$L$59, COLUMN('Measures Register'!$L$8)-COLUMN('Measures Register'!$B$8)+1, FALSE), 0))</f>
        <v>0</v>
      </c>
      <c r="AI845" s="115"/>
      <c r="AJ845" s="108" t="str">
        <f t="shared" si="55"/>
        <v/>
      </c>
      <c r="AK845" s="86" t="str">
        <f t="shared" si="56"/>
        <v/>
      </c>
      <c r="AL845" s="106" t="str">
        <f t="shared" si="57"/>
        <v/>
      </c>
    </row>
    <row r="846" spans="2:38" ht="15.75" x14ac:dyDescent="0.45">
      <c r="B846" s="84" t="str">
        <f t="shared" si="58"/>
        <v/>
      </c>
      <c r="C846" s="97"/>
      <c r="D846" s="154"/>
      <c r="E846" s="112" t="str">
        <f>IFERROR(VLOOKUP(I846,#REF!,2,0),"")</f>
        <v/>
      </c>
      <c r="F846" s="156"/>
      <c r="G846" s="101"/>
      <c r="H846" s="103"/>
      <c r="I846" s="158"/>
      <c r="J846" s="159"/>
      <c r="K846"/>
      <c r="L846" s="152"/>
      <c r="M846" s="85" t="str">
        <f>IF(AND(F846&lt;&gt;"", G846&lt;&gt;""), VLOOKUP(F846, 'P2-Primary Assets'!C:I, 5+VLOOKUP(G846,#REF!, 2, FALSE), FALSE), "")</f>
        <v/>
      </c>
      <c r="N846" s="106" t="str">
        <f t="shared" si="50"/>
        <v/>
      </c>
      <c r="O846" s="277"/>
      <c r="P846" s="277"/>
      <c r="Q846" s="277"/>
      <c r="R846" s="114"/>
      <c r="S846" s="99"/>
      <c r="T846" s="88"/>
      <c r="U846" s="89">
        <f>IF(ISBLANK(T846), 0, _xlfn.IFNA(VLOOKUP(T846, 'Measures Register'!$B$9:$K$59, COLUMN('Measures Register'!$K$8)-COLUMN('Measures Register'!$B$8)+1, FALSE), 0))</f>
        <v>0</v>
      </c>
      <c r="V846" s="90">
        <f>IF(ISBLANK(T846), 0, _xlfn.IFNA(VLOOKUP(T846, 'Measures Register'!$B$9:$L$59, COLUMN('Measures Register'!$L$8)-COLUMN('Measures Register'!$B$8)+1, FALSE), 0))</f>
        <v>0</v>
      </c>
      <c r="W846" s="88"/>
      <c r="X846" s="89">
        <f>IF(ISBLANK(W846), 0, _xlfn.IFNA(VLOOKUP(W846, 'Measures Register'!$B$9:$K$59, COLUMN('Measures Register'!$K$8)-COLUMN('Measures Register'!$B$8)+1, FALSE), 0))</f>
        <v>0</v>
      </c>
      <c r="Y846" s="90">
        <f>IF(ISBLANK(W846), 0, _xlfn.IFNA(VLOOKUP(W846, 'Measures Register'!$B$9:$L$59, COLUMN('Measures Register'!$L$8)-COLUMN('Measures Register'!$B$8)+1, FALSE), 0))</f>
        <v>0</v>
      </c>
      <c r="Z846" s="88"/>
      <c r="AA846" s="89">
        <f>IF(ISBLANK(Z846), 0, _xlfn.IFNA(VLOOKUP(Z846, 'Measures Register'!$B$9:$K$59, COLUMN('Measures Register'!$K$8)-COLUMN('Measures Register'!$B$8)+1, FALSE), 0))</f>
        <v>0</v>
      </c>
      <c r="AB846" s="90">
        <f>IF(ISBLANK(Z846), 0, _xlfn.IFNA(VLOOKUP(Z846, 'Measures Register'!$B$9:$L$59, COLUMN('Measures Register'!$L$8)-COLUMN('Measures Register'!$B$8)+1, FALSE), 0))</f>
        <v>0</v>
      </c>
      <c r="AC846" s="88"/>
      <c r="AD846" s="89">
        <f>IF(ISBLANK(AC846), 0, _xlfn.IFNA(VLOOKUP(AC846, 'Measures Register'!$B$9:$K$59, COLUMN('Measures Register'!$K$8)-COLUMN('Measures Register'!$B$8)+1, FALSE), 0))</f>
        <v>0</v>
      </c>
      <c r="AE846" s="90">
        <f>IF(ISBLANK(AC846), 0, _xlfn.IFNA(VLOOKUP(AC846, 'Measures Register'!$B$9:$L$59, COLUMN('Measures Register'!$L$8)-COLUMN('Measures Register'!$B$8)+1, FALSE), 0))</f>
        <v>0</v>
      </c>
      <c r="AF846" s="88"/>
      <c r="AG846" s="89">
        <f>IF(ISBLANK(AF846), 0, _xlfn.IFNA(VLOOKUP(AF846, 'Measures Register'!$B$9:$K$59, COLUMN('Measures Register'!$K$8)-COLUMN('Measures Register'!$B$8)+1, FALSE), 0))</f>
        <v>0</v>
      </c>
      <c r="AH846" s="110">
        <f>IF(ISBLANK(AF846), 0, _xlfn.IFNA(VLOOKUP(AF846, 'Measures Register'!$B$9:$L$59, COLUMN('Measures Register'!$L$8)-COLUMN('Measures Register'!$B$8)+1, FALSE), 0))</f>
        <v>0</v>
      </c>
      <c r="AI846" s="115"/>
      <c r="AJ846" s="108" t="str">
        <f t="shared" si="55"/>
        <v/>
      </c>
      <c r="AK846" s="86" t="str">
        <f t="shared" si="56"/>
        <v/>
      </c>
      <c r="AL846" s="106" t="str">
        <f t="shared" si="57"/>
        <v/>
      </c>
    </row>
    <row r="847" spans="2:38" ht="15.75" x14ac:dyDescent="0.45">
      <c r="B847" s="84" t="str">
        <f t="shared" si="58"/>
        <v/>
      </c>
      <c r="C847" s="97"/>
      <c r="D847" s="154"/>
      <c r="E847" s="112" t="str">
        <f>IFERROR(VLOOKUP(I847,#REF!,2,0),"")</f>
        <v/>
      </c>
      <c r="F847" s="156"/>
      <c r="G847" s="101"/>
      <c r="H847" s="103"/>
      <c r="I847" s="158"/>
      <c r="J847" s="159"/>
      <c r="K847"/>
      <c r="L847" s="152"/>
      <c r="M847" s="85" t="str">
        <f>IF(AND(F847&lt;&gt;"", G847&lt;&gt;""), VLOOKUP(F847, 'P2-Primary Assets'!C:I, 5+VLOOKUP(G847,#REF!, 2, FALSE), FALSE), "")</f>
        <v/>
      </c>
      <c r="N847" s="106" t="str">
        <f t="shared" si="50"/>
        <v/>
      </c>
      <c r="O847" s="277"/>
      <c r="P847" s="277"/>
      <c r="Q847" s="277"/>
      <c r="R847" s="114"/>
      <c r="S847" s="99"/>
      <c r="T847" s="88"/>
      <c r="U847" s="89">
        <f>IF(ISBLANK(T847), 0, _xlfn.IFNA(VLOOKUP(T847, 'Measures Register'!$B$9:$K$59, COLUMN('Measures Register'!$K$8)-COLUMN('Measures Register'!$B$8)+1, FALSE), 0))</f>
        <v>0</v>
      </c>
      <c r="V847" s="90">
        <f>IF(ISBLANK(T847), 0, _xlfn.IFNA(VLOOKUP(T847, 'Measures Register'!$B$9:$L$59, COLUMN('Measures Register'!$L$8)-COLUMN('Measures Register'!$B$8)+1, FALSE), 0))</f>
        <v>0</v>
      </c>
      <c r="W847" s="88"/>
      <c r="X847" s="89">
        <f>IF(ISBLANK(W847), 0, _xlfn.IFNA(VLOOKUP(W847, 'Measures Register'!$B$9:$K$59, COLUMN('Measures Register'!$K$8)-COLUMN('Measures Register'!$B$8)+1, FALSE), 0))</f>
        <v>0</v>
      </c>
      <c r="Y847" s="90">
        <f>IF(ISBLANK(W847), 0, _xlfn.IFNA(VLOOKUP(W847, 'Measures Register'!$B$9:$L$59, COLUMN('Measures Register'!$L$8)-COLUMN('Measures Register'!$B$8)+1, FALSE), 0))</f>
        <v>0</v>
      </c>
      <c r="Z847" s="88"/>
      <c r="AA847" s="89">
        <f>IF(ISBLANK(Z847), 0, _xlfn.IFNA(VLOOKUP(Z847, 'Measures Register'!$B$9:$K$59, COLUMN('Measures Register'!$K$8)-COLUMN('Measures Register'!$B$8)+1, FALSE), 0))</f>
        <v>0</v>
      </c>
      <c r="AB847" s="90">
        <f>IF(ISBLANK(Z847), 0, _xlfn.IFNA(VLOOKUP(Z847, 'Measures Register'!$B$9:$L$59, COLUMN('Measures Register'!$L$8)-COLUMN('Measures Register'!$B$8)+1, FALSE), 0))</f>
        <v>0</v>
      </c>
      <c r="AC847" s="88"/>
      <c r="AD847" s="89">
        <f>IF(ISBLANK(AC847), 0, _xlfn.IFNA(VLOOKUP(AC847, 'Measures Register'!$B$9:$K$59, COLUMN('Measures Register'!$K$8)-COLUMN('Measures Register'!$B$8)+1, FALSE), 0))</f>
        <v>0</v>
      </c>
      <c r="AE847" s="90">
        <f>IF(ISBLANK(AC847), 0, _xlfn.IFNA(VLOOKUP(AC847, 'Measures Register'!$B$9:$L$59, COLUMN('Measures Register'!$L$8)-COLUMN('Measures Register'!$B$8)+1, FALSE), 0))</f>
        <v>0</v>
      </c>
      <c r="AF847" s="88"/>
      <c r="AG847" s="89">
        <f>IF(ISBLANK(AF847), 0, _xlfn.IFNA(VLOOKUP(AF847, 'Measures Register'!$B$9:$K$59, COLUMN('Measures Register'!$K$8)-COLUMN('Measures Register'!$B$8)+1, FALSE), 0))</f>
        <v>0</v>
      </c>
      <c r="AH847" s="110">
        <f>IF(ISBLANK(AF847), 0, _xlfn.IFNA(VLOOKUP(AF847, 'Measures Register'!$B$9:$L$59, COLUMN('Measures Register'!$L$8)-COLUMN('Measures Register'!$B$8)+1, FALSE), 0))</f>
        <v>0</v>
      </c>
      <c r="AI847" s="115"/>
      <c r="AJ847" s="108" t="str">
        <f t="shared" ref="AJ847:AJ877" si="59">IF($N847&lt;&gt;"",IFERROR((L847*((1-U847)*(1-X847)*(1-AA847)*(1-AD847)*(1-AG847))),"Not number"),"")</f>
        <v/>
      </c>
      <c r="AK847" s="86" t="str">
        <f t="shared" ref="AK847:AK877" si="60">IF($N847&lt;&gt;"",IFERROR((M847*((1-V847)*(1-Y847)*(1-AB847)*(1-AE847)*(1-AH847))),"Not number"),"")</f>
        <v/>
      </c>
      <c r="AL847" s="106" t="str">
        <f t="shared" ref="AL847:AL877" si="61">IF(M847&lt;&gt;"", IFERROR(AJ847*AK847, "Not number"), "")</f>
        <v/>
      </c>
    </row>
    <row r="848" spans="2:38" ht="15.75" x14ac:dyDescent="0.45">
      <c r="B848" s="84" t="str">
        <f t="shared" ref="B848:B877" si="62">IF(F848&lt;&gt;"",CONCATENATE("RSC-",TEXT(ROW()-ROW(B$9),"000")),"")</f>
        <v/>
      </c>
      <c r="C848" s="97"/>
      <c r="D848" s="154"/>
      <c r="E848" s="112" t="str">
        <f>IFERROR(VLOOKUP(I848,#REF!,2,0),"")</f>
        <v/>
      </c>
      <c r="F848" s="156"/>
      <c r="G848" s="101"/>
      <c r="H848" s="103"/>
      <c r="I848" s="158"/>
      <c r="J848" s="159"/>
      <c r="K848"/>
      <c r="L848" s="152"/>
      <c r="M848" s="85" t="str">
        <f>IF(AND(F848&lt;&gt;"", G848&lt;&gt;""), VLOOKUP(F848, 'P2-Primary Assets'!C:I, 5+VLOOKUP(G848,#REF!, 2, FALSE), FALSE), "")</f>
        <v/>
      </c>
      <c r="N848" s="106" t="str">
        <f t="shared" si="50"/>
        <v/>
      </c>
      <c r="O848" s="277"/>
      <c r="P848" s="277"/>
      <c r="Q848" s="277"/>
      <c r="R848" s="114"/>
      <c r="S848" s="99"/>
      <c r="T848" s="88"/>
      <c r="U848" s="89">
        <f>IF(ISBLANK(T848), 0, _xlfn.IFNA(VLOOKUP(T848, 'Measures Register'!$B$9:$K$59, COLUMN('Measures Register'!$K$8)-COLUMN('Measures Register'!$B$8)+1, FALSE), 0))</f>
        <v>0</v>
      </c>
      <c r="V848" s="90">
        <f>IF(ISBLANK(T848), 0, _xlfn.IFNA(VLOOKUP(T848, 'Measures Register'!$B$9:$L$59, COLUMN('Measures Register'!$L$8)-COLUMN('Measures Register'!$B$8)+1, FALSE), 0))</f>
        <v>0</v>
      </c>
      <c r="W848" s="88"/>
      <c r="X848" s="89">
        <f>IF(ISBLANK(W848), 0, _xlfn.IFNA(VLOOKUP(W848, 'Measures Register'!$B$9:$K$59, COLUMN('Measures Register'!$K$8)-COLUMN('Measures Register'!$B$8)+1, FALSE), 0))</f>
        <v>0</v>
      </c>
      <c r="Y848" s="90">
        <f>IF(ISBLANK(W848), 0, _xlfn.IFNA(VLOOKUP(W848, 'Measures Register'!$B$9:$L$59, COLUMN('Measures Register'!$L$8)-COLUMN('Measures Register'!$B$8)+1, FALSE), 0))</f>
        <v>0</v>
      </c>
      <c r="Z848" s="88"/>
      <c r="AA848" s="89">
        <f>IF(ISBLANK(Z848), 0, _xlfn.IFNA(VLOOKUP(Z848, 'Measures Register'!$B$9:$K$59, COLUMN('Measures Register'!$K$8)-COLUMN('Measures Register'!$B$8)+1, FALSE), 0))</f>
        <v>0</v>
      </c>
      <c r="AB848" s="90">
        <f>IF(ISBLANK(Z848), 0, _xlfn.IFNA(VLOOKUP(Z848, 'Measures Register'!$B$9:$L$59, COLUMN('Measures Register'!$L$8)-COLUMN('Measures Register'!$B$8)+1, FALSE), 0))</f>
        <v>0</v>
      </c>
      <c r="AC848" s="88"/>
      <c r="AD848" s="89">
        <f>IF(ISBLANK(AC848), 0, _xlfn.IFNA(VLOOKUP(AC848, 'Measures Register'!$B$9:$K$59, COLUMN('Measures Register'!$K$8)-COLUMN('Measures Register'!$B$8)+1, FALSE), 0))</f>
        <v>0</v>
      </c>
      <c r="AE848" s="90">
        <f>IF(ISBLANK(AC848), 0, _xlfn.IFNA(VLOOKUP(AC848, 'Measures Register'!$B$9:$L$59, COLUMN('Measures Register'!$L$8)-COLUMN('Measures Register'!$B$8)+1, FALSE), 0))</f>
        <v>0</v>
      </c>
      <c r="AF848" s="88"/>
      <c r="AG848" s="89">
        <f>IF(ISBLANK(AF848), 0, _xlfn.IFNA(VLOOKUP(AF848, 'Measures Register'!$B$9:$K$59, COLUMN('Measures Register'!$K$8)-COLUMN('Measures Register'!$B$8)+1, FALSE), 0))</f>
        <v>0</v>
      </c>
      <c r="AH848" s="110">
        <f>IF(ISBLANK(AF848), 0, _xlfn.IFNA(VLOOKUP(AF848, 'Measures Register'!$B$9:$L$59, COLUMN('Measures Register'!$L$8)-COLUMN('Measures Register'!$B$8)+1, FALSE), 0))</f>
        <v>0</v>
      </c>
      <c r="AI848" s="115"/>
      <c r="AJ848" s="108" t="str">
        <f t="shared" si="59"/>
        <v/>
      </c>
      <c r="AK848" s="86" t="str">
        <f t="shared" si="60"/>
        <v/>
      </c>
      <c r="AL848" s="106" t="str">
        <f t="shared" si="61"/>
        <v/>
      </c>
    </row>
    <row r="849" spans="2:38" ht="15.75" x14ac:dyDescent="0.45">
      <c r="B849" s="84" t="str">
        <f t="shared" si="62"/>
        <v/>
      </c>
      <c r="C849" s="97"/>
      <c r="D849" s="154"/>
      <c r="E849" s="112" t="str">
        <f>IFERROR(VLOOKUP(I849,#REF!,2,0),"")</f>
        <v/>
      </c>
      <c r="F849" s="156"/>
      <c r="G849" s="101"/>
      <c r="H849" s="103"/>
      <c r="I849" s="158"/>
      <c r="J849" s="159"/>
      <c r="K849"/>
      <c r="L849" s="152"/>
      <c r="M849" s="85" t="str">
        <f>IF(AND(F849&lt;&gt;"", G849&lt;&gt;""), VLOOKUP(F849, 'P2-Primary Assets'!C:I, 5+VLOOKUP(G849,#REF!, 2, FALSE), FALSE), "")</f>
        <v/>
      </c>
      <c r="N849" s="106" t="str">
        <f t="shared" si="50"/>
        <v/>
      </c>
      <c r="O849" s="277"/>
      <c r="P849" s="277"/>
      <c r="Q849" s="277"/>
      <c r="R849" s="114"/>
      <c r="S849" s="99"/>
      <c r="T849" s="88"/>
      <c r="U849" s="89">
        <f>IF(ISBLANK(T849), 0, _xlfn.IFNA(VLOOKUP(T849, 'Measures Register'!$B$9:$K$59, COLUMN('Measures Register'!$K$8)-COLUMN('Measures Register'!$B$8)+1, FALSE), 0))</f>
        <v>0</v>
      </c>
      <c r="V849" s="90">
        <f>IF(ISBLANK(T849), 0, _xlfn.IFNA(VLOOKUP(T849, 'Measures Register'!$B$9:$L$59, COLUMN('Measures Register'!$L$8)-COLUMN('Measures Register'!$B$8)+1, FALSE), 0))</f>
        <v>0</v>
      </c>
      <c r="W849" s="88"/>
      <c r="X849" s="89">
        <f>IF(ISBLANK(W849), 0, _xlfn.IFNA(VLOOKUP(W849, 'Measures Register'!$B$9:$K$59, COLUMN('Measures Register'!$K$8)-COLUMN('Measures Register'!$B$8)+1, FALSE), 0))</f>
        <v>0</v>
      </c>
      <c r="Y849" s="90">
        <f>IF(ISBLANK(W849), 0, _xlfn.IFNA(VLOOKUP(W849, 'Measures Register'!$B$9:$L$59, COLUMN('Measures Register'!$L$8)-COLUMN('Measures Register'!$B$8)+1, FALSE), 0))</f>
        <v>0</v>
      </c>
      <c r="Z849" s="88"/>
      <c r="AA849" s="89">
        <f>IF(ISBLANK(Z849), 0, _xlfn.IFNA(VLOOKUP(Z849, 'Measures Register'!$B$9:$K$59, COLUMN('Measures Register'!$K$8)-COLUMN('Measures Register'!$B$8)+1, FALSE), 0))</f>
        <v>0</v>
      </c>
      <c r="AB849" s="90">
        <f>IF(ISBLANK(Z849), 0, _xlfn.IFNA(VLOOKUP(Z849, 'Measures Register'!$B$9:$L$59, COLUMN('Measures Register'!$L$8)-COLUMN('Measures Register'!$B$8)+1, FALSE), 0))</f>
        <v>0</v>
      </c>
      <c r="AC849" s="88"/>
      <c r="AD849" s="89">
        <f>IF(ISBLANK(AC849), 0, _xlfn.IFNA(VLOOKUP(AC849, 'Measures Register'!$B$9:$K$59, COLUMN('Measures Register'!$K$8)-COLUMN('Measures Register'!$B$8)+1, FALSE), 0))</f>
        <v>0</v>
      </c>
      <c r="AE849" s="90">
        <f>IF(ISBLANK(AC849), 0, _xlfn.IFNA(VLOOKUP(AC849, 'Measures Register'!$B$9:$L$59, COLUMN('Measures Register'!$L$8)-COLUMN('Measures Register'!$B$8)+1, FALSE), 0))</f>
        <v>0</v>
      </c>
      <c r="AF849" s="88"/>
      <c r="AG849" s="89">
        <f>IF(ISBLANK(AF849), 0, _xlfn.IFNA(VLOOKUP(AF849, 'Measures Register'!$B$9:$K$59, COLUMN('Measures Register'!$K$8)-COLUMN('Measures Register'!$B$8)+1, FALSE), 0))</f>
        <v>0</v>
      </c>
      <c r="AH849" s="110">
        <f>IF(ISBLANK(AF849), 0, _xlfn.IFNA(VLOOKUP(AF849, 'Measures Register'!$B$9:$L$59, COLUMN('Measures Register'!$L$8)-COLUMN('Measures Register'!$B$8)+1, FALSE), 0))</f>
        <v>0</v>
      </c>
      <c r="AI849" s="115"/>
      <c r="AJ849" s="108" t="str">
        <f t="shared" si="59"/>
        <v/>
      </c>
      <c r="AK849" s="86" t="str">
        <f t="shared" si="60"/>
        <v/>
      </c>
      <c r="AL849" s="106" t="str">
        <f t="shared" si="61"/>
        <v/>
      </c>
    </row>
    <row r="850" spans="2:38" ht="15.75" x14ac:dyDescent="0.45">
      <c r="B850" s="84" t="str">
        <f t="shared" si="62"/>
        <v/>
      </c>
      <c r="C850" s="97"/>
      <c r="D850" s="154"/>
      <c r="E850" s="112" t="str">
        <f>IFERROR(VLOOKUP(I850,#REF!,2,0),"")</f>
        <v/>
      </c>
      <c r="F850" s="156"/>
      <c r="G850" s="101"/>
      <c r="H850" s="103"/>
      <c r="I850" s="158"/>
      <c r="J850" s="159"/>
      <c r="K850"/>
      <c r="L850" s="152"/>
      <c r="M850" s="85" t="str">
        <f>IF(AND(F850&lt;&gt;"", G850&lt;&gt;""), VLOOKUP(F850, 'P2-Primary Assets'!C:I, 5+VLOOKUP(G850,#REF!, 2, FALSE), FALSE), "")</f>
        <v/>
      </c>
      <c r="N850" s="106" t="str">
        <f t="shared" si="50"/>
        <v/>
      </c>
      <c r="O850" s="277"/>
      <c r="P850" s="277"/>
      <c r="Q850" s="277"/>
      <c r="R850" s="114"/>
      <c r="S850" s="99"/>
      <c r="T850" s="88"/>
      <c r="U850" s="89">
        <f>IF(ISBLANK(T850), 0, _xlfn.IFNA(VLOOKUP(T850, 'Measures Register'!$B$9:$K$59, COLUMN('Measures Register'!$K$8)-COLUMN('Measures Register'!$B$8)+1, FALSE), 0))</f>
        <v>0</v>
      </c>
      <c r="V850" s="90">
        <f>IF(ISBLANK(T850), 0, _xlfn.IFNA(VLOOKUP(T850, 'Measures Register'!$B$9:$L$59, COLUMN('Measures Register'!$L$8)-COLUMN('Measures Register'!$B$8)+1, FALSE), 0))</f>
        <v>0</v>
      </c>
      <c r="W850" s="88"/>
      <c r="X850" s="89">
        <f>IF(ISBLANK(W850), 0, _xlfn.IFNA(VLOOKUP(W850, 'Measures Register'!$B$9:$K$59, COLUMN('Measures Register'!$K$8)-COLUMN('Measures Register'!$B$8)+1, FALSE), 0))</f>
        <v>0</v>
      </c>
      <c r="Y850" s="90">
        <f>IF(ISBLANK(W850), 0, _xlfn.IFNA(VLOOKUP(W850, 'Measures Register'!$B$9:$L$59, COLUMN('Measures Register'!$L$8)-COLUMN('Measures Register'!$B$8)+1, FALSE), 0))</f>
        <v>0</v>
      </c>
      <c r="Z850" s="88"/>
      <c r="AA850" s="89">
        <f>IF(ISBLANK(Z850), 0, _xlfn.IFNA(VLOOKUP(Z850, 'Measures Register'!$B$9:$K$59, COLUMN('Measures Register'!$K$8)-COLUMN('Measures Register'!$B$8)+1, FALSE), 0))</f>
        <v>0</v>
      </c>
      <c r="AB850" s="90">
        <f>IF(ISBLANK(Z850), 0, _xlfn.IFNA(VLOOKUP(Z850, 'Measures Register'!$B$9:$L$59, COLUMN('Measures Register'!$L$8)-COLUMN('Measures Register'!$B$8)+1, FALSE), 0))</f>
        <v>0</v>
      </c>
      <c r="AC850" s="88"/>
      <c r="AD850" s="89">
        <f>IF(ISBLANK(AC850), 0, _xlfn.IFNA(VLOOKUP(AC850, 'Measures Register'!$B$9:$K$59, COLUMN('Measures Register'!$K$8)-COLUMN('Measures Register'!$B$8)+1, FALSE), 0))</f>
        <v>0</v>
      </c>
      <c r="AE850" s="90">
        <f>IF(ISBLANK(AC850), 0, _xlfn.IFNA(VLOOKUP(AC850, 'Measures Register'!$B$9:$L$59, COLUMN('Measures Register'!$L$8)-COLUMN('Measures Register'!$B$8)+1, FALSE), 0))</f>
        <v>0</v>
      </c>
      <c r="AF850" s="88"/>
      <c r="AG850" s="89">
        <f>IF(ISBLANK(AF850), 0, _xlfn.IFNA(VLOOKUP(AF850, 'Measures Register'!$B$9:$K$59, COLUMN('Measures Register'!$K$8)-COLUMN('Measures Register'!$B$8)+1, FALSE), 0))</f>
        <v>0</v>
      </c>
      <c r="AH850" s="110">
        <f>IF(ISBLANK(AF850), 0, _xlfn.IFNA(VLOOKUP(AF850, 'Measures Register'!$B$9:$L$59, COLUMN('Measures Register'!$L$8)-COLUMN('Measures Register'!$B$8)+1, FALSE), 0))</f>
        <v>0</v>
      </c>
      <c r="AI850" s="115"/>
      <c r="AJ850" s="108" t="str">
        <f t="shared" si="59"/>
        <v/>
      </c>
      <c r="AK850" s="86" t="str">
        <f t="shared" si="60"/>
        <v/>
      </c>
      <c r="AL850" s="106" t="str">
        <f t="shared" si="61"/>
        <v/>
      </c>
    </row>
    <row r="851" spans="2:38" ht="15.75" x14ac:dyDescent="0.45">
      <c r="B851" s="84" t="str">
        <f t="shared" si="62"/>
        <v/>
      </c>
      <c r="C851" s="97"/>
      <c r="D851" s="154"/>
      <c r="E851" s="112" t="str">
        <f>IFERROR(VLOOKUP(I851,#REF!,2,0),"")</f>
        <v/>
      </c>
      <c r="F851" s="156"/>
      <c r="G851" s="101"/>
      <c r="H851" s="103"/>
      <c r="I851" s="158"/>
      <c r="J851" s="159"/>
      <c r="K851"/>
      <c r="L851" s="152"/>
      <c r="M851" s="85" t="str">
        <f>IF(AND(F851&lt;&gt;"", G851&lt;&gt;""), VLOOKUP(F851, 'P2-Primary Assets'!C:I, 5+VLOOKUP(G851,#REF!, 2, FALSE), FALSE), "")</f>
        <v/>
      </c>
      <c r="N851" s="106" t="str">
        <f t="shared" si="50"/>
        <v/>
      </c>
      <c r="O851" s="277"/>
      <c r="P851" s="277"/>
      <c r="Q851" s="277"/>
      <c r="R851" s="114"/>
      <c r="S851" s="99"/>
      <c r="T851" s="88"/>
      <c r="U851" s="89">
        <f>IF(ISBLANK(T851), 0, _xlfn.IFNA(VLOOKUP(T851, 'Measures Register'!$B$9:$K$59, COLUMN('Measures Register'!$K$8)-COLUMN('Measures Register'!$B$8)+1, FALSE), 0))</f>
        <v>0</v>
      </c>
      <c r="V851" s="90">
        <f>IF(ISBLANK(T851), 0, _xlfn.IFNA(VLOOKUP(T851, 'Measures Register'!$B$9:$L$59, COLUMN('Measures Register'!$L$8)-COLUMN('Measures Register'!$B$8)+1, FALSE), 0))</f>
        <v>0</v>
      </c>
      <c r="W851" s="88"/>
      <c r="X851" s="89">
        <f>IF(ISBLANK(W851), 0, _xlfn.IFNA(VLOOKUP(W851, 'Measures Register'!$B$9:$K$59, COLUMN('Measures Register'!$K$8)-COLUMN('Measures Register'!$B$8)+1, FALSE), 0))</f>
        <v>0</v>
      </c>
      <c r="Y851" s="90">
        <f>IF(ISBLANK(W851), 0, _xlfn.IFNA(VLOOKUP(W851, 'Measures Register'!$B$9:$L$59, COLUMN('Measures Register'!$L$8)-COLUMN('Measures Register'!$B$8)+1, FALSE), 0))</f>
        <v>0</v>
      </c>
      <c r="Z851" s="88"/>
      <c r="AA851" s="89">
        <f>IF(ISBLANK(Z851), 0, _xlfn.IFNA(VLOOKUP(Z851, 'Measures Register'!$B$9:$K$59, COLUMN('Measures Register'!$K$8)-COLUMN('Measures Register'!$B$8)+1, FALSE), 0))</f>
        <v>0</v>
      </c>
      <c r="AB851" s="90">
        <f>IF(ISBLANK(Z851), 0, _xlfn.IFNA(VLOOKUP(Z851, 'Measures Register'!$B$9:$L$59, COLUMN('Measures Register'!$L$8)-COLUMN('Measures Register'!$B$8)+1, FALSE), 0))</f>
        <v>0</v>
      </c>
      <c r="AC851" s="88"/>
      <c r="AD851" s="89">
        <f>IF(ISBLANK(AC851), 0, _xlfn.IFNA(VLOOKUP(AC851, 'Measures Register'!$B$9:$K$59, COLUMN('Measures Register'!$K$8)-COLUMN('Measures Register'!$B$8)+1, FALSE), 0))</f>
        <v>0</v>
      </c>
      <c r="AE851" s="90">
        <f>IF(ISBLANK(AC851), 0, _xlfn.IFNA(VLOOKUP(AC851, 'Measures Register'!$B$9:$L$59, COLUMN('Measures Register'!$L$8)-COLUMN('Measures Register'!$B$8)+1, FALSE), 0))</f>
        <v>0</v>
      </c>
      <c r="AF851" s="88"/>
      <c r="AG851" s="89">
        <f>IF(ISBLANK(AF851), 0, _xlfn.IFNA(VLOOKUP(AF851, 'Measures Register'!$B$9:$K$59, COLUMN('Measures Register'!$K$8)-COLUMN('Measures Register'!$B$8)+1, FALSE), 0))</f>
        <v>0</v>
      </c>
      <c r="AH851" s="110">
        <f>IF(ISBLANK(AF851), 0, _xlfn.IFNA(VLOOKUP(AF851, 'Measures Register'!$B$9:$L$59, COLUMN('Measures Register'!$L$8)-COLUMN('Measures Register'!$B$8)+1, FALSE), 0))</f>
        <v>0</v>
      </c>
      <c r="AI851" s="115"/>
      <c r="AJ851" s="108" t="str">
        <f t="shared" si="59"/>
        <v/>
      </c>
      <c r="AK851" s="86" t="str">
        <f t="shared" si="60"/>
        <v/>
      </c>
      <c r="AL851" s="106" t="str">
        <f t="shared" si="61"/>
        <v/>
      </c>
    </row>
    <row r="852" spans="2:38" ht="15.75" x14ac:dyDescent="0.45">
      <c r="B852" s="84" t="str">
        <f t="shared" si="62"/>
        <v/>
      </c>
      <c r="C852" s="97"/>
      <c r="D852" s="154"/>
      <c r="E852" s="112" t="str">
        <f>IFERROR(VLOOKUP(I852,#REF!,2,0),"")</f>
        <v/>
      </c>
      <c r="F852" s="156"/>
      <c r="G852" s="101"/>
      <c r="H852" s="103"/>
      <c r="I852" s="158"/>
      <c r="J852" s="159"/>
      <c r="K852"/>
      <c r="L852" s="152"/>
      <c r="M852" s="85" t="str">
        <f>IF(AND(F852&lt;&gt;"", G852&lt;&gt;""), VLOOKUP(F852, 'P2-Primary Assets'!C:I, 5+VLOOKUP(G852,#REF!, 2, FALSE), FALSE), "")</f>
        <v/>
      </c>
      <c r="N852" s="106" t="str">
        <f t="shared" si="50"/>
        <v/>
      </c>
      <c r="O852" s="277"/>
      <c r="P852" s="277"/>
      <c r="Q852" s="277"/>
      <c r="R852" s="114"/>
      <c r="S852" s="99"/>
      <c r="T852" s="88"/>
      <c r="U852" s="89">
        <f>IF(ISBLANK(T852), 0, _xlfn.IFNA(VLOOKUP(T852, 'Measures Register'!$B$9:$K$59, COLUMN('Measures Register'!$K$8)-COLUMN('Measures Register'!$B$8)+1, FALSE), 0))</f>
        <v>0</v>
      </c>
      <c r="V852" s="90">
        <f>IF(ISBLANK(T852), 0, _xlfn.IFNA(VLOOKUP(T852, 'Measures Register'!$B$9:$L$59, COLUMN('Measures Register'!$L$8)-COLUMN('Measures Register'!$B$8)+1, FALSE), 0))</f>
        <v>0</v>
      </c>
      <c r="W852" s="88"/>
      <c r="X852" s="89">
        <f>IF(ISBLANK(W852), 0, _xlfn.IFNA(VLOOKUP(W852, 'Measures Register'!$B$9:$K$59, COLUMN('Measures Register'!$K$8)-COLUMN('Measures Register'!$B$8)+1, FALSE), 0))</f>
        <v>0</v>
      </c>
      <c r="Y852" s="90">
        <f>IF(ISBLANK(W852), 0, _xlfn.IFNA(VLOOKUP(W852, 'Measures Register'!$B$9:$L$59, COLUMN('Measures Register'!$L$8)-COLUMN('Measures Register'!$B$8)+1, FALSE), 0))</f>
        <v>0</v>
      </c>
      <c r="Z852" s="88"/>
      <c r="AA852" s="89">
        <f>IF(ISBLANK(Z852), 0, _xlfn.IFNA(VLOOKUP(Z852, 'Measures Register'!$B$9:$K$59, COLUMN('Measures Register'!$K$8)-COLUMN('Measures Register'!$B$8)+1, FALSE), 0))</f>
        <v>0</v>
      </c>
      <c r="AB852" s="90">
        <f>IF(ISBLANK(Z852), 0, _xlfn.IFNA(VLOOKUP(Z852, 'Measures Register'!$B$9:$L$59, COLUMN('Measures Register'!$L$8)-COLUMN('Measures Register'!$B$8)+1, FALSE), 0))</f>
        <v>0</v>
      </c>
      <c r="AC852" s="88"/>
      <c r="AD852" s="89">
        <f>IF(ISBLANK(AC852), 0, _xlfn.IFNA(VLOOKUP(AC852, 'Measures Register'!$B$9:$K$59, COLUMN('Measures Register'!$K$8)-COLUMN('Measures Register'!$B$8)+1, FALSE), 0))</f>
        <v>0</v>
      </c>
      <c r="AE852" s="90">
        <f>IF(ISBLANK(AC852), 0, _xlfn.IFNA(VLOOKUP(AC852, 'Measures Register'!$B$9:$L$59, COLUMN('Measures Register'!$L$8)-COLUMN('Measures Register'!$B$8)+1, FALSE), 0))</f>
        <v>0</v>
      </c>
      <c r="AF852" s="88"/>
      <c r="AG852" s="89">
        <f>IF(ISBLANK(AF852), 0, _xlfn.IFNA(VLOOKUP(AF852, 'Measures Register'!$B$9:$K$59, COLUMN('Measures Register'!$K$8)-COLUMN('Measures Register'!$B$8)+1, FALSE), 0))</f>
        <v>0</v>
      </c>
      <c r="AH852" s="110">
        <f>IF(ISBLANK(AF852), 0, _xlfn.IFNA(VLOOKUP(AF852, 'Measures Register'!$B$9:$L$59, COLUMN('Measures Register'!$L$8)-COLUMN('Measures Register'!$B$8)+1, FALSE), 0))</f>
        <v>0</v>
      </c>
      <c r="AI852" s="115"/>
      <c r="AJ852" s="108" t="str">
        <f t="shared" si="59"/>
        <v/>
      </c>
      <c r="AK852" s="86" t="str">
        <f t="shared" si="60"/>
        <v/>
      </c>
      <c r="AL852" s="106" t="str">
        <f t="shared" si="61"/>
        <v/>
      </c>
    </row>
    <row r="853" spans="2:38" ht="15.75" x14ac:dyDescent="0.45">
      <c r="B853" s="84" t="str">
        <f t="shared" si="62"/>
        <v/>
      </c>
      <c r="C853" s="97"/>
      <c r="D853" s="154"/>
      <c r="E853" s="112" t="str">
        <f>IFERROR(VLOOKUP(I853,#REF!,2,0),"")</f>
        <v/>
      </c>
      <c r="F853" s="156"/>
      <c r="G853" s="101"/>
      <c r="H853" s="103"/>
      <c r="I853" s="158"/>
      <c r="J853" s="159"/>
      <c r="K853"/>
      <c r="L853" s="152"/>
      <c r="M853" s="85" t="str">
        <f>IF(AND(F853&lt;&gt;"", G853&lt;&gt;""), VLOOKUP(F853, 'P2-Primary Assets'!C:I, 5+VLOOKUP(G853,#REF!, 2, FALSE), FALSE), "")</f>
        <v/>
      </c>
      <c r="N853" s="106" t="str">
        <f t="shared" si="50"/>
        <v/>
      </c>
      <c r="O853" s="277"/>
      <c r="P853" s="277"/>
      <c r="Q853" s="277"/>
      <c r="R853" s="114"/>
      <c r="S853" s="99"/>
      <c r="T853" s="88"/>
      <c r="U853" s="89">
        <f>IF(ISBLANK(T853), 0, _xlfn.IFNA(VLOOKUP(T853, 'Measures Register'!$B$9:$K$59, COLUMN('Measures Register'!$K$8)-COLUMN('Measures Register'!$B$8)+1, FALSE), 0))</f>
        <v>0</v>
      </c>
      <c r="V853" s="90">
        <f>IF(ISBLANK(T853), 0, _xlfn.IFNA(VLOOKUP(T853, 'Measures Register'!$B$9:$L$59, COLUMN('Measures Register'!$L$8)-COLUMN('Measures Register'!$B$8)+1, FALSE), 0))</f>
        <v>0</v>
      </c>
      <c r="W853" s="88"/>
      <c r="X853" s="89">
        <f>IF(ISBLANK(W853), 0, _xlfn.IFNA(VLOOKUP(W853, 'Measures Register'!$B$9:$K$59, COLUMN('Measures Register'!$K$8)-COLUMN('Measures Register'!$B$8)+1, FALSE), 0))</f>
        <v>0</v>
      </c>
      <c r="Y853" s="90">
        <f>IF(ISBLANK(W853), 0, _xlfn.IFNA(VLOOKUP(W853, 'Measures Register'!$B$9:$L$59, COLUMN('Measures Register'!$L$8)-COLUMN('Measures Register'!$B$8)+1, FALSE), 0))</f>
        <v>0</v>
      </c>
      <c r="Z853" s="88"/>
      <c r="AA853" s="89">
        <f>IF(ISBLANK(Z853), 0, _xlfn.IFNA(VLOOKUP(Z853, 'Measures Register'!$B$9:$K$59, COLUMN('Measures Register'!$K$8)-COLUMN('Measures Register'!$B$8)+1, FALSE), 0))</f>
        <v>0</v>
      </c>
      <c r="AB853" s="90">
        <f>IF(ISBLANK(Z853), 0, _xlfn.IFNA(VLOOKUP(Z853, 'Measures Register'!$B$9:$L$59, COLUMN('Measures Register'!$L$8)-COLUMN('Measures Register'!$B$8)+1, FALSE), 0))</f>
        <v>0</v>
      </c>
      <c r="AC853" s="88"/>
      <c r="AD853" s="89">
        <f>IF(ISBLANK(AC853), 0, _xlfn.IFNA(VLOOKUP(AC853, 'Measures Register'!$B$9:$K$59, COLUMN('Measures Register'!$K$8)-COLUMN('Measures Register'!$B$8)+1, FALSE), 0))</f>
        <v>0</v>
      </c>
      <c r="AE853" s="90">
        <f>IF(ISBLANK(AC853), 0, _xlfn.IFNA(VLOOKUP(AC853, 'Measures Register'!$B$9:$L$59, COLUMN('Measures Register'!$L$8)-COLUMN('Measures Register'!$B$8)+1, FALSE), 0))</f>
        <v>0</v>
      </c>
      <c r="AF853" s="88"/>
      <c r="AG853" s="89">
        <f>IF(ISBLANK(AF853), 0, _xlfn.IFNA(VLOOKUP(AF853, 'Measures Register'!$B$9:$K$59, COLUMN('Measures Register'!$K$8)-COLUMN('Measures Register'!$B$8)+1, FALSE), 0))</f>
        <v>0</v>
      </c>
      <c r="AH853" s="110">
        <f>IF(ISBLANK(AF853), 0, _xlfn.IFNA(VLOOKUP(AF853, 'Measures Register'!$B$9:$L$59, COLUMN('Measures Register'!$L$8)-COLUMN('Measures Register'!$B$8)+1, FALSE), 0))</f>
        <v>0</v>
      </c>
      <c r="AI853" s="115"/>
      <c r="AJ853" s="108" t="str">
        <f t="shared" si="59"/>
        <v/>
      </c>
      <c r="AK853" s="86" t="str">
        <f t="shared" si="60"/>
        <v/>
      </c>
      <c r="AL853" s="106" t="str">
        <f t="shared" si="61"/>
        <v/>
      </c>
    </row>
    <row r="854" spans="2:38" ht="15.75" x14ac:dyDescent="0.45">
      <c r="B854" s="84" t="str">
        <f t="shared" si="62"/>
        <v/>
      </c>
      <c r="C854" s="97"/>
      <c r="D854" s="154"/>
      <c r="E854" s="112" t="str">
        <f>IFERROR(VLOOKUP(I854,#REF!,2,0),"")</f>
        <v/>
      </c>
      <c r="F854" s="156"/>
      <c r="G854" s="101"/>
      <c r="H854" s="103"/>
      <c r="I854" s="158"/>
      <c r="J854" s="159"/>
      <c r="K854"/>
      <c r="L854" s="152"/>
      <c r="M854" s="85" t="str">
        <f>IF(AND(F854&lt;&gt;"", G854&lt;&gt;""), VLOOKUP(F854, 'P2-Primary Assets'!C:I, 5+VLOOKUP(G854,#REF!, 2, FALSE), FALSE), "")</f>
        <v/>
      </c>
      <c r="N854" s="106" t="str">
        <f t="shared" si="50"/>
        <v/>
      </c>
      <c r="O854" s="277"/>
      <c r="P854" s="277"/>
      <c r="Q854" s="277"/>
      <c r="R854" s="114"/>
      <c r="S854" s="99"/>
      <c r="T854" s="88"/>
      <c r="U854" s="89">
        <f>IF(ISBLANK(T854), 0, _xlfn.IFNA(VLOOKUP(T854, 'Measures Register'!$B$9:$K$59, COLUMN('Measures Register'!$K$8)-COLUMN('Measures Register'!$B$8)+1, FALSE), 0))</f>
        <v>0</v>
      </c>
      <c r="V854" s="90">
        <f>IF(ISBLANK(T854), 0, _xlfn.IFNA(VLOOKUP(T854, 'Measures Register'!$B$9:$L$59, COLUMN('Measures Register'!$L$8)-COLUMN('Measures Register'!$B$8)+1, FALSE), 0))</f>
        <v>0</v>
      </c>
      <c r="W854" s="88"/>
      <c r="X854" s="89">
        <f>IF(ISBLANK(W854), 0, _xlfn.IFNA(VLOOKUP(W854, 'Measures Register'!$B$9:$K$59, COLUMN('Measures Register'!$K$8)-COLUMN('Measures Register'!$B$8)+1, FALSE), 0))</f>
        <v>0</v>
      </c>
      <c r="Y854" s="90">
        <f>IF(ISBLANK(W854), 0, _xlfn.IFNA(VLOOKUP(W854, 'Measures Register'!$B$9:$L$59, COLUMN('Measures Register'!$L$8)-COLUMN('Measures Register'!$B$8)+1, FALSE), 0))</f>
        <v>0</v>
      </c>
      <c r="Z854" s="88"/>
      <c r="AA854" s="89">
        <f>IF(ISBLANK(Z854), 0, _xlfn.IFNA(VLOOKUP(Z854, 'Measures Register'!$B$9:$K$59, COLUMN('Measures Register'!$K$8)-COLUMN('Measures Register'!$B$8)+1, FALSE), 0))</f>
        <v>0</v>
      </c>
      <c r="AB854" s="90">
        <f>IF(ISBLANK(Z854), 0, _xlfn.IFNA(VLOOKUP(Z854, 'Measures Register'!$B$9:$L$59, COLUMN('Measures Register'!$L$8)-COLUMN('Measures Register'!$B$8)+1, FALSE), 0))</f>
        <v>0</v>
      </c>
      <c r="AC854" s="88"/>
      <c r="AD854" s="89">
        <f>IF(ISBLANK(AC854), 0, _xlfn.IFNA(VLOOKUP(AC854, 'Measures Register'!$B$9:$K$59, COLUMN('Measures Register'!$K$8)-COLUMN('Measures Register'!$B$8)+1, FALSE), 0))</f>
        <v>0</v>
      </c>
      <c r="AE854" s="90">
        <f>IF(ISBLANK(AC854), 0, _xlfn.IFNA(VLOOKUP(AC854, 'Measures Register'!$B$9:$L$59, COLUMN('Measures Register'!$L$8)-COLUMN('Measures Register'!$B$8)+1, FALSE), 0))</f>
        <v>0</v>
      </c>
      <c r="AF854" s="88"/>
      <c r="AG854" s="89">
        <f>IF(ISBLANK(AF854), 0, _xlfn.IFNA(VLOOKUP(AF854, 'Measures Register'!$B$9:$K$59, COLUMN('Measures Register'!$K$8)-COLUMN('Measures Register'!$B$8)+1, FALSE), 0))</f>
        <v>0</v>
      </c>
      <c r="AH854" s="110">
        <f>IF(ISBLANK(AF854), 0, _xlfn.IFNA(VLOOKUP(AF854, 'Measures Register'!$B$9:$L$59, COLUMN('Measures Register'!$L$8)-COLUMN('Measures Register'!$B$8)+1, FALSE), 0))</f>
        <v>0</v>
      </c>
      <c r="AI854" s="115"/>
      <c r="AJ854" s="108" t="str">
        <f t="shared" si="59"/>
        <v/>
      </c>
      <c r="AK854" s="86" t="str">
        <f t="shared" si="60"/>
        <v/>
      </c>
      <c r="AL854" s="106" t="str">
        <f t="shared" si="61"/>
        <v/>
      </c>
    </row>
    <row r="855" spans="2:38" ht="15.75" x14ac:dyDescent="0.45">
      <c r="B855" s="84" t="str">
        <f t="shared" si="62"/>
        <v/>
      </c>
      <c r="C855" s="97"/>
      <c r="D855" s="154"/>
      <c r="E855" s="112" t="str">
        <f>IFERROR(VLOOKUP(I855,#REF!,2,0),"")</f>
        <v/>
      </c>
      <c r="F855" s="156"/>
      <c r="G855" s="101"/>
      <c r="H855" s="103"/>
      <c r="I855" s="158"/>
      <c r="J855" s="159"/>
      <c r="K855"/>
      <c r="L855" s="152"/>
      <c r="M855" s="85" t="str">
        <f>IF(AND(F855&lt;&gt;"", G855&lt;&gt;""), VLOOKUP(F855, 'P2-Primary Assets'!C:I, 5+VLOOKUP(G855,#REF!, 2, FALSE), FALSE), "")</f>
        <v/>
      </c>
      <c r="N855" s="106" t="str">
        <f t="shared" si="50"/>
        <v/>
      </c>
      <c r="O855" s="277"/>
      <c r="P855" s="277"/>
      <c r="Q855" s="277"/>
      <c r="R855" s="114"/>
      <c r="S855" s="99"/>
      <c r="T855" s="88"/>
      <c r="U855" s="89">
        <f>IF(ISBLANK(T855), 0, _xlfn.IFNA(VLOOKUP(T855, 'Measures Register'!$B$9:$K$59, COLUMN('Measures Register'!$K$8)-COLUMN('Measures Register'!$B$8)+1, FALSE), 0))</f>
        <v>0</v>
      </c>
      <c r="V855" s="90">
        <f>IF(ISBLANK(T855), 0, _xlfn.IFNA(VLOOKUP(T855, 'Measures Register'!$B$9:$L$59, COLUMN('Measures Register'!$L$8)-COLUMN('Measures Register'!$B$8)+1, FALSE), 0))</f>
        <v>0</v>
      </c>
      <c r="W855" s="88"/>
      <c r="X855" s="89">
        <f>IF(ISBLANK(W855), 0, _xlfn.IFNA(VLOOKUP(W855, 'Measures Register'!$B$9:$K$59, COLUMN('Measures Register'!$K$8)-COLUMN('Measures Register'!$B$8)+1, FALSE), 0))</f>
        <v>0</v>
      </c>
      <c r="Y855" s="90">
        <f>IF(ISBLANK(W855), 0, _xlfn.IFNA(VLOOKUP(W855, 'Measures Register'!$B$9:$L$59, COLUMN('Measures Register'!$L$8)-COLUMN('Measures Register'!$B$8)+1, FALSE), 0))</f>
        <v>0</v>
      </c>
      <c r="Z855" s="88"/>
      <c r="AA855" s="89">
        <f>IF(ISBLANK(Z855), 0, _xlfn.IFNA(VLOOKUP(Z855, 'Measures Register'!$B$9:$K$59, COLUMN('Measures Register'!$K$8)-COLUMN('Measures Register'!$B$8)+1, FALSE), 0))</f>
        <v>0</v>
      </c>
      <c r="AB855" s="90">
        <f>IF(ISBLANK(Z855), 0, _xlfn.IFNA(VLOOKUP(Z855, 'Measures Register'!$B$9:$L$59, COLUMN('Measures Register'!$L$8)-COLUMN('Measures Register'!$B$8)+1, FALSE), 0))</f>
        <v>0</v>
      </c>
      <c r="AC855" s="88"/>
      <c r="AD855" s="89">
        <f>IF(ISBLANK(AC855), 0, _xlfn.IFNA(VLOOKUP(AC855, 'Measures Register'!$B$9:$K$59, COLUMN('Measures Register'!$K$8)-COLUMN('Measures Register'!$B$8)+1, FALSE), 0))</f>
        <v>0</v>
      </c>
      <c r="AE855" s="90">
        <f>IF(ISBLANK(AC855), 0, _xlfn.IFNA(VLOOKUP(AC855, 'Measures Register'!$B$9:$L$59, COLUMN('Measures Register'!$L$8)-COLUMN('Measures Register'!$B$8)+1, FALSE), 0))</f>
        <v>0</v>
      </c>
      <c r="AF855" s="88"/>
      <c r="AG855" s="89">
        <f>IF(ISBLANK(AF855), 0, _xlfn.IFNA(VLOOKUP(AF855, 'Measures Register'!$B$9:$K$59, COLUMN('Measures Register'!$K$8)-COLUMN('Measures Register'!$B$8)+1, FALSE), 0))</f>
        <v>0</v>
      </c>
      <c r="AH855" s="110">
        <f>IF(ISBLANK(AF855), 0, _xlfn.IFNA(VLOOKUP(AF855, 'Measures Register'!$B$9:$L$59, COLUMN('Measures Register'!$L$8)-COLUMN('Measures Register'!$B$8)+1, FALSE), 0))</f>
        <v>0</v>
      </c>
      <c r="AI855" s="115"/>
      <c r="AJ855" s="108" t="str">
        <f t="shared" si="59"/>
        <v/>
      </c>
      <c r="AK855" s="86" t="str">
        <f t="shared" si="60"/>
        <v/>
      </c>
      <c r="AL855" s="106" t="str">
        <f t="shared" si="61"/>
        <v/>
      </c>
    </row>
    <row r="856" spans="2:38" ht="15.75" x14ac:dyDescent="0.45">
      <c r="B856" s="84" t="str">
        <f t="shared" si="62"/>
        <v/>
      </c>
      <c r="C856" s="97"/>
      <c r="D856" s="154"/>
      <c r="E856" s="112" t="str">
        <f>IFERROR(VLOOKUP(I856,#REF!,2,0),"")</f>
        <v/>
      </c>
      <c r="F856" s="156"/>
      <c r="G856" s="101"/>
      <c r="H856" s="103"/>
      <c r="I856" s="158"/>
      <c r="J856" s="159"/>
      <c r="K856"/>
      <c r="L856" s="152"/>
      <c r="M856" s="85" t="str">
        <f>IF(AND(F856&lt;&gt;"", G856&lt;&gt;""), VLOOKUP(F856, 'P2-Primary Assets'!C:I, 5+VLOOKUP(G856,#REF!, 2, FALSE), FALSE), "")</f>
        <v/>
      </c>
      <c r="N856" s="106" t="str">
        <f t="shared" si="50"/>
        <v/>
      </c>
      <c r="O856" s="277"/>
      <c r="P856" s="277"/>
      <c r="Q856" s="277"/>
      <c r="R856" s="114"/>
      <c r="S856" s="99"/>
      <c r="T856" s="88"/>
      <c r="U856" s="89">
        <f>IF(ISBLANK(T856), 0, _xlfn.IFNA(VLOOKUP(T856, 'Measures Register'!$B$9:$K$59, COLUMN('Measures Register'!$K$8)-COLUMN('Measures Register'!$B$8)+1, FALSE), 0))</f>
        <v>0</v>
      </c>
      <c r="V856" s="90">
        <f>IF(ISBLANK(T856), 0, _xlfn.IFNA(VLOOKUP(T856, 'Measures Register'!$B$9:$L$59, COLUMN('Measures Register'!$L$8)-COLUMN('Measures Register'!$B$8)+1, FALSE), 0))</f>
        <v>0</v>
      </c>
      <c r="W856" s="88"/>
      <c r="X856" s="89">
        <f>IF(ISBLANK(W856), 0, _xlfn.IFNA(VLOOKUP(W856, 'Measures Register'!$B$9:$K$59, COLUMN('Measures Register'!$K$8)-COLUMN('Measures Register'!$B$8)+1, FALSE), 0))</f>
        <v>0</v>
      </c>
      <c r="Y856" s="90">
        <f>IF(ISBLANK(W856), 0, _xlfn.IFNA(VLOOKUP(W856, 'Measures Register'!$B$9:$L$59, COLUMN('Measures Register'!$L$8)-COLUMN('Measures Register'!$B$8)+1, FALSE), 0))</f>
        <v>0</v>
      </c>
      <c r="Z856" s="88"/>
      <c r="AA856" s="89">
        <f>IF(ISBLANK(Z856), 0, _xlfn.IFNA(VLOOKUP(Z856, 'Measures Register'!$B$9:$K$59, COLUMN('Measures Register'!$K$8)-COLUMN('Measures Register'!$B$8)+1, FALSE), 0))</f>
        <v>0</v>
      </c>
      <c r="AB856" s="90">
        <f>IF(ISBLANK(Z856), 0, _xlfn.IFNA(VLOOKUP(Z856, 'Measures Register'!$B$9:$L$59, COLUMN('Measures Register'!$L$8)-COLUMN('Measures Register'!$B$8)+1, FALSE), 0))</f>
        <v>0</v>
      </c>
      <c r="AC856" s="88"/>
      <c r="AD856" s="89">
        <f>IF(ISBLANK(AC856), 0, _xlfn.IFNA(VLOOKUP(AC856, 'Measures Register'!$B$9:$K$59, COLUMN('Measures Register'!$K$8)-COLUMN('Measures Register'!$B$8)+1, FALSE), 0))</f>
        <v>0</v>
      </c>
      <c r="AE856" s="90">
        <f>IF(ISBLANK(AC856), 0, _xlfn.IFNA(VLOOKUP(AC856, 'Measures Register'!$B$9:$L$59, COLUMN('Measures Register'!$L$8)-COLUMN('Measures Register'!$B$8)+1, FALSE), 0))</f>
        <v>0</v>
      </c>
      <c r="AF856" s="88"/>
      <c r="AG856" s="89">
        <f>IF(ISBLANK(AF856), 0, _xlfn.IFNA(VLOOKUP(AF856, 'Measures Register'!$B$9:$K$59, COLUMN('Measures Register'!$K$8)-COLUMN('Measures Register'!$B$8)+1, FALSE), 0))</f>
        <v>0</v>
      </c>
      <c r="AH856" s="110">
        <f>IF(ISBLANK(AF856), 0, _xlfn.IFNA(VLOOKUP(AF856, 'Measures Register'!$B$9:$L$59, COLUMN('Measures Register'!$L$8)-COLUMN('Measures Register'!$B$8)+1, FALSE), 0))</f>
        <v>0</v>
      </c>
      <c r="AI856" s="115"/>
      <c r="AJ856" s="108" t="str">
        <f t="shared" si="59"/>
        <v/>
      </c>
      <c r="AK856" s="86" t="str">
        <f t="shared" si="60"/>
        <v/>
      </c>
      <c r="AL856" s="106" t="str">
        <f t="shared" si="61"/>
        <v/>
      </c>
    </row>
    <row r="857" spans="2:38" ht="15.75" x14ac:dyDescent="0.45">
      <c r="B857" s="84" t="str">
        <f t="shared" si="62"/>
        <v/>
      </c>
      <c r="C857" s="97"/>
      <c r="D857" s="154"/>
      <c r="E857" s="112" t="str">
        <f>IFERROR(VLOOKUP(I857,#REF!,2,0),"")</f>
        <v/>
      </c>
      <c r="F857" s="156"/>
      <c r="G857" s="101"/>
      <c r="H857" s="103"/>
      <c r="I857" s="158"/>
      <c r="J857" s="159"/>
      <c r="K857"/>
      <c r="L857" s="152"/>
      <c r="M857" s="85" t="str">
        <f>IF(AND(F857&lt;&gt;"", G857&lt;&gt;""), VLOOKUP(F857, 'P2-Primary Assets'!C:I, 5+VLOOKUP(G857,#REF!, 2, FALSE), FALSE), "")</f>
        <v/>
      </c>
      <c r="N857" s="106" t="str">
        <f t="shared" si="50"/>
        <v/>
      </c>
      <c r="O857" s="277"/>
      <c r="P857" s="277"/>
      <c r="Q857" s="277"/>
      <c r="R857" s="114"/>
      <c r="S857" s="99"/>
      <c r="T857" s="88"/>
      <c r="U857" s="89">
        <f>IF(ISBLANK(T857), 0, _xlfn.IFNA(VLOOKUP(T857, 'Measures Register'!$B$9:$K$59, COLUMN('Measures Register'!$K$8)-COLUMN('Measures Register'!$B$8)+1, FALSE), 0))</f>
        <v>0</v>
      </c>
      <c r="V857" s="90">
        <f>IF(ISBLANK(T857), 0, _xlfn.IFNA(VLOOKUP(T857, 'Measures Register'!$B$9:$L$59, COLUMN('Measures Register'!$L$8)-COLUMN('Measures Register'!$B$8)+1, FALSE), 0))</f>
        <v>0</v>
      </c>
      <c r="W857" s="88"/>
      <c r="X857" s="89">
        <f>IF(ISBLANK(W857), 0, _xlfn.IFNA(VLOOKUP(W857, 'Measures Register'!$B$9:$K$59, COLUMN('Measures Register'!$K$8)-COLUMN('Measures Register'!$B$8)+1, FALSE), 0))</f>
        <v>0</v>
      </c>
      <c r="Y857" s="90">
        <f>IF(ISBLANK(W857), 0, _xlfn.IFNA(VLOOKUP(W857, 'Measures Register'!$B$9:$L$59, COLUMN('Measures Register'!$L$8)-COLUMN('Measures Register'!$B$8)+1, FALSE), 0))</f>
        <v>0</v>
      </c>
      <c r="Z857" s="88"/>
      <c r="AA857" s="89">
        <f>IF(ISBLANK(Z857), 0, _xlfn.IFNA(VLOOKUP(Z857, 'Measures Register'!$B$9:$K$59, COLUMN('Measures Register'!$K$8)-COLUMN('Measures Register'!$B$8)+1, FALSE), 0))</f>
        <v>0</v>
      </c>
      <c r="AB857" s="90">
        <f>IF(ISBLANK(Z857), 0, _xlfn.IFNA(VLOOKUP(Z857, 'Measures Register'!$B$9:$L$59, COLUMN('Measures Register'!$L$8)-COLUMN('Measures Register'!$B$8)+1, FALSE), 0))</f>
        <v>0</v>
      </c>
      <c r="AC857" s="88"/>
      <c r="AD857" s="89">
        <f>IF(ISBLANK(AC857), 0, _xlfn.IFNA(VLOOKUP(AC857, 'Measures Register'!$B$9:$K$59, COLUMN('Measures Register'!$K$8)-COLUMN('Measures Register'!$B$8)+1, FALSE), 0))</f>
        <v>0</v>
      </c>
      <c r="AE857" s="90">
        <f>IF(ISBLANK(AC857), 0, _xlfn.IFNA(VLOOKUP(AC857, 'Measures Register'!$B$9:$L$59, COLUMN('Measures Register'!$L$8)-COLUMN('Measures Register'!$B$8)+1, FALSE), 0))</f>
        <v>0</v>
      </c>
      <c r="AF857" s="88"/>
      <c r="AG857" s="89">
        <f>IF(ISBLANK(AF857), 0, _xlfn.IFNA(VLOOKUP(AF857, 'Measures Register'!$B$9:$K$59, COLUMN('Measures Register'!$K$8)-COLUMN('Measures Register'!$B$8)+1, FALSE), 0))</f>
        <v>0</v>
      </c>
      <c r="AH857" s="110">
        <f>IF(ISBLANK(AF857), 0, _xlfn.IFNA(VLOOKUP(AF857, 'Measures Register'!$B$9:$L$59, COLUMN('Measures Register'!$L$8)-COLUMN('Measures Register'!$B$8)+1, FALSE), 0))</f>
        <v>0</v>
      </c>
      <c r="AI857" s="115"/>
      <c r="AJ857" s="108" t="str">
        <f t="shared" si="59"/>
        <v/>
      </c>
      <c r="AK857" s="86" t="str">
        <f t="shared" si="60"/>
        <v/>
      </c>
      <c r="AL857" s="106" t="str">
        <f t="shared" si="61"/>
        <v/>
      </c>
    </row>
    <row r="858" spans="2:38" ht="15.75" x14ac:dyDescent="0.45">
      <c r="B858" s="84" t="str">
        <f t="shared" si="62"/>
        <v/>
      </c>
      <c r="C858" s="97"/>
      <c r="D858" s="154"/>
      <c r="E858" s="112" t="str">
        <f>IFERROR(VLOOKUP(I858,#REF!,2,0),"")</f>
        <v/>
      </c>
      <c r="F858" s="156"/>
      <c r="G858" s="101"/>
      <c r="H858" s="103"/>
      <c r="I858" s="158"/>
      <c r="J858" s="159"/>
      <c r="K858"/>
      <c r="L858" s="152"/>
      <c r="M858" s="85" t="str">
        <f>IF(AND(F858&lt;&gt;"", G858&lt;&gt;""), VLOOKUP(F858, 'P2-Primary Assets'!C:I, 5+VLOOKUP(G858,#REF!, 2, FALSE), FALSE), "")</f>
        <v/>
      </c>
      <c r="N858" s="106" t="str">
        <f t="shared" si="50"/>
        <v/>
      </c>
      <c r="O858" s="277"/>
      <c r="P858" s="277"/>
      <c r="Q858" s="277"/>
      <c r="R858" s="114"/>
      <c r="S858" s="99"/>
      <c r="T858" s="88"/>
      <c r="U858" s="89">
        <f>IF(ISBLANK(T858), 0, _xlfn.IFNA(VLOOKUP(T858, 'Measures Register'!$B$9:$K$59, COLUMN('Measures Register'!$K$8)-COLUMN('Measures Register'!$B$8)+1, FALSE), 0))</f>
        <v>0</v>
      </c>
      <c r="V858" s="90">
        <f>IF(ISBLANK(T858), 0, _xlfn.IFNA(VLOOKUP(T858, 'Measures Register'!$B$9:$L$59, COLUMN('Measures Register'!$L$8)-COLUMN('Measures Register'!$B$8)+1, FALSE), 0))</f>
        <v>0</v>
      </c>
      <c r="W858" s="88"/>
      <c r="X858" s="89">
        <f>IF(ISBLANK(W858), 0, _xlfn.IFNA(VLOOKUP(W858, 'Measures Register'!$B$9:$K$59, COLUMN('Measures Register'!$K$8)-COLUMN('Measures Register'!$B$8)+1, FALSE), 0))</f>
        <v>0</v>
      </c>
      <c r="Y858" s="90">
        <f>IF(ISBLANK(W858), 0, _xlfn.IFNA(VLOOKUP(W858, 'Measures Register'!$B$9:$L$59, COLUMN('Measures Register'!$L$8)-COLUMN('Measures Register'!$B$8)+1, FALSE), 0))</f>
        <v>0</v>
      </c>
      <c r="Z858" s="88"/>
      <c r="AA858" s="89">
        <f>IF(ISBLANK(Z858), 0, _xlfn.IFNA(VLOOKUP(Z858, 'Measures Register'!$B$9:$K$59, COLUMN('Measures Register'!$K$8)-COLUMN('Measures Register'!$B$8)+1, FALSE), 0))</f>
        <v>0</v>
      </c>
      <c r="AB858" s="90">
        <f>IF(ISBLANK(Z858), 0, _xlfn.IFNA(VLOOKUP(Z858, 'Measures Register'!$B$9:$L$59, COLUMN('Measures Register'!$L$8)-COLUMN('Measures Register'!$B$8)+1, FALSE), 0))</f>
        <v>0</v>
      </c>
      <c r="AC858" s="88"/>
      <c r="AD858" s="89">
        <f>IF(ISBLANK(AC858), 0, _xlfn.IFNA(VLOOKUP(AC858, 'Measures Register'!$B$9:$K$59, COLUMN('Measures Register'!$K$8)-COLUMN('Measures Register'!$B$8)+1, FALSE), 0))</f>
        <v>0</v>
      </c>
      <c r="AE858" s="90">
        <f>IF(ISBLANK(AC858), 0, _xlfn.IFNA(VLOOKUP(AC858, 'Measures Register'!$B$9:$L$59, COLUMN('Measures Register'!$L$8)-COLUMN('Measures Register'!$B$8)+1, FALSE), 0))</f>
        <v>0</v>
      </c>
      <c r="AF858" s="88"/>
      <c r="AG858" s="89">
        <f>IF(ISBLANK(AF858), 0, _xlfn.IFNA(VLOOKUP(AF858, 'Measures Register'!$B$9:$K$59, COLUMN('Measures Register'!$K$8)-COLUMN('Measures Register'!$B$8)+1, FALSE), 0))</f>
        <v>0</v>
      </c>
      <c r="AH858" s="110">
        <f>IF(ISBLANK(AF858), 0, _xlfn.IFNA(VLOOKUP(AF858, 'Measures Register'!$B$9:$L$59, COLUMN('Measures Register'!$L$8)-COLUMN('Measures Register'!$B$8)+1, FALSE), 0))</f>
        <v>0</v>
      </c>
      <c r="AI858" s="115"/>
      <c r="AJ858" s="108" t="str">
        <f t="shared" si="59"/>
        <v/>
      </c>
      <c r="AK858" s="86" t="str">
        <f t="shared" si="60"/>
        <v/>
      </c>
      <c r="AL858" s="106" t="str">
        <f t="shared" si="61"/>
        <v/>
      </c>
    </row>
    <row r="859" spans="2:38" ht="15.75" x14ac:dyDescent="0.45">
      <c r="B859" s="84" t="str">
        <f t="shared" si="62"/>
        <v/>
      </c>
      <c r="C859" s="97"/>
      <c r="D859" s="154"/>
      <c r="E859" s="112" t="str">
        <f>IFERROR(VLOOKUP(I859,#REF!,2,0),"")</f>
        <v/>
      </c>
      <c r="F859" s="156"/>
      <c r="G859" s="101"/>
      <c r="H859" s="103"/>
      <c r="I859" s="158"/>
      <c r="J859" s="159"/>
      <c r="K859"/>
      <c r="L859" s="152"/>
      <c r="M859" s="85" t="str">
        <f>IF(AND(F859&lt;&gt;"", G859&lt;&gt;""), VLOOKUP(F859, 'P2-Primary Assets'!C:I, 5+VLOOKUP(G859,#REF!, 2, FALSE), FALSE), "")</f>
        <v/>
      </c>
      <c r="N859" s="106" t="str">
        <f t="shared" si="50"/>
        <v/>
      </c>
      <c r="O859" s="277"/>
      <c r="P859" s="277"/>
      <c r="Q859" s="277"/>
      <c r="R859" s="114"/>
      <c r="S859" s="99"/>
      <c r="T859" s="88"/>
      <c r="U859" s="89">
        <f>IF(ISBLANK(T859), 0, _xlfn.IFNA(VLOOKUP(T859, 'Measures Register'!$B$9:$K$59, COLUMN('Measures Register'!$K$8)-COLUMN('Measures Register'!$B$8)+1, FALSE), 0))</f>
        <v>0</v>
      </c>
      <c r="V859" s="90">
        <f>IF(ISBLANK(T859), 0, _xlfn.IFNA(VLOOKUP(T859, 'Measures Register'!$B$9:$L$59, COLUMN('Measures Register'!$L$8)-COLUMN('Measures Register'!$B$8)+1, FALSE), 0))</f>
        <v>0</v>
      </c>
      <c r="W859" s="88"/>
      <c r="X859" s="89">
        <f>IF(ISBLANK(W859), 0, _xlfn.IFNA(VLOOKUP(W859, 'Measures Register'!$B$9:$K$59, COLUMN('Measures Register'!$K$8)-COLUMN('Measures Register'!$B$8)+1, FALSE), 0))</f>
        <v>0</v>
      </c>
      <c r="Y859" s="90">
        <f>IF(ISBLANK(W859), 0, _xlfn.IFNA(VLOOKUP(W859, 'Measures Register'!$B$9:$L$59, COLUMN('Measures Register'!$L$8)-COLUMN('Measures Register'!$B$8)+1, FALSE), 0))</f>
        <v>0</v>
      </c>
      <c r="Z859" s="88"/>
      <c r="AA859" s="89">
        <f>IF(ISBLANK(Z859), 0, _xlfn.IFNA(VLOOKUP(Z859, 'Measures Register'!$B$9:$K$59, COLUMN('Measures Register'!$K$8)-COLUMN('Measures Register'!$B$8)+1, FALSE), 0))</f>
        <v>0</v>
      </c>
      <c r="AB859" s="90">
        <f>IF(ISBLANK(Z859), 0, _xlfn.IFNA(VLOOKUP(Z859, 'Measures Register'!$B$9:$L$59, COLUMN('Measures Register'!$L$8)-COLUMN('Measures Register'!$B$8)+1, FALSE), 0))</f>
        <v>0</v>
      </c>
      <c r="AC859" s="88"/>
      <c r="AD859" s="89">
        <f>IF(ISBLANK(AC859), 0, _xlfn.IFNA(VLOOKUP(AC859, 'Measures Register'!$B$9:$K$59, COLUMN('Measures Register'!$K$8)-COLUMN('Measures Register'!$B$8)+1, FALSE), 0))</f>
        <v>0</v>
      </c>
      <c r="AE859" s="90">
        <f>IF(ISBLANK(AC859), 0, _xlfn.IFNA(VLOOKUP(AC859, 'Measures Register'!$B$9:$L$59, COLUMN('Measures Register'!$L$8)-COLUMN('Measures Register'!$B$8)+1, FALSE), 0))</f>
        <v>0</v>
      </c>
      <c r="AF859" s="88"/>
      <c r="AG859" s="89">
        <f>IF(ISBLANK(AF859), 0, _xlfn.IFNA(VLOOKUP(AF859, 'Measures Register'!$B$9:$K$59, COLUMN('Measures Register'!$K$8)-COLUMN('Measures Register'!$B$8)+1, FALSE), 0))</f>
        <v>0</v>
      </c>
      <c r="AH859" s="110">
        <f>IF(ISBLANK(AF859), 0, _xlfn.IFNA(VLOOKUP(AF859, 'Measures Register'!$B$9:$L$59, COLUMN('Measures Register'!$L$8)-COLUMN('Measures Register'!$B$8)+1, FALSE), 0))</f>
        <v>0</v>
      </c>
      <c r="AI859" s="115"/>
      <c r="AJ859" s="108" t="str">
        <f t="shared" si="59"/>
        <v/>
      </c>
      <c r="AK859" s="86" t="str">
        <f t="shared" si="60"/>
        <v/>
      </c>
      <c r="AL859" s="106" t="str">
        <f t="shared" si="61"/>
        <v/>
      </c>
    </row>
    <row r="860" spans="2:38" ht="15.75" x14ac:dyDescent="0.45">
      <c r="B860" s="84" t="str">
        <f t="shared" si="62"/>
        <v/>
      </c>
      <c r="C860" s="97"/>
      <c r="D860" s="154"/>
      <c r="E860" s="112" t="str">
        <f>IFERROR(VLOOKUP(I860,#REF!,2,0),"")</f>
        <v/>
      </c>
      <c r="F860" s="156"/>
      <c r="G860" s="101"/>
      <c r="H860" s="103"/>
      <c r="I860" s="158"/>
      <c r="J860" s="159"/>
      <c r="K860"/>
      <c r="L860" s="152"/>
      <c r="M860" s="85" t="str">
        <f>IF(AND(F860&lt;&gt;"", G860&lt;&gt;""), VLOOKUP(F860, 'P2-Primary Assets'!C:I, 5+VLOOKUP(G860,#REF!, 2, FALSE), FALSE), "")</f>
        <v/>
      </c>
      <c r="N860" s="106" t="str">
        <f t="shared" si="50"/>
        <v/>
      </c>
      <c r="O860" s="277"/>
      <c r="P860" s="277"/>
      <c r="Q860" s="277"/>
      <c r="R860" s="114"/>
      <c r="S860" s="99"/>
      <c r="T860" s="88"/>
      <c r="U860" s="89">
        <f>IF(ISBLANK(T860), 0, _xlfn.IFNA(VLOOKUP(T860, 'Measures Register'!$B$9:$K$59, COLUMN('Measures Register'!$K$8)-COLUMN('Measures Register'!$B$8)+1, FALSE), 0))</f>
        <v>0</v>
      </c>
      <c r="V860" s="90">
        <f>IF(ISBLANK(T860), 0, _xlfn.IFNA(VLOOKUP(T860, 'Measures Register'!$B$9:$L$59, COLUMN('Measures Register'!$L$8)-COLUMN('Measures Register'!$B$8)+1, FALSE), 0))</f>
        <v>0</v>
      </c>
      <c r="W860" s="88"/>
      <c r="X860" s="89">
        <f>IF(ISBLANK(W860), 0, _xlfn.IFNA(VLOOKUP(W860, 'Measures Register'!$B$9:$K$59, COLUMN('Measures Register'!$K$8)-COLUMN('Measures Register'!$B$8)+1, FALSE), 0))</f>
        <v>0</v>
      </c>
      <c r="Y860" s="90">
        <f>IF(ISBLANK(W860), 0, _xlfn.IFNA(VLOOKUP(W860, 'Measures Register'!$B$9:$L$59, COLUMN('Measures Register'!$L$8)-COLUMN('Measures Register'!$B$8)+1, FALSE), 0))</f>
        <v>0</v>
      </c>
      <c r="Z860" s="88"/>
      <c r="AA860" s="89">
        <f>IF(ISBLANK(Z860), 0, _xlfn.IFNA(VLOOKUP(Z860, 'Measures Register'!$B$9:$K$59, COLUMN('Measures Register'!$K$8)-COLUMN('Measures Register'!$B$8)+1, FALSE), 0))</f>
        <v>0</v>
      </c>
      <c r="AB860" s="90">
        <f>IF(ISBLANK(Z860), 0, _xlfn.IFNA(VLOOKUP(Z860, 'Measures Register'!$B$9:$L$59, COLUMN('Measures Register'!$L$8)-COLUMN('Measures Register'!$B$8)+1, FALSE), 0))</f>
        <v>0</v>
      </c>
      <c r="AC860" s="88"/>
      <c r="AD860" s="89">
        <f>IF(ISBLANK(AC860), 0, _xlfn.IFNA(VLOOKUP(AC860, 'Measures Register'!$B$9:$K$59, COLUMN('Measures Register'!$K$8)-COLUMN('Measures Register'!$B$8)+1, FALSE), 0))</f>
        <v>0</v>
      </c>
      <c r="AE860" s="90">
        <f>IF(ISBLANK(AC860), 0, _xlfn.IFNA(VLOOKUP(AC860, 'Measures Register'!$B$9:$L$59, COLUMN('Measures Register'!$L$8)-COLUMN('Measures Register'!$B$8)+1, FALSE), 0))</f>
        <v>0</v>
      </c>
      <c r="AF860" s="88"/>
      <c r="AG860" s="89">
        <f>IF(ISBLANK(AF860), 0, _xlfn.IFNA(VLOOKUP(AF860, 'Measures Register'!$B$9:$K$59, COLUMN('Measures Register'!$K$8)-COLUMN('Measures Register'!$B$8)+1, FALSE), 0))</f>
        <v>0</v>
      </c>
      <c r="AH860" s="110">
        <f>IF(ISBLANK(AF860), 0, _xlfn.IFNA(VLOOKUP(AF860, 'Measures Register'!$B$9:$L$59, COLUMN('Measures Register'!$L$8)-COLUMN('Measures Register'!$B$8)+1, FALSE), 0))</f>
        <v>0</v>
      </c>
      <c r="AI860" s="115"/>
      <c r="AJ860" s="108" t="str">
        <f t="shared" si="59"/>
        <v/>
      </c>
      <c r="AK860" s="86" t="str">
        <f t="shared" si="60"/>
        <v/>
      </c>
      <c r="AL860" s="106" t="str">
        <f t="shared" si="61"/>
        <v/>
      </c>
    </row>
    <row r="861" spans="2:38" ht="15.75" x14ac:dyDescent="0.45">
      <c r="B861" s="84" t="str">
        <f t="shared" si="62"/>
        <v/>
      </c>
      <c r="C861" s="97"/>
      <c r="D861" s="154"/>
      <c r="E861" s="112" t="str">
        <f>IFERROR(VLOOKUP(I861,#REF!,2,0),"")</f>
        <v/>
      </c>
      <c r="F861" s="156"/>
      <c r="G861" s="101"/>
      <c r="H861" s="103"/>
      <c r="I861" s="158"/>
      <c r="J861" s="159"/>
      <c r="K861"/>
      <c r="L861" s="152"/>
      <c r="M861" s="85" t="str">
        <f>IF(AND(F861&lt;&gt;"", G861&lt;&gt;""), VLOOKUP(F861, 'P2-Primary Assets'!C:I, 5+VLOOKUP(G861,#REF!, 2, FALSE), FALSE), "")</f>
        <v/>
      </c>
      <c r="N861" s="106" t="str">
        <f t="shared" si="50"/>
        <v/>
      </c>
      <c r="O861" s="277"/>
      <c r="P861" s="277"/>
      <c r="Q861" s="277"/>
      <c r="R861" s="114"/>
      <c r="S861" s="99"/>
      <c r="T861" s="88"/>
      <c r="U861" s="89">
        <f>IF(ISBLANK(T861), 0, _xlfn.IFNA(VLOOKUP(T861, 'Measures Register'!$B$9:$K$59, COLUMN('Measures Register'!$K$8)-COLUMN('Measures Register'!$B$8)+1, FALSE), 0))</f>
        <v>0</v>
      </c>
      <c r="V861" s="90">
        <f>IF(ISBLANK(T861), 0, _xlfn.IFNA(VLOOKUP(T861, 'Measures Register'!$B$9:$L$59, COLUMN('Measures Register'!$L$8)-COLUMN('Measures Register'!$B$8)+1, FALSE), 0))</f>
        <v>0</v>
      </c>
      <c r="W861" s="88"/>
      <c r="X861" s="89">
        <f>IF(ISBLANK(W861), 0, _xlfn.IFNA(VLOOKUP(W861, 'Measures Register'!$B$9:$K$59, COLUMN('Measures Register'!$K$8)-COLUMN('Measures Register'!$B$8)+1, FALSE), 0))</f>
        <v>0</v>
      </c>
      <c r="Y861" s="90">
        <f>IF(ISBLANK(W861), 0, _xlfn.IFNA(VLOOKUP(W861, 'Measures Register'!$B$9:$L$59, COLUMN('Measures Register'!$L$8)-COLUMN('Measures Register'!$B$8)+1, FALSE), 0))</f>
        <v>0</v>
      </c>
      <c r="Z861" s="88"/>
      <c r="AA861" s="89">
        <f>IF(ISBLANK(Z861), 0, _xlfn.IFNA(VLOOKUP(Z861, 'Measures Register'!$B$9:$K$59, COLUMN('Measures Register'!$K$8)-COLUMN('Measures Register'!$B$8)+1, FALSE), 0))</f>
        <v>0</v>
      </c>
      <c r="AB861" s="90">
        <f>IF(ISBLANK(Z861), 0, _xlfn.IFNA(VLOOKUP(Z861, 'Measures Register'!$B$9:$L$59, COLUMN('Measures Register'!$L$8)-COLUMN('Measures Register'!$B$8)+1, FALSE), 0))</f>
        <v>0</v>
      </c>
      <c r="AC861" s="88"/>
      <c r="AD861" s="89">
        <f>IF(ISBLANK(AC861), 0, _xlfn.IFNA(VLOOKUP(AC861, 'Measures Register'!$B$9:$K$59, COLUMN('Measures Register'!$K$8)-COLUMN('Measures Register'!$B$8)+1, FALSE), 0))</f>
        <v>0</v>
      </c>
      <c r="AE861" s="90">
        <f>IF(ISBLANK(AC861), 0, _xlfn.IFNA(VLOOKUP(AC861, 'Measures Register'!$B$9:$L$59, COLUMN('Measures Register'!$L$8)-COLUMN('Measures Register'!$B$8)+1, FALSE), 0))</f>
        <v>0</v>
      </c>
      <c r="AF861" s="88"/>
      <c r="AG861" s="89">
        <f>IF(ISBLANK(AF861), 0, _xlfn.IFNA(VLOOKUP(AF861, 'Measures Register'!$B$9:$K$59, COLUMN('Measures Register'!$K$8)-COLUMN('Measures Register'!$B$8)+1, FALSE), 0))</f>
        <v>0</v>
      </c>
      <c r="AH861" s="110">
        <f>IF(ISBLANK(AF861), 0, _xlfn.IFNA(VLOOKUP(AF861, 'Measures Register'!$B$9:$L$59, COLUMN('Measures Register'!$L$8)-COLUMN('Measures Register'!$B$8)+1, FALSE), 0))</f>
        <v>0</v>
      </c>
      <c r="AI861" s="115"/>
      <c r="AJ861" s="108" t="str">
        <f t="shared" si="59"/>
        <v/>
      </c>
      <c r="AK861" s="86" t="str">
        <f t="shared" si="60"/>
        <v/>
      </c>
      <c r="AL861" s="106" t="str">
        <f t="shared" si="61"/>
        <v/>
      </c>
    </row>
    <row r="862" spans="2:38" ht="15.75" x14ac:dyDescent="0.45">
      <c r="B862" s="84" t="str">
        <f t="shared" si="62"/>
        <v/>
      </c>
      <c r="C862" s="97"/>
      <c r="D862" s="154"/>
      <c r="E862" s="112" t="str">
        <f>IFERROR(VLOOKUP(I862,#REF!,2,0),"")</f>
        <v/>
      </c>
      <c r="F862" s="156"/>
      <c r="G862" s="101"/>
      <c r="H862" s="103"/>
      <c r="I862" s="158"/>
      <c r="J862" s="159"/>
      <c r="K862"/>
      <c r="L862" s="152"/>
      <c r="M862" s="85" t="str">
        <f>IF(AND(F862&lt;&gt;"", G862&lt;&gt;""), VLOOKUP(F862, 'P2-Primary Assets'!C:I, 5+VLOOKUP(G862,#REF!, 2, FALSE), FALSE), "")</f>
        <v/>
      </c>
      <c r="N862" s="106" t="str">
        <f t="shared" si="50"/>
        <v/>
      </c>
      <c r="O862" s="277"/>
      <c r="P862" s="277"/>
      <c r="Q862" s="277"/>
      <c r="R862" s="114"/>
      <c r="S862" s="99"/>
      <c r="T862" s="88"/>
      <c r="U862" s="89">
        <f>IF(ISBLANK(T862), 0, _xlfn.IFNA(VLOOKUP(T862, 'Measures Register'!$B$9:$K$59, COLUMN('Measures Register'!$K$8)-COLUMN('Measures Register'!$B$8)+1, FALSE), 0))</f>
        <v>0</v>
      </c>
      <c r="V862" s="90">
        <f>IF(ISBLANK(T862), 0, _xlfn.IFNA(VLOOKUP(T862, 'Measures Register'!$B$9:$L$59, COLUMN('Measures Register'!$L$8)-COLUMN('Measures Register'!$B$8)+1, FALSE), 0))</f>
        <v>0</v>
      </c>
      <c r="W862" s="88"/>
      <c r="X862" s="89">
        <f>IF(ISBLANK(W862), 0, _xlfn.IFNA(VLOOKUP(W862, 'Measures Register'!$B$9:$K$59, COLUMN('Measures Register'!$K$8)-COLUMN('Measures Register'!$B$8)+1, FALSE), 0))</f>
        <v>0</v>
      </c>
      <c r="Y862" s="90">
        <f>IF(ISBLANK(W862), 0, _xlfn.IFNA(VLOOKUP(W862, 'Measures Register'!$B$9:$L$59, COLUMN('Measures Register'!$L$8)-COLUMN('Measures Register'!$B$8)+1, FALSE), 0))</f>
        <v>0</v>
      </c>
      <c r="Z862" s="88"/>
      <c r="AA862" s="89">
        <f>IF(ISBLANK(Z862), 0, _xlfn.IFNA(VLOOKUP(Z862, 'Measures Register'!$B$9:$K$59, COLUMN('Measures Register'!$K$8)-COLUMN('Measures Register'!$B$8)+1, FALSE), 0))</f>
        <v>0</v>
      </c>
      <c r="AB862" s="90">
        <f>IF(ISBLANK(Z862), 0, _xlfn.IFNA(VLOOKUP(Z862, 'Measures Register'!$B$9:$L$59, COLUMN('Measures Register'!$L$8)-COLUMN('Measures Register'!$B$8)+1, FALSE), 0))</f>
        <v>0</v>
      </c>
      <c r="AC862" s="88"/>
      <c r="AD862" s="89">
        <f>IF(ISBLANK(AC862), 0, _xlfn.IFNA(VLOOKUP(AC862, 'Measures Register'!$B$9:$K$59, COLUMN('Measures Register'!$K$8)-COLUMN('Measures Register'!$B$8)+1, FALSE), 0))</f>
        <v>0</v>
      </c>
      <c r="AE862" s="90">
        <f>IF(ISBLANK(AC862), 0, _xlfn.IFNA(VLOOKUP(AC862, 'Measures Register'!$B$9:$L$59, COLUMN('Measures Register'!$L$8)-COLUMN('Measures Register'!$B$8)+1, FALSE), 0))</f>
        <v>0</v>
      </c>
      <c r="AF862" s="88"/>
      <c r="AG862" s="89">
        <f>IF(ISBLANK(AF862), 0, _xlfn.IFNA(VLOOKUP(AF862, 'Measures Register'!$B$9:$K$59, COLUMN('Measures Register'!$K$8)-COLUMN('Measures Register'!$B$8)+1, FALSE), 0))</f>
        <v>0</v>
      </c>
      <c r="AH862" s="110">
        <f>IF(ISBLANK(AF862), 0, _xlfn.IFNA(VLOOKUP(AF862, 'Measures Register'!$B$9:$L$59, COLUMN('Measures Register'!$L$8)-COLUMN('Measures Register'!$B$8)+1, FALSE), 0))</f>
        <v>0</v>
      </c>
      <c r="AI862" s="115"/>
      <c r="AJ862" s="108" t="str">
        <f t="shared" si="59"/>
        <v/>
      </c>
      <c r="AK862" s="86" t="str">
        <f t="shared" si="60"/>
        <v/>
      </c>
      <c r="AL862" s="106" t="str">
        <f t="shared" si="61"/>
        <v/>
      </c>
    </row>
    <row r="863" spans="2:38" ht="15.75" x14ac:dyDescent="0.45">
      <c r="B863" s="84" t="str">
        <f t="shared" si="62"/>
        <v/>
      </c>
      <c r="C863" s="97"/>
      <c r="D863" s="154"/>
      <c r="E863" s="112" t="str">
        <f>IFERROR(VLOOKUP(I863,#REF!,2,0),"")</f>
        <v/>
      </c>
      <c r="F863" s="156"/>
      <c r="G863" s="101"/>
      <c r="H863" s="103"/>
      <c r="I863" s="158"/>
      <c r="J863" s="159"/>
      <c r="K863"/>
      <c r="L863" s="152"/>
      <c r="M863" s="85" t="str">
        <f>IF(AND(F863&lt;&gt;"", G863&lt;&gt;""), VLOOKUP(F863, 'P2-Primary Assets'!C:I, 5+VLOOKUP(G863,#REF!, 2, FALSE), FALSE), "")</f>
        <v/>
      </c>
      <c r="N863" s="106" t="str">
        <f t="shared" si="50"/>
        <v/>
      </c>
      <c r="O863" s="277"/>
      <c r="P863" s="277"/>
      <c r="Q863" s="277"/>
      <c r="R863" s="114"/>
      <c r="S863" s="99"/>
      <c r="T863" s="88"/>
      <c r="U863" s="89">
        <f>IF(ISBLANK(T863), 0, _xlfn.IFNA(VLOOKUP(T863, 'Measures Register'!$B$9:$K$59, COLUMN('Measures Register'!$K$8)-COLUMN('Measures Register'!$B$8)+1, FALSE), 0))</f>
        <v>0</v>
      </c>
      <c r="V863" s="90">
        <f>IF(ISBLANK(T863), 0, _xlfn.IFNA(VLOOKUP(T863, 'Measures Register'!$B$9:$L$59, COLUMN('Measures Register'!$L$8)-COLUMN('Measures Register'!$B$8)+1, FALSE), 0))</f>
        <v>0</v>
      </c>
      <c r="W863" s="88"/>
      <c r="X863" s="89">
        <f>IF(ISBLANK(W863), 0, _xlfn.IFNA(VLOOKUP(W863, 'Measures Register'!$B$9:$K$59, COLUMN('Measures Register'!$K$8)-COLUMN('Measures Register'!$B$8)+1, FALSE), 0))</f>
        <v>0</v>
      </c>
      <c r="Y863" s="90">
        <f>IF(ISBLANK(W863), 0, _xlfn.IFNA(VLOOKUP(W863, 'Measures Register'!$B$9:$L$59, COLUMN('Measures Register'!$L$8)-COLUMN('Measures Register'!$B$8)+1, FALSE), 0))</f>
        <v>0</v>
      </c>
      <c r="Z863" s="88"/>
      <c r="AA863" s="89">
        <f>IF(ISBLANK(Z863), 0, _xlfn.IFNA(VLOOKUP(Z863, 'Measures Register'!$B$9:$K$59, COLUMN('Measures Register'!$K$8)-COLUMN('Measures Register'!$B$8)+1, FALSE), 0))</f>
        <v>0</v>
      </c>
      <c r="AB863" s="90">
        <f>IF(ISBLANK(Z863), 0, _xlfn.IFNA(VLOOKUP(Z863, 'Measures Register'!$B$9:$L$59, COLUMN('Measures Register'!$L$8)-COLUMN('Measures Register'!$B$8)+1, FALSE), 0))</f>
        <v>0</v>
      </c>
      <c r="AC863" s="88"/>
      <c r="AD863" s="89">
        <f>IF(ISBLANK(AC863), 0, _xlfn.IFNA(VLOOKUP(AC863, 'Measures Register'!$B$9:$K$59, COLUMN('Measures Register'!$K$8)-COLUMN('Measures Register'!$B$8)+1, FALSE), 0))</f>
        <v>0</v>
      </c>
      <c r="AE863" s="90">
        <f>IF(ISBLANK(AC863), 0, _xlfn.IFNA(VLOOKUP(AC863, 'Measures Register'!$B$9:$L$59, COLUMN('Measures Register'!$L$8)-COLUMN('Measures Register'!$B$8)+1, FALSE), 0))</f>
        <v>0</v>
      </c>
      <c r="AF863" s="88"/>
      <c r="AG863" s="89">
        <f>IF(ISBLANK(AF863), 0, _xlfn.IFNA(VLOOKUP(AF863, 'Measures Register'!$B$9:$K$59, COLUMN('Measures Register'!$K$8)-COLUMN('Measures Register'!$B$8)+1, FALSE), 0))</f>
        <v>0</v>
      </c>
      <c r="AH863" s="110">
        <f>IF(ISBLANK(AF863), 0, _xlfn.IFNA(VLOOKUP(AF863, 'Measures Register'!$B$9:$L$59, COLUMN('Measures Register'!$L$8)-COLUMN('Measures Register'!$B$8)+1, FALSE), 0))</f>
        <v>0</v>
      </c>
      <c r="AI863" s="115"/>
      <c r="AJ863" s="108" t="str">
        <f t="shared" si="59"/>
        <v/>
      </c>
      <c r="AK863" s="86" t="str">
        <f t="shared" si="60"/>
        <v/>
      </c>
      <c r="AL863" s="106" t="str">
        <f t="shared" si="61"/>
        <v/>
      </c>
    </row>
    <row r="864" spans="2:38" ht="15.75" x14ac:dyDescent="0.45">
      <c r="B864" s="84" t="str">
        <f t="shared" si="62"/>
        <v/>
      </c>
      <c r="C864" s="97"/>
      <c r="D864" s="154"/>
      <c r="E864" s="112" t="str">
        <f>IFERROR(VLOOKUP(I864,#REF!,2,0),"")</f>
        <v/>
      </c>
      <c r="F864" s="156"/>
      <c r="G864" s="101"/>
      <c r="H864" s="103"/>
      <c r="I864" s="158"/>
      <c r="J864" s="159"/>
      <c r="K864"/>
      <c r="L864" s="152"/>
      <c r="M864" s="85" t="str">
        <f>IF(AND(F864&lt;&gt;"", G864&lt;&gt;""), VLOOKUP(F864, 'P2-Primary Assets'!C:I, 5+VLOOKUP(G864,#REF!, 2, FALSE), FALSE), "")</f>
        <v/>
      </c>
      <c r="N864" s="106" t="str">
        <f t="shared" si="50"/>
        <v/>
      </c>
      <c r="O864" s="277"/>
      <c r="P864" s="277"/>
      <c r="Q864" s="277"/>
      <c r="R864" s="114"/>
      <c r="S864" s="99"/>
      <c r="T864" s="88"/>
      <c r="U864" s="89">
        <f>IF(ISBLANK(T864), 0, _xlfn.IFNA(VLOOKUP(T864, 'Measures Register'!$B$9:$K$59, COLUMN('Measures Register'!$K$8)-COLUMN('Measures Register'!$B$8)+1, FALSE), 0))</f>
        <v>0</v>
      </c>
      <c r="V864" s="90">
        <f>IF(ISBLANK(T864), 0, _xlfn.IFNA(VLOOKUP(T864, 'Measures Register'!$B$9:$L$59, COLUMN('Measures Register'!$L$8)-COLUMN('Measures Register'!$B$8)+1, FALSE), 0))</f>
        <v>0</v>
      </c>
      <c r="W864" s="88"/>
      <c r="X864" s="89">
        <f>IF(ISBLANK(W864), 0, _xlfn.IFNA(VLOOKUP(W864, 'Measures Register'!$B$9:$K$59, COLUMN('Measures Register'!$K$8)-COLUMN('Measures Register'!$B$8)+1, FALSE), 0))</f>
        <v>0</v>
      </c>
      <c r="Y864" s="90">
        <f>IF(ISBLANK(W864), 0, _xlfn.IFNA(VLOOKUP(W864, 'Measures Register'!$B$9:$L$59, COLUMN('Measures Register'!$L$8)-COLUMN('Measures Register'!$B$8)+1, FALSE), 0))</f>
        <v>0</v>
      </c>
      <c r="Z864" s="88"/>
      <c r="AA864" s="89">
        <f>IF(ISBLANK(Z864), 0, _xlfn.IFNA(VLOOKUP(Z864, 'Measures Register'!$B$9:$K$59, COLUMN('Measures Register'!$K$8)-COLUMN('Measures Register'!$B$8)+1, FALSE), 0))</f>
        <v>0</v>
      </c>
      <c r="AB864" s="90">
        <f>IF(ISBLANK(Z864), 0, _xlfn.IFNA(VLOOKUP(Z864, 'Measures Register'!$B$9:$L$59, COLUMN('Measures Register'!$L$8)-COLUMN('Measures Register'!$B$8)+1, FALSE), 0))</f>
        <v>0</v>
      </c>
      <c r="AC864" s="88"/>
      <c r="AD864" s="89">
        <f>IF(ISBLANK(AC864), 0, _xlfn.IFNA(VLOOKUP(AC864, 'Measures Register'!$B$9:$K$59, COLUMN('Measures Register'!$K$8)-COLUMN('Measures Register'!$B$8)+1, FALSE), 0))</f>
        <v>0</v>
      </c>
      <c r="AE864" s="90">
        <f>IF(ISBLANK(AC864), 0, _xlfn.IFNA(VLOOKUP(AC864, 'Measures Register'!$B$9:$L$59, COLUMN('Measures Register'!$L$8)-COLUMN('Measures Register'!$B$8)+1, FALSE), 0))</f>
        <v>0</v>
      </c>
      <c r="AF864" s="88"/>
      <c r="AG864" s="89">
        <f>IF(ISBLANK(AF864), 0, _xlfn.IFNA(VLOOKUP(AF864, 'Measures Register'!$B$9:$K$59, COLUMN('Measures Register'!$K$8)-COLUMN('Measures Register'!$B$8)+1, FALSE), 0))</f>
        <v>0</v>
      </c>
      <c r="AH864" s="110">
        <f>IF(ISBLANK(AF864), 0, _xlfn.IFNA(VLOOKUP(AF864, 'Measures Register'!$B$9:$L$59, COLUMN('Measures Register'!$L$8)-COLUMN('Measures Register'!$B$8)+1, FALSE), 0))</f>
        <v>0</v>
      </c>
      <c r="AI864" s="115"/>
      <c r="AJ864" s="108" t="str">
        <f t="shared" si="59"/>
        <v/>
      </c>
      <c r="AK864" s="86" t="str">
        <f t="shared" si="60"/>
        <v/>
      </c>
      <c r="AL864" s="106" t="str">
        <f t="shared" si="61"/>
        <v/>
      </c>
    </row>
    <row r="865" spans="2:38" ht="15.75" x14ac:dyDescent="0.45">
      <c r="B865" s="84" t="str">
        <f t="shared" si="62"/>
        <v/>
      </c>
      <c r="C865" s="97"/>
      <c r="D865" s="154"/>
      <c r="E865" s="112" t="str">
        <f>IFERROR(VLOOKUP(I865,#REF!,2,0),"")</f>
        <v/>
      </c>
      <c r="F865" s="156"/>
      <c r="G865" s="101"/>
      <c r="H865" s="103"/>
      <c r="I865" s="158"/>
      <c r="J865" s="159"/>
      <c r="K865"/>
      <c r="L865" s="152"/>
      <c r="M865" s="85" t="str">
        <f>IF(AND(F865&lt;&gt;"", G865&lt;&gt;""), VLOOKUP(F865, 'P2-Primary Assets'!C:I, 5+VLOOKUP(G865,#REF!, 2, FALSE), FALSE), "")</f>
        <v/>
      </c>
      <c r="N865" s="106" t="str">
        <f t="shared" si="50"/>
        <v/>
      </c>
      <c r="O865" s="277"/>
      <c r="P865" s="277"/>
      <c r="Q865" s="277"/>
      <c r="R865" s="114"/>
      <c r="S865" s="99"/>
      <c r="T865" s="88"/>
      <c r="U865" s="89">
        <f>IF(ISBLANK(T865), 0, _xlfn.IFNA(VLOOKUP(T865, 'Measures Register'!$B$9:$K$59, COLUMN('Measures Register'!$K$8)-COLUMN('Measures Register'!$B$8)+1, FALSE), 0))</f>
        <v>0</v>
      </c>
      <c r="V865" s="90">
        <f>IF(ISBLANK(T865), 0, _xlfn.IFNA(VLOOKUP(T865, 'Measures Register'!$B$9:$L$59, COLUMN('Measures Register'!$L$8)-COLUMN('Measures Register'!$B$8)+1, FALSE), 0))</f>
        <v>0</v>
      </c>
      <c r="W865" s="88"/>
      <c r="X865" s="89">
        <f>IF(ISBLANK(W865), 0, _xlfn.IFNA(VLOOKUP(W865, 'Measures Register'!$B$9:$K$59, COLUMN('Measures Register'!$K$8)-COLUMN('Measures Register'!$B$8)+1, FALSE), 0))</f>
        <v>0</v>
      </c>
      <c r="Y865" s="90">
        <f>IF(ISBLANK(W865), 0, _xlfn.IFNA(VLOOKUP(W865, 'Measures Register'!$B$9:$L$59, COLUMN('Measures Register'!$L$8)-COLUMN('Measures Register'!$B$8)+1, FALSE), 0))</f>
        <v>0</v>
      </c>
      <c r="Z865" s="88"/>
      <c r="AA865" s="89">
        <f>IF(ISBLANK(Z865), 0, _xlfn.IFNA(VLOOKUP(Z865, 'Measures Register'!$B$9:$K$59, COLUMN('Measures Register'!$K$8)-COLUMN('Measures Register'!$B$8)+1, FALSE), 0))</f>
        <v>0</v>
      </c>
      <c r="AB865" s="90">
        <f>IF(ISBLANK(Z865), 0, _xlfn.IFNA(VLOOKUP(Z865, 'Measures Register'!$B$9:$L$59, COLUMN('Measures Register'!$L$8)-COLUMN('Measures Register'!$B$8)+1, FALSE), 0))</f>
        <v>0</v>
      </c>
      <c r="AC865" s="88"/>
      <c r="AD865" s="89">
        <f>IF(ISBLANK(AC865), 0, _xlfn.IFNA(VLOOKUP(AC865, 'Measures Register'!$B$9:$K$59, COLUMN('Measures Register'!$K$8)-COLUMN('Measures Register'!$B$8)+1, FALSE), 0))</f>
        <v>0</v>
      </c>
      <c r="AE865" s="90">
        <f>IF(ISBLANK(AC865), 0, _xlfn.IFNA(VLOOKUP(AC865, 'Measures Register'!$B$9:$L$59, COLUMN('Measures Register'!$L$8)-COLUMN('Measures Register'!$B$8)+1, FALSE), 0))</f>
        <v>0</v>
      </c>
      <c r="AF865" s="88"/>
      <c r="AG865" s="89">
        <f>IF(ISBLANK(AF865), 0, _xlfn.IFNA(VLOOKUP(AF865, 'Measures Register'!$B$9:$K$59, COLUMN('Measures Register'!$K$8)-COLUMN('Measures Register'!$B$8)+1, FALSE), 0))</f>
        <v>0</v>
      </c>
      <c r="AH865" s="110">
        <f>IF(ISBLANK(AF865), 0, _xlfn.IFNA(VLOOKUP(AF865, 'Measures Register'!$B$9:$L$59, COLUMN('Measures Register'!$L$8)-COLUMN('Measures Register'!$B$8)+1, FALSE), 0))</f>
        <v>0</v>
      </c>
      <c r="AI865" s="115"/>
      <c r="AJ865" s="108" t="str">
        <f t="shared" si="59"/>
        <v/>
      </c>
      <c r="AK865" s="86" t="str">
        <f t="shared" si="60"/>
        <v/>
      </c>
      <c r="AL865" s="106" t="str">
        <f t="shared" si="61"/>
        <v/>
      </c>
    </row>
    <row r="866" spans="2:38" ht="15.75" x14ac:dyDescent="0.45">
      <c r="B866" s="84" t="str">
        <f t="shared" si="62"/>
        <v/>
      </c>
      <c r="C866" s="97"/>
      <c r="D866" s="154"/>
      <c r="E866" s="112" t="str">
        <f>IFERROR(VLOOKUP(I866,#REF!,2,0),"")</f>
        <v/>
      </c>
      <c r="F866" s="156"/>
      <c r="G866" s="101"/>
      <c r="H866" s="103"/>
      <c r="I866" s="158"/>
      <c r="J866" s="159"/>
      <c r="K866"/>
      <c r="L866" s="152"/>
      <c r="M866" s="85" t="str">
        <f>IF(AND(F866&lt;&gt;"", G866&lt;&gt;""), VLOOKUP(F866, 'P2-Primary Assets'!C:I, 5+VLOOKUP(G866,#REF!, 2, FALSE), FALSE), "")</f>
        <v/>
      </c>
      <c r="N866" s="106" t="str">
        <f t="shared" si="50"/>
        <v/>
      </c>
      <c r="O866" s="277"/>
      <c r="P866" s="277"/>
      <c r="Q866" s="277"/>
      <c r="R866" s="114"/>
      <c r="S866" s="99"/>
      <c r="T866" s="88"/>
      <c r="U866" s="89">
        <f>IF(ISBLANK(T866), 0, _xlfn.IFNA(VLOOKUP(T866, 'Measures Register'!$B$9:$K$59, COLUMN('Measures Register'!$K$8)-COLUMN('Measures Register'!$B$8)+1, FALSE), 0))</f>
        <v>0</v>
      </c>
      <c r="V866" s="90">
        <f>IF(ISBLANK(T866), 0, _xlfn.IFNA(VLOOKUP(T866, 'Measures Register'!$B$9:$L$59, COLUMN('Measures Register'!$L$8)-COLUMN('Measures Register'!$B$8)+1, FALSE), 0))</f>
        <v>0</v>
      </c>
      <c r="W866" s="88"/>
      <c r="X866" s="89">
        <f>IF(ISBLANK(W866), 0, _xlfn.IFNA(VLOOKUP(W866, 'Measures Register'!$B$9:$K$59, COLUMN('Measures Register'!$K$8)-COLUMN('Measures Register'!$B$8)+1, FALSE), 0))</f>
        <v>0</v>
      </c>
      <c r="Y866" s="90">
        <f>IF(ISBLANK(W866), 0, _xlfn.IFNA(VLOOKUP(W866, 'Measures Register'!$B$9:$L$59, COLUMN('Measures Register'!$L$8)-COLUMN('Measures Register'!$B$8)+1, FALSE), 0))</f>
        <v>0</v>
      </c>
      <c r="Z866" s="88"/>
      <c r="AA866" s="89">
        <f>IF(ISBLANK(Z866), 0, _xlfn.IFNA(VLOOKUP(Z866, 'Measures Register'!$B$9:$K$59, COLUMN('Measures Register'!$K$8)-COLUMN('Measures Register'!$B$8)+1, FALSE), 0))</f>
        <v>0</v>
      </c>
      <c r="AB866" s="90">
        <f>IF(ISBLANK(Z866), 0, _xlfn.IFNA(VLOOKUP(Z866, 'Measures Register'!$B$9:$L$59, COLUMN('Measures Register'!$L$8)-COLUMN('Measures Register'!$B$8)+1, FALSE), 0))</f>
        <v>0</v>
      </c>
      <c r="AC866" s="88"/>
      <c r="AD866" s="89">
        <f>IF(ISBLANK(AC866), 0, _xlfn.IFNA(VLOOKUP(AC866, 'Measures Register'!$B$9:$K$59, COLUMN('Measures Register'!$K$8)-COLUMN('Measures Register'!$B$8)+1, FALSE), 0))</f>
        <v>0</v>
      </c>
      <c r="AE866" s="90">
        <f>IF(ISBLANK(AC866), 0, _xlfn.IFNA(VLOOKUP(AC866, 'Measures Register'!$B$9:$L$59, COLUMN('Measures Register'!$L$8)-COLUMN('Measures Register'!$B$8)+1, FALSE), 0))</f>
        <v>0</v>
      </c>
      <c r="AF866" s="88"/>
      <c r="AG866" s="89">
        <f>IF(ISBLANK(AF866), 0, _xlfn.IFNA(VLOOKUP(AF866, 'Measures Register'!$B$9:$K$59, COLUMN('Measures Register'!$K$8)-COLUMN('Measures Register'!$B$8)+1, FALSE), 0))</f>
        <v>0</v>
      </c>
      <c r="AH866" s="110">
        <f>IF(ISBLANK(AF866), 0, _xlfn.IFNA(VLOOKUP(AF866, 'Measures Register'!$B$9:$L$59, COLUMN('Measures Register'!$L$8)-COLUMN('Measures Register'!$B$8)+1, FALSE), 0))</f>
        <v>0</v>
      </c>
      <c r="AI866" s="115"/>
      <c r="AJ866" s="108" t="str">
        <f t="shared" si="59"/>
        <v/>
      </c>
      <c r="AK866" s="86" t="str">
        <f t="shared" si="60"/>
        <v/>
      </c>
      <c r="AL866" s="106" t="str">
        <f t="shared" si="61"/>
        <v/>
      </c>
    </row>
    <row r="867" spans="2:38" ht="15.75" x14ac:dyDescent="0.45">
      <c r="B867" s="84" t="str">
        <f t="shared" si="62"/>
        <v/>
      </c>
      <c r="C867" s="97"/>
      <c r="D867" s="154"/>
      <c r="E867" s="112" t="str">
        <f>IFERROR(VLOOKUP(I867,#REF!,2,0),"")</f>
        <v/>
      </c>
      <c r="F867" s="156"/>
      <c r="G867" s="101"/>
      <c r="H867" s="103"/>
      <c r="I867" s="158"/>
      <c r="J867" s="159"/>
      <c r="K867"/>
      <c r="L867" s="152"/>
      <c r="M867" s="85" t="str">
        <f>IF(AND(F867&lt;&gt;"", G867&lt;&gt;""), VLOOKUP(F867, 'P2-Primary Assets'!C:I, 5+VLOOKUP(G867,#REF!, 2, FALSE), FALSE), "")</f>
        <v/>
      </c>
      <c r="N867" s="106" t="str">
        <f t="shared" ref="N867:N876" si="63">IF(AND(L867&lt;&gt;"",M867&lt;&gt;""),IFERROR(L867*M867,"Not number"),"")</f>
        <v/>
      </c>
      <c r="O867" s="277"/>
      <c r="P867" s="277"/>
      <c r="Q867" s="277"/>
      <c r="R867" s="114"/>
      <c r="S867" s="99"/>
      <c r="T867" s="88"/>
      <c r="U867" s="89">
        <f>IF(ISBLANK(T867), 0, _xlfn.IFNA(VLOOKUP(T867, 'Measures Register'!$B$9:$K$59, COLUMN('Measures Register'!$K$8)-COLUMN('Measures Register'!$B$8)+1, FALSE), 0))</f>
        <v>0</v>
      </c>
      <c r="V867" s="90">
        <f>IF(ISBLANK(T867), 0, _xlfn.IFNA(VLOOKUP(T867, 'Measures Register'!$B$9:$L$59, COLUMN('Measures Register'!$L$8)-COLUMN('Measures Register'!$B$8)+1, FALSE), 0))</f>
        <v>0</v>
      </c>
      <c r="W867" s="88"/>
      <c r="X867" s="89">
        <f>IF(ISBLANK(W867), 0, _xlfn.IFNA(VLOOKUP(W867, 'Measures Register'!$B$9:$K$59, COLUMN('Measures Register'!$K$8)-COLUMN('Measures Register'!$B$8)+1, FALSE), 0))</f>
        <v>0</v>
      </c>
      <c r="Y867" s="90">
        <f>IF(ISBLANK(W867), 0, _xlfn.IFNA(VLOOKUP(W867, 'Measures Register'!$B$9:$L$59, COLUMN('Measures Register'!$L$8)-COLUMN('Measures Register'!$B$8)+1, FALSE), 0))</f>
        <v>0</v>
      </c>
      <c r="Z867" s="88"/>
      <c r="AA867" s="89">
        <f>IF(ISBLANK(Z867), 0, _xlfn.IFNA(VLOOKUP(Z867, 'Measures Register'!$B$9:$K$59, COLUMN('Measures Register'!$K$8)-COLUMN('Measures Register'!$B$8)+1, FALSE), 0))</f>
        <v>0</v>
      </c>
      <c r="AB867" s="90">
        <f>IF(ISBLANK(Z867), 0, _xlfn.IFNA(VLOOKUP(Z867, 'Measures Register'!$B$9:$L$59, COLUMN('Measures Register'!$L$8)-COLUMN('Measures Register'!$B$8)+1, FALSE), 0))</f>
        <v>0</v>
      </c>
      <c r="AC867" s="88"/>
      <c r="AD867" s="89">
        <f>IF(ISBLANK(AC867), 0, _xlfn.IFNA(VLOOKUP(AC867, 'Measures Register'!$B$9:$K$59, COLUMN('Measures Register'!$K$8)-COLUMN('Measures Register'!$B$8)+1, FALSE), 0))</f>
        <v>0</v>
      </c>
      <c r="AE867" s="90">
        <f>IF(ISBLANK(AC867), 0, _xlfn.IFNA(VLOOKUP(AC867, 'Measures Register'!$B$9:$L$59, COLUMN('Measures Register'!$L$8)-COLUMN('Measures Register'!$B$8)+1, FALSE), 0))</f>
        <v>0</v>
      </c>
      <c r="AF867" s="88"/>
      <c r="AG867" s="89">
        <f>IF(ISBLANK(AF867), 0, _xlfn.IFNA(VLOOKUP(AF867, 'Measures Register'!$B$9:$K$59, COLUMN('Measures Register'!$K$8)-COLUMN('Measures Register'!$B$8)+1, FALSE), 0))</f>
        <v>0</v>
      </c>
      <c r="AH867" s="110">
        <f>IF(ISBLANK(AF867), 0, _xlfn.IFNA(VLOOKUP(AF867, 'Measures Register'!$B$9:$L$59, COLUMN('Measures Register'!$L$8)-COLUMN('Measures Register'!$B$8)+1, FALSE), 0))</f>
        <v>0</v>
      </c>
      <c r="AI867" s="115"/>
      <c r="AJ867" s="108" t="str">
        <f t="shared" si="59"/>
        <v/>
      </c>
      <c r="AK867" s="86" t="str">
        <f t="shared" si="60"/>
        <v/>
      </c>
      <c r="AL867" s="106" t="str">
        <f t="shared" si="61"/>
        <v/>
      </c>
    </row>
    <row r="868" spans="2:38" ht="15.75" x14ac:dyDescent="0.45">
      <c r="B868" s="84" t="str">
        <f t="shared" si="62"/>
        <v/>
      </c>
      <c r="C868" s="97"/>
      <c r="D868" s="154"/>
      <c r="E868" s="112" t="str">
        <f>IFERROR(VLOOKUP(I868,#REF!,2,0),"")</f>
        <v/>
      </c>
      <c r="F868" s="156"/>
      <c r="G868" s="101"/>
      <c r="H868" s="103"/>
      <c r="I868" s="158"/>
      <c r="J868" s="159"/>
      <c r="K868"/>
      <c r="L868" s="152"/>
      <c r="M868" s="85" t="str">
        <f>IF(AND(F868&lt;&gt;"", G868&lt;&gt;""), VLOOKUP(F868, 'P2-Primary Assets'!C:I, 5+VLOOKUP(G868,#REF!, 2, FALSE), FALSE), "")</f>
        <v/>
      </c>
      <c r="N868" s="106" t="str">
        <f t="shared" si="63"/>
        <v/>
      </c>
      <c r="O868" s="277"/>
      <c r="P868" s="277"/>
      <c r="Q868" s="277"/>
      <c r="R868" s="114"/>
      <c r="S868" s="99"/>
      <c r="T868" s="88"/>
      <c r="U868" s="89">
        <f>IF(ISBLANK(T868), 0, _xlfn.IFNA(VLOOKUP(T868, 'Measures Register'!$B$9:$K$59, COLUMN('Measures Register'!$K$8)-COLUMN('Measures Register'!$B$8)+1, FALSE), 0))</f>
        <v>0</v>
      </c>
      <c r="V868" s="90">
        <f>IF(ISBLANK(T868), 0, _xlfn.IFNA(VLOOKUP(T868, 'Measures Register'!$B$9:$L$59, COLUMN('Measures Register'!$L$8)-COLUMN('Measures Register'!$B$8)+1, FALSE), 0))</f>
        <v>0</v>
      </c>
      <c r="W868" s="88"/>
      <c r="X868" s="89">
        <f>IF(ISBLANK(W868), 0, _xlfn.IFNA(VLOOKUP(W868, 'Measures Register'!$B$9:$K$59, COLUMN('Measures Register'!$K$8)-COLUMN('Measures Register'!$B$8)+1, FALSE), 0))</f>
        <v>0</v>
      </c>
      <c r="Y868" s="90">
        <f>IF(ISBLANK(W868), 0, _xlfn.IFNA(VLOOKUP(W868, 'Measures Register'!$B$9:$L$59, COLUMN('Measures Register'!$L$8)-COLUMN('Measures Register'!$B$8)+1, FALSE), 0))</f>
        <v>0</v>
      </c>
      <c r="Z868" s="88"/>
      <c r="AA868" s="89">
        <f>IF(ISBLANK(Z868), 0, _xlfn.IFNA(VLOOKUP(Z868, 'Measures Register'!$B$9:$K$59, COLUMN('Measures Register'!$K$8)-COLUMN('Measures Register'!$B$8)+1, FALSE), 0))</f>
        <v>0</v>
      </c>
      <c r="AB868" s="90">
        <f>IF(ISBLANK(Z868), 0, _xlfn.IFNA(VLOOKUP(Z868, 'Measures Register'!$B$9:$L$59, COLUMN('Measures Register'!$L$8)-COLUMN('Measures Register'!$B$8)+1, FALSE), 0))</f>
        <v>0</v>
      </c>
      <c r="AC868" s="88"/>
      <c r="AD868" s="89">
        <f>IF(ISBLANK(AC868), 0, _xlfn.IFNA(VLOOKUP(AC868, 'Measures Register'!$B$9:$K$59, COLUMN('Measures Register'!$K$8)-COLUMN('Measures Register'!$B$8)+1, FALSE), 0))</f>
        <v>0</v>
      </c>
      <c r="AE868" s="90">
        <f>IF(ISBLANK(AC868), 0, _xlfn.IFNA(VLOOKUP(AC868, 'Measures Register'!$B$9:$L$59, COLUMN('Measures Register'!$L$8)-COLUMN('Measures Register'!$B$8)+1, FALSE), 0))</f>
        <v>0</v>
      </c>
      <c r="AF868" s="88"/>
      <c r="AG868" s="89">
        <f>IF(ISBLANK(AF868), 0, _xlfn.IFNA(VLOOKUP(AF868, 'Measures Register'!$B$9:$K$59, COLUMN('Measures Register'!$K$8)-COLUMN('Measures Register'!$B$8)+1, FALSE), 0))</f>
        <v>0</v>
      </c>
      <c r="AH868" s="110">
        <f>IF(ISBLANK(AF868), 0, _xlfn.IFNA(VLOOKUP(AF868, 'Measures Register'!$B$9:$L$59, COLUMN('Measures Register'!$L$8)-COLUMN('Measures Register'!$B$8)+1, FALSE), 0))</f>
        <v>0</v>
      </c>
      <c r="AI868" s="115"/>
      <c r="AJ868" s="108" t="str">
        <f t="shared" si="59"/>
        <v/>
      </c>
      <c r="AK868" s="86" t="str">
        <f t="shared" si="60"/>
        <v/>
      </c>
      <c r="AL868" s="106" t="str">
        <f t="shared" si="61"/>
        <v/>
      </c>
    </row>
    <row r="869" spans="2:38" ht="15.75" x14ac:dyDescent="0.45">
      <c r="B869" s="84" t="str">
        <f t="shared" si="62"/>
        <v/>
      </c>
      <c r="C869" s="97"/>
      <c r="D869" s="154"/>
      <c r="E869" s="112" t="str">
        <f>IFERROR(VLOOKUP(I869,#REF!,2,0),"")</f>
        <v/>
      </c>
      <c r="F869" s="156"/>
      <c r="G869" s="101"/>
      <c r="H869" s="103"/>
      <c r="I869" s="158"/>
      <c r="J869" s="159"/>
      <c r="K869"/>
      <c r="L869" s="152"/>
      <c r="M869" s="85" t="str">
        <f>IF(AND(F869&lt;&gt;"", G869&lt;&gt;""), VLOOKUP(F869, 'P2-Primary Assets'!C:I, 5+VLOOKUP(G869,#REF!, 2, FALSE), FALSE), "")</f>
        <v/>
      </c>
      <c r="N869" s="106" t="str">
        <f t="shared" si="63"/>
        <v/>
      </c>
      <c r="O869" s="277"/>
      <c r="P869" s="277"/>
      <c r="Q869" s="277"/>
      <c r="R869" s="114"/>
      <c r="S869" s="99"/>
      <c r="T869" s="88"/>
      <c r="U869" s="89">
        <f>IF(ISBLANK(T869), 0, _xlfn.IFNA(VLOOKUP(T869, 'Measures Register'!$B$9:$K$59, COLUMN('Measures Register'!$K$8)-COLUMN('Measures Register'!$B$8)+1, FALSE), 0))</f>
        <v>0</v>
      </c>
      <c r="V869" s="90">
        <f>IF(ISBLANK(T869), 0, _xlfn.IFNA(VLOOKUP(T869, 'Measures Register'!$B$9:$L$59, COLUMN('Measures Register'!$L$8)-COLUMN('Measures Register'!$B$8)+1, FALSE), 0))</f>
        <v>0</v>
      </c>
      <c r="W869" s="88"/>
      <c r="X869" s="89">
        <f>IF(ISBLANK(W869), 0, _xlfn.IFNA(VLOOKUP(W869, 'Measures Register'!$B$9:$K$59, COLUMN('Measures Register'!$K$8)-COLUMN('Measures Register'!$B$8)+1, FALSE), 0))</f>
        <v>0</v>
      </c>
      <c r="Y869" s="90">
        <f>IF(ISBLANK(W869), 0, _xlfn.IFNA(VLOOKUP(W869, 'Measures Register'!$B$9:$L$59, COLUMN('Measures Register'!$L$8)-COLUMN('Measures Register'!$B$8)+1, FALSE), 0))</f>
        <v>0</v>
      </c>
      <c r="Z869" s="88"/>
      <c r="AA869" s="89">
        <f>IF(ISBLANK(Z869), 0, _xlfn.IFNA(VLOOKUP(Z869, 'Measures Register'!$B$9:$K$59, COLUMN('Measures Register'!$K$8)-COLUMN('Measures Register'!$B$8)+1, FALSE), 0))</f>
        <v>0</v>
      </c>
      <c r="AB869" s="90">
        <f>IF(ISBLANK(Z869), 0, _xlfn.IFNA(VLOOKUP(Z869, 'Measures Register'!$B$9:$L$59, COLUMN('Measures Register'!$L$8)-COLUMN('Measures Register'!$B$8)+1, FALSE), 0))</f>
        <v>0</v>
      </c>
      <c r="AC869" s="88"/>
      <c r="AD869" s="89">
        <f>IF(ISBLANK(AC869), 0, _xlfn.IFNA(VLOOKUP(AC869, 'Measures Register'!$B$9:$K$59, COLUMN('Measures Register'!$K$8)-COLUMN('Measures Register'!$B$8)+1, FALSE), 0))</f>
        <v>0</v>
      </c>
      <c r="AE869" s="90">
        <f>IF(ISBLANK(AC869), 0, _xlfn.IFNA(VLOOKUP(AC869, 'Measures Register'!$B$9:$L$59, COLUMN('Measures Register'!$L$8)-COLUMN('Measures Register'!$B$8)+1, FALSE), 0))</f>
        <v>0</v>
      </c>
      <c r="AF869" s="88"/>
      <c r="AG869" s="89">
        <f>IF(ISBLANK(AF869), 0, _xlfn.IFNA(VLOOKUP(AF869, 'Measures Register'!$B$9:$K$59, COLUMN('Measures Register'!$K$8)-COLUMN('Measures Register'!$B$8)+1, FALSE), 0))</f>
        <v>0</v>
      </c>
      <c r="AH869" s="110">
        <f>IF(ISBLANK(AF869), 0, _xlfn.IFNA(VLOOKUP(AF869, 'Measures Register'!$B$9:$L$59, COLUMN('Measures Register'!$L$8)-COLUMN('Measures Register'!$B$8)+1, FALSE), 0))</f>
        <v>0</v>
      </c>
      <c r="AI869" s="115"/>
      <c r="AJ869" s="108" t="str">
        <f t="shared" si="59"/>
        <v/>
      </c>
      <c r="AK869" s="86" t="str">
        <f t="shared" si="60"/>
        <v/>
      </c>
      <c r="AL869" s="106" t="str">
        <f t="shared" si="61"/>
        <v/>
      </c>
    </row>
    <row r="870" spans="2:38" ht="15.75" x14ac:dyDescent="0.45">
      <c r="B870" s="84" t="str">
        <f t="shared" si="62"/>
        <v/>
      </c>
      <c r="C870" s="97"/>
      <c r="D870" s="154"/>
      <c r="E870" s="112" t="str">
        <f>IFERROR(VLOOKUP(I870,#REF!,2,0),"")</f>
        <v/>
      </c>
      <c r="F870" s="156"/>
      <c r="G870" s="101"/>
      <c r="H870" s="103"/>
      <c r="I870" s="158"/>
      <c r="J870" s="159"/>
      <c r="K870"/>
      <c r="L870" s="152"/>
      <c r="M870" s="85" t="str">
        <f>IF(AND(F870&lt;&gt;"", G870&lt;&gt;""), VLOOKUP(F870, 'P2-Primary Assets'!C:I, 5+VLOOKUP(G870,#REF!, 2, FALSE), FALSE), "")</f>
        <v/>
      </c>
      <c r="N870" s="106" t="str">
        <f t="shared" si="63"/>
        <v/>
      </c>
      <c r="O870" s="277"/>
      <c r="P870" s="277"/>
      <c r="Q870" s="277"/>
      <c r="R870" s="114"/>
      <c r="S870" s="99"/>
      <c r="T870" s="88"/>
      <c r="U870" s="89">
        <f>IF(ISBLANK(T870), 0, _xlfn.IFNA(VLOOKUP(T870, 'Measures Register'!$B$9:$K$59, COLUMN('Measures Register'!$K$8)-COLUMN('Measures Register'!$B$8)+1, FALSE), 0))</f>
        <v>0</v>
      </c>
      <c r="V870" s="90">
        <f>IF(ISBLANK(T870), 0, _xlfn.IFNA(VLOOKUP(T870, 'Measures Register'!$B$9:$L$59, COLUMN('Measures Register'!$L$8)-COLUMN('Measures Register'!$B$8)+1, FALSE), 0))</f>
        <v>0</v>
      </c>
      <c r="W870" s="88"/>
      <c r="X870" s="89">
        <f>IF(ISBLANK(W870), 0, _xlfn.IFNA(VLOOKUP(W870, 'Measures Register'!$B$9:$K$59, COLUMN('Measures Register'!$K$8)-COLUMN('Measures Register'!$B$8)+1, FALSE), 0))</f>
        <v>0</v>
      </c>
      <c r="Y870" s="90">
        <f>IF(ISBLANK(W870), 0, _xlfn.IFNA(VLOOKUP(W870, 'Measures Register'!$B$9:$L$59, COLUMN('Measures Register'!$L$8)-COLUMN('Measures Register'!$B$8)+1, FALSE), 0))</f>
        <v>0</v>
      </c>
      <c r="Z870" s="88"/>
      <c r="AA870" s="89">
        <f>IF(ISBLANK(Z870), 0, _xlfn.IFNA(VLOOKUP(Z870, 'Measures Register'!$B$9:$K$59, COLUMN('Measures Register'!$K$8)-COLUMN('Measures Register'!$B$8)+1, FALSE), 0))</f>
        <v>0</v>
      </c>
      <c r="AB870" s="90">
        <f>IF(ISBLANK(Z870), 0, _xlfn.IFNA(VLOOKUP(Z870, 'Measures Register'!$B$9:$L$59, COLUMN('Measures Register'!$L$8)-COLUMN('Measures Register'!$B$8)+1, FALSE), 0))</f>
        <v>0</v>
      </c>
      <c r="AC870" s="88"/>
      <c r="AD870" s="89">
        <f>IF(ISBLANK(AC870), 0, _xlfn.IFNA(VLOOKUP(AC870, 'Measures Register'!$B$9:$K$59, COLUMN('Measures Register'!$K$8)-COLUMN('Measures Register'!$B$8)+1, FALSE), 0))</f>
        <v>0</v>
      </c>
      <c r="AE870" s="90">
        <f>IF(ISBLANK(AC870), 0, _xlfn.IFNA(VLOOKUP(AC870, 'Measures Register'!$B$9:$L$59, COLUMN('Measures Register'!$L$8)-COLUMN('Measures Register'!$B$8)+1, FALSE), 0))</f>
        <v>0</v>
      </c>
      <c r="AF870" s="88"/>
      <c r="AG870" s="89">
        <f>IF(ISBLANK(AF870), 0, _xlfn.IFNA(VLOOKUP(AF870, 'Measures Register'!$B$9:$K$59, COLUMN('Measures Register'!$K$8)-COLUMN('Measures Register'!$B$8)+1, FALSE), 0))</f>
        <v>0</v>
      </c>
      <c r="AH870" s="110">
        <f>IF(ISBLANK(AF870), 0, _xlfn.IFNA(VLOOKUP(AF870, 'Measures Register'!$B$9:$L$59, COLUMN('Measures Register'!$L$8)-COLUMN('Measures Register'!$B$8)+1, FALSE), 0))</f>
        <v>0</v>
      </c>
      <c r="AI870" s="115"/>
      <c r="AJ870" s="108" t="str">
        <f t="shared" si="59"/>
        <v/>
      </c>
      <c r="AK870" s="86" t="str">
        <f t="shared" si="60"/>
        <v/>
      </c>
      <c r="AL870" s="106" t="str">
        <f t="shared" si="61"/>
        <v/>
      </c>
    </row>
    <row r="871" spans="2:38" ht="15.75" x14ac:dyDescent="0.45">
      <c r="B871" s="84" t="str">
        <f t="shared" si="62"/>
        <v/>
      </c>
      <c r="C871" s="97"/>
      <c r="D871" s="154"/>
      <c r="E871" s="112" t="str">
        <f>IFERROR(VLOOKUP(I871,#REF!,2,0),"")</f>
        <v/>
      </c>
      <c r="F871" s="156"/>
      <c r="G871" s="101"/>
      <c r="H871" s="103"/>
      <c r="I871" s="158"/>
      <c r="J871" s="159"/>
      <c r="K871"/>
      <c r="L871" s="152"/>
      <c r="M871" s="85" t="str">
        <f>IF(AND(F871&lt;&gt;"", G871&lt;&gt;""), VLOOKUP(F871, 'P2-Primary Assets'!C:I, 5+VLOOKUP(G871,#REF!, 2, FALSE), FALSE), "")</f>
        <v/>
      </c>
      <c r="N871" s="106" t="str">
        <f t="shared" si="63"/>
        <v/>
      </c>
      <c r="O871" s="277"/>
      <c r="P871" s="277"/>
      <c r="Q871" s="277"/>
      <c r="R871" s="114"/>
      <c r="S871" s="99"/>
      <c r="T871" s="88"/>
      <c r="U871" s="89">
        <f>IF(ISBLANK(T871), 0, _xlfn.IFNA(VLOOKUP(T871, 'Measures Register'!$B$9:$K$59, COLUMN('Measures Register'!$K$8)-COLUMN('Measures Register'!$B$8)+1, FALSE), 0))</f>
        <v>0</v>
      </c>
      <c r="V871" s="90">
        <f>IF(ISBLANK(T871), 0, _xlfn.IFNA(VLOOKUP(T871, 'Measures Register'!$B$9:$L$59, COLUMN('Measures Register'!$L$8)-COLUMN('Measures Register'!$B$8)+1, FALSE), 0))</f>
        <v>0</v>
      </c>
      <c r="W871" s="88"/>
      <c r="X871" s="89">
        <f>IF(ISBLANK(W871), 0, _xlfn.IFNA(VLOOKUP(W871, 'Measures Register'!$B$9:$K$59, COLUMN('Measures Register'!$K$8)-COLUMN('Measures Register'!$B$8)+1, FALSE), 0))</f>
        <v>0</v>
      </c>
      <c r="Y871" s="90">
        <f>IF(ISBLANK(W871), 0, _xlfn.IFNA(VLOOKUP(W871, 'Measures Register'!$B$9:$L$59, COLUMN('Measures Register'!$L$8)-COLUMN('Measures Register'!$B$8)+1, FALSE), 0))</f>
        <v>0</v>
      </c>
      <c r="Z871" s="88"/>
      <c r="AA871" s="89">
        <f>IF(ISBLANK(Z871), 0, _xlfn.IFNA(VLOOKUP(Z871, 'Measures Register'!$B$9:$K$59, COLUMN('Measures Register'!$K$8)-COLUMN('Measures Register'!$B$8)+1, FALSE), 0))</f>
        <v>0</v>
      </c>
      <c r="AB871" s="90">
        <f>IF(ISBLANK(Z871), 0, _xlfn.IFNA(VLOOKUP(Z871, 'Measures Register'!$B$9:$L$59, COLUMN('Measures Register'!$L$8)-COLUMN('Measures Register'!$B$8)+1, FALSE), 0))</f>
        <v>0</v>
      </c>
      <c r="AC871" s="88"/>
      <c r="AD871" s="89">
        <f>IF(ISBLANK(AC871), 0, _xlfn.IFNA(VLOOKUP(AC871, 'Measures Register'!$B$9:$K$59, COLUMN('Measures Register'!$K$8)-COLUMN('Measures Register'!$B$8)+1, FALSE), 0))</f>
        <v>0</v>
      </c>
      <c r="AE871" s="90">
        <f>IF(ISBLANK(AC871), 0, _xlfn.IFNA(VLOOKUP(AC871, 'Measures Register'!$B$9:$L$59, COLUMN('Measures Register'!$L$8)-COLUMN('Measures Register'!$B$8)+1, FALSE), 0))</f>
        <v>0</v>
      </c>
      <c r="AF871" s="88"/>
      <c r="AG871" s="89">
        <f>IF(ISBLANK(AF871), 0, _xlfn.IFNA(VLOOKUP(AF871, 'Measures Register'!$B$9:$K$59, COLUMN('Measures Register'!$K$8)-COLUMN('Measures Register'!$B$8)+1, FALSE), 0))</f>
        <v>0</v>
      </c>
      <c r="AH871" s="110">
        <f>IF(ISBLANK(AF871), 0, _xlfn.IFNA(VLOOKUP(AF871, 'Measures Register'!$B$9:$L$59, COLUMN('Measures Register'!$L$8)-COLUMN('Measures Register'!$B$8)+1, FALSE), 0))</f>
        <v>0</v>
      </c>
      <c r="AI871" s="115"/>
      <c r="AJ871" s="108" t="str">
        <f t="shared" si="59"/>
        <v/>
      </c>
      <c r="AK871" s="86" t="str">
        <f t="shared" si="60"/>
        <v/>
      </c>
      <c r="AL871" s="106" t="str">
        <f t="shared" si="61"/>
        <v/>
      </c>
    </row>
    <row r="872" spans="2:38" ht="15.75" x14ac:dyDescent="0.45">
      <c r="B872" s="84" t="str">
        <f t="shared" si="62"/>
        <v/>
      </c>
      <c r="C872" s="97"/>
      <c r="D872" s="154"/>
      <c r="E872" s="112" t="str">
        <f>IFERROR(VLOOKUP(I872,#REF!,2,0),"")</f>
        <v/>
      </c>
      <c r="F872" s="156"/>
      <c r="G872" s="101"/>
      <c r="H872" s="103"/>
      <c r="I872" s="158"/>
      <c r="J872" s="159"/>
      <c r="K872"/>
      <c r="L872" s="152"/>
      <c r="M872" s="85" t="str">
        <f>IF(AND(F872&lt;&gt;"", G872&lt;&gt;""), VLOOKUP(F872, 'P2-Primary Assets'!C:I, 5+VLOOKUP(G872,#REF!, 2, FALSE), FALSE), "")</f>
        <v/>
      </c>
      <c r="N872" s="106" t="str">
        <f t="shared" si="63"/>
        <v/>
      </c>
      <c r="O872" s="277"/>
      <c r="P872" s="277"/>
      <c r="Q872" s="277"/>
      <c r="R872" s="114"/>
      <c r="S872" s="99"/>
      <c r="T872" s="88"/>
      <c r="U872" s="89">
        <f>IF(ISBLANK(T872), 0, _xlfn.IFNA(VLOOKUP(T872, 'Measures Register'!$B$9:$K$59, COLUMN('Measures Register'!$K$8)-COLUMN('Measures Register'!$B$8)+1, FALSE), 0))</f>
        <v>0</v>
      </c>
      <c r="V872" s="90">
        <f>IF(ISBLANK(T872), 0, _xlfn.IFNA(VLOOKUP(T872, 'Measures Register'!$B$9:$L$59, COLUMN('Measures Register'!$L$8)-COLUMN('Measures Register'!$B$8)+1, FALSE), 0))</f>
        <v>0</v>
      </c>
      <c r="W872" s="88"/>
      <c r="X872" s="89">
        <f>IF(ISBLANK(W872), 0, _xlfn.IFNA(VLOOKUP(W872, 'Measures Register'!$B$9:$K$59, COLUMN('Measures Register'!$K$8)-COLUMN('Measures Register'!$B$8)+1, FALSE), 0))</f>
        <v>0</v>
      </c>
      <c r="Y872" s="90">
        <f>IF(ISBLANK(W872), 0, _xlfn.IFNA(VLOOKUP(W872, 'Measures Register'!$B$9:$L$59, COLUMN('Measures Register'!$L$8)-COLUMN('Measures Register'!$B$8)+1, FALSE), 0))</f>
        <v>0</v>
      </c>
      <c r="Z872" s="88"/>
      <c r="AA872" s="89">
        <f>IF(ISBLANK(Z872), 0, _xlfn.IFNA(VLOOKUP(Z872, 'Measures Register'!$B$9:$K$59, COLUMN('Measures Register'!$K$8)-COLUMN('Measures Register'!$B$8)+1, FALSE), 0))</f>
        <v>0</v>
      </c>
      <c r="AB872" s="90">
        <f>IF(ISBLANK(Z872), 0, _xlfn.IFNA(VLOOKUP(Z872, 'Measures Register'!$B$9:$L$59, COLUMN('Measures Register'!$L$8)-COLUMN('Measures Register'!$B$8)+1, FALSE), 0))</f>
        <v>0</v>
      </c>
      <c r="AC872" s="88"/>
      <c r="AD872" s="89">
        <f>IF(ISBLANK(AC872), 0, _xlfn.IFNA(VLOOKUP(AC872, 'Measures Register'!$B$9:$K$59, COLUMN('Measures Register'!$K$8)-COLUMN('Measures Register'!$B$8)+1, FALSE), 0))</f>
        <v>0</v>
      </c>
      <c r="AE872" s="90">
        <f>IF(ISBLANK(AC872), 0, _xlfn.IFNA(VLOOKUP(AC872, 'Measures Register'!$B$9:$L$59, COLUMN('Measures Register'!$L$8)-COLUMN('Measures Register'!$B$8)+1, FALSE), 0))</f>
        <v>0</v>
      </c>
      <c r="AF872" s="88"/>
      <c r="AG872" s="89">
        <f>IF(ISBLANK(AF872), 0, _xlfn.IFNA(VLOOKUP(AF872, 'Measures Register'!$B$9:$K$59, COLUMN('Measures Register'!$K$8)-COLUMN('Measures Register'!$B$8)+1, FALSE), 0))</f>
        <v>0</v>
      </c>
      <c r="AH872" s="110">
        <f>IF(ISBLANK(AF872), 0, _xlfn.IFNA(VLOOKUP(AF872, 'Measures Register'!$B$9:$L$59, COLUMN('Measures Register'!$L$8)-COLUMN('Measures Register'!$B$8)+1, FALSE), 0))</f>
        <v>0</v>
      </c>
      <c r="AI872" s="115"/>
      <c r="AJ872" s="108" t="str">
        <f t="shared" si="59"/>
        <v/>
      </c>
      <c r="AK872" s="86" t="str">
        <f t="shared" si="60"/>
        <v/>
      </c>
      <c r="AL872" s="106" t="str">
        <f t="shared" si="61"/>
        <v/>
      </c>
    </row>
    <row r="873" spans="2:38" ht="15.75" x14ac:dyDescent="0.45">
      <c r="B873" s="84" t="str">
        <f t="shared" si="62"/>
        <v/>
      </c>
      <c r="C873" s="97"/>
      <c r="D873" s="154"/>
      <c r="E873" s="112" t="str">
        <f>IFERROR(VLOOKUP(I873,#REF!,2,0),"")</f>
        <v/>
      </c>
      <c r="F873" s="156"/>
      <c r="G873" s="101"/>
      <c r="H873" s="103"/>
      <c r="I873" s="158"/>
      <c r="J873" s="159"/>
      <c r="K873"/>
      <c r="L873" s="152"/>
      <c r="M873" s="85" t="str">
        <f>IF(AND(F873&lt;&gt;"", G873&lt;&gt;""), VLOOKUP(F873, 'P2-Primary Assets'!C:I, 5+VLOOKUP(G873,#REF!, 2, FALSE), FALSE), "")</f>
        <v/>
      </c>
      <c r="N873" s="106" t="str">
        <f t="shared" si="63"/>
        <v/>
      </c>
      <c r="O873" s="277"/>
      <c r="P873" s="277"/>
      <c r="Q873" s="277"/>
      <c r="R873" s="114"/>
      <c r="S873" s="99"/>
      <c r="T873" s="88"/>
      <c r="U873" s="89">
        <f>IF(ISBLANK(T873), 0, _xlfn.IFNA(VLOOKUP(T873, 'Measures Register'!$B$9:$K$59, COLUMN('Measures Register'!$K$8)-COLUMN('Measures Register'!$B$8)+1, FALSE), 0))</f>
        <v>0</v>
      </c>
      <c r="V873" s="90">
        <f>IF(ISBLANK(T873), 0, _xlfn.IFNA(VLOOKUP(T873, 'Measures Register'!$B$9:$L$59, COLUMN('Measures Register'!$L$8)-COLUMN('Measures Register'!$B$8)+1, FALSE), 0))</f>
        <v>0</v>
      </c>
      <c r="W873" s="88"/>
      <c r="X873" s="89">
        <f>IF(ISBLANK(W873), 0, _xlfn.IFNA(VLOOKUP(W873, 'Measures Register'!$B$9:$K$59, COLUMN('Measures Register'!$K$8)-COLUMN('Measures Register'!$B$8)+1, FALSE), 0))</f>
        <v>0</v>
      </c>
      <c r="Y873" s="90">
        <f>IF(ISBLANK(W873), 0, _xlfn.IFNA(VLOOKUP(W873, 'Measures Register'!$B$9:$L$59, COLUMN('Measures Register'!$L$8)-COLUMN('Measures Register'!$B$8)+1, FALSE), 0))</f>
        <v>0</v>
      </c>
      <c r="Z873" s="88"/>
      <c r="AA873" s="89">
        <f>IF(ISBLANK(Z873), 0, _xlfn.IFNA(VLOOKUP(Z873, 'Measures Register'!$B$9:$K$59, COLUMN('Measures Register'!$K$8)-COLUMN('Measures Register'!$B$8)+1, FALSE), 0))</f>
        <v>0</v>
      </c>
      <c r="AB873" s="90">
        <f>IF(ISBLANK(Z873), 0, _xlfn.IFNA(VLOOKUP(Z873, 'Measures Register'!$B$9:$L$59, COLUMN('Measures Register'!$L$8)-COLUMN('Measures Register'!$B$8)+1, FALSE), 0))</f>
        <v>0</v>
      </c>
      <c r="AC873" s="88"/>
      <c r="AD873" s="89">
        <f>IF(ISBLANK(AC873), 0, _xlfn.IFNA(VLOOKUP(AC873, 'Measures Register'!$B$9:$K$59, COLUMN('Measures Register'!$K$8)-COLUMN('Measures Register'!$B$8)+1, FALSE), 0))</f>
        <v>0</v>
      </c>
      <c r="AE873" s="90">
        <f>IF(ISBLANK(AC873), 0, _xlfn.IFNA(VLOOKUP(AC873, 'Measures Register'!$B$9:$L$59, COLUMN('Measures Register'!$L$8)-COLUMN('Measures Register'!$B$8)+1, FALSE), 0))</f>
        <v>0</v>
      </c>
      <c r="AF873" s="88"/>
      <c r="AG873" s="89">
        <f>IF(ISBLANK(AF873), 0, _xlfn.IFNA(VLOOKUP(AF873, 'Measures Register'!$B$9:$K$59, COLUMN('Measures Register'!$K$8)-COLUMN('Measures Register'!$B$8)+1, FALSE), 0))</f>
        <v>0</v>
      </c>
      <c r="AH873" s="110">
        <f>IF(ISBLANK(AF873), 0, _xlfn.IFNA(VLOOKUP(AF873, 'Measures Register'!$B$9:$L$59, COLUMN('Measures Register'!$L$8)-COLUMN('Measures Register'!$B$8)+1, FALSE), 0))</f>
        <v>0</v>
      </c>
      <c r="AI873" s="115"/>
      <c r="AJ873" s="108" t="str">
        <f t="shared" si="59"/>
        <v/>
      </c>
      <c r="AK873" s="86" t="str">
        <f t="shared" si="60"/>
        <v/>
      </c>
      <c r="AL873" s="106" t="str">
        <f t="shared" si="61"/>
        <v/>
      </c>
    </row>
    <row r="874" spans="2:38" ht="15.75" x14ac:dyDescent="0.45">
      <c r="B874" s="84" t="str">
        <f t="shared" si="62"/>
        <v/>
      </c>
      <c r="C874" s="97"/>
      <c r="D874" s="154"/>
      <c r="E874" s="112" t="str">
        <f>IFERROR(VLOOKUP(I874,#REF!,2,0),"")</f>
        <v/>
      </c>
      <c r="F874" s="156"/>
      <c r="G874" s="101"/>
      <c r="H874" s="103"/>
      <c r="I874" s="158"/>
      <c r="J874" s="159"/>
      <c r="K874"/>
      <c r="L874" s="152"/>
      <c r="M874" s="85" t="str">
        <f>IF(AND(F874&lt;&gt;"", G874&lt;&gt;""), VLOOKUP(F874, 'P2-Primary Assets'!C:I, 5+VLOOKUP(G874,#REF!, 2, FALSE), FALSE), "")</f>
        <v/>
      </c>
      <c r="N874" s="106" t="str">
        <f t="shared" si="63"/>
        <v/>
      </c>
      <c r="O874" s="277"/>
      <c r="P874" s="277"/>
      <c r="Q874" s="277"/>
      <c r="R874" s="114"/>
      <c r="S874" s="99"/>
      <c r="T874" s="88"/>
      <c r="U874" s="89">
        <f>IF(ISBLANK(T874), 0, _xlfn.IFNA(VLOOKUP(T874, 'Measures Register'!$B$9:$K$59, COLUMN('Measures Register'!$K$8)-COLUMN('Measures Register'!$B$8)+1, FALSE), 0))</f>
        <v>0</v>
      </c>
      <c r="V874" s="90">
        <f>IF(ISBLANK(T874), 0, _xlfn.IFNA(VLOOKUP(T874, 'Measures Register'!$B$9:$L$59, COLUMN('Measures Register'!$L$8)-COLUMN('Measures Register'!$B$8)+1, FALSE), 0))</f>
        <v>0</v>
      </c>
      <c r="W874" s="88"/>
      <c r="X874" s="89">
        <f>IF(ISBLANK(W874), 0, _xlfn.IFNA(VLOOKUP(W874, 'Measures Register'!$B$9:$K$59, COLUMN('Measures Register'!$K$8)-COLUMN('Measures Register'!$B$8)+1, FALSE), 0))</f>
        <v>0</v>
      </c>
      <c r="Y874" s="90">
        <f>IF(ISBLANK(W874), 0, _xlfn.IFNA(VLOOKUP(W874, 'Measures Register'!$B$9:$L$59, COLUMN('Measures Register'!$L$8)-COLUMN('Measures Register'!$B$8)+1, FALSE), 0))</f>
        <v>0</v>
      </c>
      <c r="Z874" s="88"/>
      <c r="AA874" s="89">
        <f>IF(ISBLANK(Z874), 0, _xlfn.IFNA(VLOOKUP(Z874, 'Measures Register'!$B$9:$K$59, COLUMN('Measures Register'!$K$8)-COLUMN('Measures Register'!$B$8)+1, FALSE), 0))</f>
        <v>0</v>
      </c>
      <c r="AB874" s="90">
        <f>IF(ISBLANK(Z874), 0, _xlfn.IFNA(VLOOKUP(Z874, 'Measures Register'!$B$9:$L$59, COLUMN('Measures Register'!$L$8)-COLUMN('Measures Register'!$B$8)+1, FALSE), 0))</f>
        <v>0</v>
      </c>
      <c r="AC874" s="88"/>
      <c r="AD874" s="89">
        <f>IF(ISBLANK(AC874), 0, _xlfn.IFNA(VLOOKUP(AC874, 'Measures Register'!$B$9:$K$59, COLUMN('Measures Register'!$K$8)-COLUMN('Measures Register'!$B$8)+1, FALSE), 0))</f>
        <v>0</v>
      </c>
      <c r="AE874" s="90">
        <f>IF(ISBLANK(AC874), 0, _xlfn.IFNA(VLOOKUP(AC874, 'Measures Register'!$B$9:$L$59, COLUMN('Measures Register'!$L$8)-COLUMN('Measures Register'!$B$8)+1, FALSE), 0))</f>
        <v>0</v>
      </c>
      <c r="AF874" s="88"/>
      <c r="AG874" s="89">
        <f>IF(ISBLANK(AF874), 0, _xlfn.IFNA(VLOOKUP(AF874, 'Measures Register'!$B$9:$K$59, COLUMN('Measures Register'!$K$8)-COLUMN('Measures Register'!$B$8)+1, FALSE), 0))</f>
        <v>0</v>
      </c>
      <c r="AH874" s="110">
        <f>IF(ISBLANK(AF874), 0, _xlfn.IFNA(VLOOKUP(AF874, 'Measures Register'!$B$9:$L$59, COLUMN('Measures Register'!$L$8)-COLUMN('Measures Register'!$B$8)+1, FALSE), 0))</f>
        <v>0</v>
      </c>
      <c r="AI874" s="115"/>
      <c r="AJ874" s="108" t="str">
        <f t="shared" si="59"/>
        <v/>
      </c>
      <c r="AK874" s="86" t="str">
        <f t="shared" si="60"/>
        <v/>
      </c>
      <c r="AL874" s="106" t="str">
        <f t="shared" si="61"/>
        <v/>
      </c>
    </row>
    <row r="875" spans="2:38" ht="15.75" x14ac:dyDescent="0.45">
      <c r="B875" s="84" t="str">
        <f t="shared" si="62"/>
        <v/>
      </c>
      <c r="C875" s="97"/>
      <c r="D875" s="154"/>
      <c r="E875" s="112" t="str">
        <f>IFERROR(VLOOKUP(I875,#REF!,2,0),"")</f>
        <v/>
      </c>
      <c r="F875" s="156"/>
      <c r="G875" s="101"/>
      <c r="H875" s="103"/>
      <c r="I875" s="158"/>
      <c r="J875" s="159"/>
      <c r="K875"/>
      <c r="L875" s="152"/>
      <c r="M875" s="85" t="str">
        <f>IF(AND(F875&lt;&gt;"", G875&lt;&gt;""), VLOOKUP(F875, 'P2-Primary Assets'!C:I, 5+VLOOKUP(G875,#REF!, 2, FALSE), FALSE), "")</f>
        <v/>
      </c>
      <c r="N875" s="106" t="str">
        <f t="shared" si="63"/>
        <v/>
      </c>
      <c r="O875" s="277"/>
      <c r="P875" s="277"/>
      <c r="Q875" s="277"/>
      <c r="R875" s="114"/>
      <c r="S875" s="99"/>
      <c r="T875" s="88"/>
      <c r="U875" s="89">
        <f>IF(ISBLANK(T875), 0, _xlfn.IFNA(VLOOKUP(T875, 'Measures Register'!$B$9:$K$59, COLUMN('Measures Register'!$K$8)-COLUMN('Measures Register'!$B$8)+1, FALSE), 0))</f>
        <v>0</v>
      </c>
      <c r="V875" s="90">
        <f>IF(ISBLANK(T875), 0, _xlfn.IFNA(VLOOKUP(T875, 'Measures Register'!$B$9:$L$59, COLUMN('Measures Register'!$L$8)-COLUMN('Measures Register'!$B$8)+1, FALSE), 0))</f>
        <v>0</v>
      </c>
      <c r="W875" s="88"/>
      <c r="X875" s="89">
        <f>IF(ISBLANK(W875), 0, _xlfn.IFNA(VLOOKUP(W875, 'Measures Register'!$B$9:$K$59, COLUMN('Measures Register'!$K$8)-COLUMN('Measures Register'!$B$8)+1, FALSE), 0))</f>
        <v>0</v>
      </c>
      <c r="Y875" s="90">
        <f>IF(ISBLANK(W875), 0, _xlfn.IFNA(VLOOKUP(W875, 'Measures Register'!$B$9:$L$59, COLUMN('Measures Register'!$L$8)-COLUMN('Measures Register'!$B$8)+1, FALSE), 0))</f>
        <v>0</v>
      </c>
      <c r="Z875" s="88"/>
      <c r="AA875" s="89">
        <f>IF(ISBLANK(Z875), 0, _xlfn.IFNA(VLOOKUP(Z875, 'Measures Register'!$B$9:$K$59, COLUMN('Measures Register'!$K$8)-COLUMN('Measures Register'!$B$8)+1, FALSE), 0))</f>
        <v>0</v>
      </c>
      <c r="AB875" s="90">
        <f>IF(ISBLANK(Z875), 0, _xlfn.IFNA(VLOOKUP(Z875, 'Measures Register'!$B$9:$L$59, COLUMN('Measures Register'!$L$8)-COLUMN('Measures Register'!$B$8)+1, FALSE), 0))</f>
        <v>0</v>
      </c>
      <c r="AC875" s="88"/>
      <c r="AD875" s="89">
        <f>IF(ISBLANK(AC875), 0, _xlfn.IFNA(VLOOKUP(AC875, 'Measures Register'!$B$9:$K$59, COLUMN('Measures Register'!$K$8)-COLUMN('Measures Register'!$B$8)+1, FALSE), 0))</f>
        <v>0</v>
      </c>
      <c r="AE875" s="90">
        <f>IF(ISBLANK(AC875), 0, _xlfn.IFNA(VLOOKUP(AC875, 'Measures Register'!$B$9:$L$59, COLUMN('Measures Register'!$L$8)-COLUMN('Measures Register'!$B$8)+1, FALSE), 0))</f>
        <v>0</v>
      </c>
      <c r="AF875" s="88"/>
      <c r="AG875" s="89">
        <f>IF(ISBLANK(AF875), 0, _xlfn.IFNA(VLOOKUP(AF875, 'Measures Register'!$B$9:$K$59, COLUMN('Measures Register'!$K$8)-COLUMN('Measures Register'!$B$8)+1, FALSE), 0))</f>
        <v>0</v>
      </c>
      <c r="AH875" s="110">
        <f>IF(ISBLANK(AF875), 0, _xlfn.IFNA(VLOOKUP(AF875, 'Measures Register'!$B$9:$L$59, COLUMN('Measures Register'!$L$8)-COLUMN('Measures Register'!$B$8)+1, FALSE), 0))</f>
        <v>0</v>
      </c>
      <c r="AI875" s="115"/>
      <c r="AJ875" s="108" t="str">
        <f t="shared" si="59"/>
        <v/>
      </c>
      <c r="AK875" s="86" t="str">
        <f t="shared" si="60"/>
        <v/>
      </c>
      <c r="AL875" s="106" t="str">
        <f t="shared" si="61"/>
        <v/>
      </c>
    </row>
    <row r="876" spans="2:38" ht="15.75" x14ac:dyDescent="0.45">
      <c r="B876" s="84" t="str">
        <f t="shared" si="62"/>
        <v/>
      </c>
      <c r="C876" s="97"/>
      <c r="D876" s="154"/>
      <c r="E876" s="112" t="str">
        <f>IFERROR(VLOOKUP(I876,#REF!,2,0),"")</f>
        <v/>
      </c>
      <c r="F876" s="156"/>
      <c r="G876" s="101"/>
      <c r="H876" s="103"/>
      <c r="I876" s="158"/>
      <c r="J876" s="159"/>
      <c r="K876"/>
      <c r="L876" s="152"/>
      <c r="M876" s="85" t="str">
        <f>IF(AND(F876&lt;&gt;"", G876&lt;&gt;""), VLOOKUP(F876, 'P2-Primary Assets'!C:I, 5+VLOOKUP(G876,#REF!, 2, FALSE), FALSE), "")</f>
        <v/>
      </c>
      <c r="N876" s="106" t="str">
        <f t="shared" si="63"/>
        <v/>
      </c>
      <c r="O876" s="277"/>
      <c r="P876" s="277"/>
      <c r="Q876" s="277"/>
      <c r="R876" s="114"/>
      <c r="S876" s="99"/>
      <c r="T876" s="88"/>
      <c r="U876" s="89">
        <f>IF(ISBLANK(T876), 0, _xlfn.IFNA(VLOOKUP(T876, 'Measures Register'!$B$9:$K$59, COLUMN('Measures Register'!$K$8)-COLUMN('Measures Register'!$B$8)+1, FALSE), 0))</f>
        <v>0</v>
      </c>
      <c r="V876" s="90">
        <f>IF(ISBLANK(T876), 0, _xlfn.IFNA(VLOOKUP(T876, 'Measures Register'!$B$9:$L$59, COLUMN('Measures Register'!$L$8)-COLUMN('Measures Register'!$B$8)+1, FALSE), 0))</f>
        <v>0</v>
      </c>
      <c r="W876" s="88"/>
      <c r="X876" s="89">
        <f>IF(ISBLANK(W876), 0, _xlfn.IFNA(VLOOKUP(W876, 'Measures Register'!$B$9:$K$59, COLUMN('Measures Register'!$K$8)-COLUMN('Measures Register'!$B$8)+1, FALSE), 0))</f>
        <v>0</v>
      </c>
      <c r="Y876" s="90">
        <f>IF(ISBLANK(W876), 0, _xlfn.IFNA(VLOOKUP(W876, 'Measures Register'!$B$9:$L$59, COLUMN('Measures Register'!$L$8)-COLUMN('Measures Register'!$B$8)+1, FALSE), 0))</f>
        <v>0</v>
      </c>
      <c r="Z876" s="88"/>
      <c r="AA876" s="89">
        <f>IF(ISBLANK(Z876), 0, _xlfn.IFNA(VLOOKUP(Z876, 'Measures Register'!$B$9:$K$59, COLUMN('Measures Register'!$K$8)-COLUMN('Measures Register'!$B$8)+1, FALSE), 0))</f>
        <v>0</v>
      </c>
      <c r="AB876" s="90">
        <f>IF(ISBLANK(Z876), 0, _xlfn.IFNA(VLOOKUP(Z876, 'Measures Register'!$B$9:$L$59, COLUMN('Measures Register'!$L$8)-COLUMN('Measures Register'!$B$8)+1, FALSE), 0))</f>
        <v>0</v>
      </c>
      <c r="AC876" s="88"/>
      <c r="AD876" s="89">
        <f>IF(ISBLANK(AC876), 0, _xlfn.IFNA(VLOOKUP(AC876, 'Measures Register'!$B$9:$K$59, COLUMN('Measures Register'!$K$8)-COLUMN('Measures Register'!$B$8)+1, FALSE), 0))</f>
        <v>0</v>
      </c>
      <c r="AE876" s="90">
        <f>IF(ISBLANK(AC876), 0, _xlfn.IFNA(VLOOKUP(AC876, 'Measures Register'!$B$9:$L$59, COLUMN('Measures Register'!$L$8)-COLUMN('Measures Register'!$B$8)+1, FALSE), 0))</f>
        <v>0</v>
      </c>
      <c r="AF876" s="88"/>
      <c r="AG876" s="89">
        <f>IF(ISBLANK(AF876), 0, _xlfn.IFNA(VLOOKUP(AF876, 'Measures Register'!$B$9:$K$59, COLUMN('Measures Register'!$K$8)-COLUMN('Measures Register'!$B$8)+1, FALSE), 0))</f>
        <v>0</v>
      </c>
      <c r="AH876" s="110">
        <f>IF(ISBLANK(AF876), 0, _xlfn.IFNA(VLOOKUP(AF876, 'Measures Register'!$B$9:$L$59, COLUMN('Measures Register'!$L$8)-COLUMN('Measures Register'!$B$8)+1, FALSE), 0))</f>
        <v>0</v>
      </c>
      <c r="AI876" s="115"/>
      <c r="AJ876" s="108" t="str">
        <f t="shared" si="59"/>
        <v/>
      </c>
      <c r="AK876" s="86" t="str">
        <f t="shared" si="60"/>
        <v/>
      </c>
      <c r="AL876" s="106" t="str">
        <f t="shared" si="61"/>
        <v/>
      </c>
    </row>
    <row r="877" spans="2:38" ht="16.149999999999999" thickBot="1" x14ac:dyDescent="0.5">
      <c r="B877" s="91" t="str">
        <f t="shared" si="62"/>
        <v/>
      </c>
      <c r="C877" s="98"/>
      <c r="D877" s="155"/>
      <c r="E877" s="113" t="str">
        <f>IFERROR(VLOOKUP(I877,#REF!,2,0),"")</f>
        <v/>
      </c>
      <c r="F877" s="157"/>
      <c r="G877" s="102"/>
      <c r="H877" s="104"/>
      <c r="I877" s="160"/>
      <c r="J877" s="161"/>
      <c r="K877"/>
      <c r="L877" s="153"/>
      <c r="M877" s="105" t="str">
        <f>IF(AND(F877&lt;&gt;"", G877&lt;&gt;""), VLOOKUP(F877, 'P2-Primary Assets'!C:I, 5+VLOOKUP(G877,#REF!, 2, FALSE), FALSE), "")</f>
        <v/>
      </c>
      <c r="N877" s="107" t="str">
        <f t="shared" si="50"/>
        <v/>
      </c>
      <c r="O877" s="277"/>
      <c r="P877" s="277"/>
      <c r="Q877" s="277"/>
      <c r="R877" s="114"/>
      <c r="S877" s="100"/>
      <c r="T877" s="93"/>
      <c r="U877" s="94">
        <f>IF(ISBLANK(T877), 0, _xlfn.IFNA(VLOOKUP(T877, 'Measures Register'!$B$9:$K$59, COLUMN('Measures Register'!$K$8)-COLUMN('Measures Register'!$B$8)+1, FALSE), 0))</f>
        <v>0</v>
      </c>
      <c r="V877" s="95">
        <f>IF(ISBLANK(T877), 0, _xlfn.IFNA(VLOOKUP(T877, 'Measures Register'!$B$9:$L$59, COLUMN('Measures Register'!$L$8)-COLUMN('Measures Register'!$B$8)+1, FALSE), 0))</f>
        <v>0</v>
      </c>
      <c r="W877" s="93"/>
      <c r="X877" s="94">
        <f>IF(ISBLANK(W877), 0, _xlfn.IFNA(VLOOKUP(W877, 'Measures Register'!$B$9:$K$59, COLUMN('Measures Register'!$K$8)-COLUMN('Measures Register'!$B$8)+1, FALSE), 0))</f>
        <v>0</v>
      </c>
      <c r="Y877" s="95">
        <f>IF(ISBLANK(W877), 0, _xlfn.IFNA(VLOOKUP(W877, 'Measures Register'!$B$9:$L$59, COLUMN('Measures Register'!$L$8)-COLUMN('Measures Register'!$B$8)+1, FALSE), 0))</f>
        <v>0</v>
      </c>
      <c r="Z877" s="93"/>
      <c r="AA877" s="94">
        <f>IF(ISBLANK(Z877), 0, _xlfn.IFNA(VLOOKUP(Z877, 'Measures Register'!$B$9:$K$59, COLUMN('Measures Register'!$K$8)-COLUMN('Measures Register'!$B$8)+1, FALSE), 0))</f>
        <v>0</v>
      </c>
      <c r="AB877" s="95">
        <f>IF(ISBLANK(Z877), 0, _xlfn.IFNA(VLOOKUP(Z877, 'Measures Register'!$B$9:$L$59, COLUMN('Measures Register'!$L$8)-COLUMN('Measures Register'!$B$8)+1, FALSE), 0))</f>
        <v>0</v>
      </c>
      <c r="AC877" s="93"/>
      <c r="AD877" s="94">
        <f>IF(ISBLANK(AC877), 0, _xlfn.IFNA(VLOOKUP(AC877, 'Measures Register'!$B$9:$K$59, COLUMN('Measures Register'!$K$8)-COLUMN('Measures Register'!$B$8)+1, FALSE), 0))</f>
        <v>0</v>
      </c>
      <c r="AE877" s="95">
        <f>IF(ISBLANK(AC877), 0, _xlfn.IFNA(VLOOKUP(AC877, 'Measures Register'!$B$9:$L$59, COLUMN('Measures Register'!$L$8)-COLUMN('Measures Register'!$B$8)+1, FALSE), 0))</f>
        <v>0</v>
      </c>
      <c r="AF877" s="93"/>
      <c r="AG877" s="94">
        <f>IF(ISBLANK(AF877), 0, _xlfn.IFNA(VLOOKUP(AF877, 'Measures Register'!$B$9:$K$59, COLUMN('Measures Register'!$K$8)-COLUMN('Measures Register'!$B$8)+1, FALSE), 0))</f>
        <v>0</v>
      </c>
      <c r="AH877" s="111">
        <f>IF(ISBLANK(AF877), 0, _xlfn.IFNA(VLOOKUP(AF877, 'Measures Register'!$B$9:$L$59, COLUMN('Measures Register'!$L$8)-COLUMN('Measures Register'!$B$8)+1, FALSE), 0))</f>
        <v>0</v>
      </c>
      <c r="AI877" s="115"/>
      <c r="AJ877" s="109" t="str">
        <f t="shared" si="59"/>
        <v/>
      </c>
      <c r="AK877" s="92" t="str">
        <f t="shared" si="60"/>
        <v/>
      </c>
      <c r="AL877" s="107" t="str">
        <f t="shared" si="61"/>
        <v/>
      </c>
    </row>
    <row r="878" spans="2:38" x14ac:dyDescent="0.45">
      <c r="C878" s="4"/>
    </row>
  </sheetData>
  <sheetProtection formatCells="0" formatColumns="0" formatRows="0" insertColumns="0" insertRows="0" insertHyperlinks="0" deleteColumns="0" deleteRows="0" sort="0" pivotTables="0"/>
  <mergeCells count="35">
    <mergeCell ref="AN86:AP87"/>
    <mergeCell ref="AN35:AP36"/>
    <mergeCell ref="AN39:AP40"/>
    <mergeCell ref="AN41:AP44"/>
    <mergeCell ref="AN45:AP76"/>
    <mergeCell ref="AN80:AP85"/>
    <mergeCell ref="AN8:AP8"/>
    <mergeCell ref="AN11:AP16"/>
    <mergeCell ref="AN18:AP21"/>
    <mergeCell ref="AN22:AP28"/>
    <mergeCell ref="AN29:AP33"/>
    <mergeCell ref="D41:D44"/>
    <mergeCell ref="O41:Q44"/>
    <mergeCell ref="O45:Q76"/>
    <mergeCell ref="D86:D87"/>
    <mergeCell ref="O86:Q87"/>
    <mergeCell ref="D80:D85"/>
    <mergeCell ref="O80:Q85"/>
    <mergeCell ref="D29:D33"/>
    <mergeCell ref="O29:Q33"/>
    <mergeCell ref="D35:D36"/>
    <mergeCell ref="O35:Q36"/>
    <mergeCell ref="D39:D40"/>
    <mergeCell ref="O39:Q40"/>
    <mergeCell ref="D11:D16"/>
    <mergeCell ref="O11:Q16"/>
    <mergeCell ref="D18:D21"/>
    <mergeCell ref="O18:Q21"/>
    <mergeCell ref="D22:D28"/>
    <mergeCell ref="O22:Q28"/>
    <mergeCell ref="B8:J8"/>
    <mergeCell ref="S8:AH8"/>
    <mergeCell ref="AJ8:AL8"/>
    <mergeCell ref="L8:N8"/>
    <mergeCell ref="O8:Q8"/>
  </mergeCells>
  <phoneticPr fontId="31" type="noConversion"/>
  <conditionalFormatting sqref="C10:E11 E10:E87 AG10:AI87 C12:C16 C17:E18 C19:C21 C22:E22 G22:G87 C23:C28 C29:E29 C30:C33 C34:E35 C36 C37:E39 C40 C41:E41 C42:C44 C45:E80 C81:C85 C86:E86 C87">
    <cfRule type="expression" dxfId="22" priority="374">
      <formula>#REF!&lt;&gt;""</formula>
    </cfRule>
  </conditionalFormatting>
  <conditionalFormatting sqref="C88:E877 U88:V877 X88:Y877 AA88:AB877 AD88:AE877 AG88:AI877">
    <cfRule type="expression" dxfId="21" priority="1373">
      <formula>#REF!&lt;&gt;""</formula>
    </cfRule>
  </conditionalFormatting>
  <conditionalFormatting sqref="G88:G877">
    <cfRule type="expression" dxfId="20" priority="1761">
      <formula>#REF!&lt;&gt;""</formula>
    </cfRule>
  </conditionalFormatting>
  <conditionalFormatting sqref="L10:M87 U10:V87 X10:Y87 AA10:AB87 AD10:AE87">
    <cfRule type="expression" dxfId="19" priority="541">
      <formula>#REF!&lt;&gt;""</formula>
    </cfRule>
  </conditionalFormatting>
  <conditionalFormatting sqref="L88:M877">
    <cfRule type="expression" dxfId="18" priority="1759">
      <formula>#REF!&lt;&gt;""</formula>
    </cfRule>
  </conditionalFormatting>
  <conditionalFormatting sqref="N10:T10 W10:W87 Z10:Z87 AC10:AC87 AF10:AF87 AJ10:AL87 N11:O11 R11:T16 N12:N16 N17:T17 N18:O18 R18:T33 N19:N21 N22:O22 N23:N28 N29:O29 N30:N33 N34:T34 N35:O35 R35:T36 N36 N37:T38 N39:O39 R39:T76 N40 N41:O41 N42:N44 N45:O45 N46:N76 N77:T79 N80:O80 R80:T87 N81:N85 N86:O86 N87">
    <cfRule type="expression" dxfId="17" priority="572">
      <formula>#REF!&lt;&gt;""</formula>
    </cfRule>
  </conditionalFormatting>
  <conditionalFormatting sqref="N88:T877">
    <cfRule type="expression" dxfId="16" priority="1868">
      <formula>#REF!&lt;&gt;""</formula>
    </cfRule>
  </conditionalFormatting>
  <conditionalFormatting sqref="S46:T46">
    <cfRule type="expression" dxfId="15" priority="570">
      <formula>#REF!&lt;&gt;""</formula>
    </cfRule>
  </conditionalFormatting>
  <conditionalFormatting sqref="S69:T76">
    <cfRule type="expression" dxfId="14" priority="258">
      <formula>#REF!&lt;&gt;""</formula>
    </cfRule>
  </conditionalFormatting>
  <conditionalFormatting sqref="W88:W877">
    <cfRule type="expression" dxfId="13" priority="1756">
      <formula>#REF!&lt;&gt;""</formula>
    </cfRule>
  </conditionalFormatting>
  <conditionalFormatting sqref="Z88:Z877">
    <cfRule type="expression" dxfId="12" priority="1754">
      <formula>#REF!&lt;&gt;""</formula>
    </cfRule>
  </conditionalFormatting>
  <conditionalFormatting sqref="AC88:AC877">
    <cfRule type="expression" dxfId="11" priority="1752">
      <formula>#REF!&lt;&gt;""</formula>
    </cfRule>
  </conditionalFormatting>
  <conditionalFormatting sqref="AF88:AF877">
    <cfRule type="expression" dxfId="10" priority="1750">
      <formula>#REF!&lt;&gt;""</formula>
    </cfRule>
  </conditionalFormatting>
  <conditionalFormatting sqref="AG69:AG76">
    <cfRule type="expression" dxfId="9" priority="260">
      <formula>#REF!&lt;&gt;""</formula>
    </cfRule>
  </conditionalFormatting>
  <conditionalFormatting sqref="AG42:AH45">
    <cfRule type="expression" dxfId="8" priority="316">
      <formula>#REF!&lt;&gt;""</formula>
    </cfRule>
  </conditionalFormatting>
  <conditionalFormatting sqref="AJ88:AL877">
    <cfRule type="expression" dxfId="7" priority="1858">
      <formula>#REF!&lt;&gt;""</formula>
    </cfRule>
  </conditionalFormatting>
  <conditionalFormatting sqref="AN10:AP10 AN11 AN17:AP17 AN18 AN22 AN29 AN34:AP34 AN35 AN37:AP38 AN39 AN41 AN45 AN80 AN86">
    <cfRule type="expression" dxfId="6" priority="2">
      <formula>#REF!&lt;&gt;""</formula>
    </cfRule>
  </conditionalFormatting>
  <conditionalFormatting sqref="AN77:AP79">
    <cfRule type="expression" dxfId="5" priority="1">
      <formula>#REF!&lt;&gt;""</formula>
    </cfRule>
  </conditionalFormatting>
  <dataValidations xWindow="1234" yWindow="503" count="7">
    <dataValidation allowBlank="1" showErrorMessage="1" promptTitle="Description" prompt="Person or organisation accountable of the identified PA" sqref="C9:E9" xr:uid="{00000000-0002-0000-1100-000000000000}"/>
    <dataValidation type="whole" allowBlank="1" showInputMessage="1" showErrorMessage="1" sqref="I878:I1048576 E878:E1048576" xr:uid="{00000000-0002-0000-1100-000004000000}">
      <formula1>0</formula1>
      <formula2>100</formula2>
    </dataValidation>
    <dataValidation errorStyle="warning" allowBlank="1" showInputMessage="1" showErrorMessage="1" sqref="AD10:AE877 U10:V877 AA10:AB877 X10:Y877 AG10:AI877 E10:E87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77" xr:uid="{00000000-0002-0000-1100-000002000000}"/>
    <dataValidation operator="notBetween" allowBlank="1" showInputMessage="1" showErrorMessage="1" prompt="The CONSEQUENCE is the Primary Asset Value (which is obtained from the maximum impact levels assessed in the Primary Asset analysis process)." sqref="M10:M877" xr:uid="{00000000-0002-0000-1100-000003000000}"/>
    <dataValidation type="list" allowBlank="1" showInputMessage="1" showErrorMessage="1" sqref="J10:J877" xr:uid="{00000000-0002-0000-1100-000005000000}">
      <formula1>INDIRECT(E10)</formula1>
    </dataValidation>
    <dataValidation type="list" allowBlank="1" showInputMessage="1" showErrorMessage="1" sqref="G88:G877 I88:I877 E88:E877" xr:uid="{00000000-0002-0000-1100-000006000000}">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3">
        <x14:dataValidation type="list" allowBlank="1" showInputMessage="1" showErrorMessage="1" xr:uid="{00000000-0002-0000-1100-00000A000000}">
          <x14:formula1>
            <xm:f>OFFSET('P2-Primary Assets'!$C$9,1,,COUNTA('P2-Primary Assets'!$C$9:$C$1003)-1,)</xm:f>
          </x14:formula1>
          <xm:sqref>F88:F877</xm:sqref>
        </x14:dataValidation>
        <x14:dataValidation type="list" allowBlank="1" showInputMessage="1" showErrorMessage="1" xr:uid="{00000000-0002-0000-1100-000007000000}">
          <x14:formula1>
            <xm:f>OFFSET('P3-Supporting Assets'!$C$9,1,,COUNTA('P3-Supporting Assets'!$C$9:$C$1003)-1,)</xm:f>
          </x14:formula1>
          <xm:sqref>H88:H877</xm:sqref>
        </x14:dataValidation>
        <x14:dataValidation type="list" allowBlank="1" showInputMessage="1" showErrorMessage="1" xr:uid="{00000000-0002-0000-1100-000008000000}">
          <x14:formula1>
            <xm:f>OFFSET('Measures Register'!$B$8,1,0,COUNTA('Measures Register'!$D$8:$D$59)-1,)</xm:f>
          </x14:formula1>
          <xm:sqref>T88:T877 AC88:AC877 Z88:Z877 AF88:AF877 W88:W877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zoomScaleNormal="100" workbookViewId="0">
      <pane xSplit="2" ySplit="8" topLeftCell="C9" activePane="bottomRight" state="frozen"/>
      <selection pane="topRight" activeCell="C1" sqref="C1"/>
      <selection pane="bottomLeft" activeCell="A9" sqref="A9"/>
      <selection pane="bottomRight" activeCell="Q9" sqref="Q9"/>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687</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581</v>
      </c>
      <c r="C9" s="225" t="s">
        <v>762</v>
      </c>
      <c r="D9" s="96" t="s">
        <v>580</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584</v>
      </c>
      <c r="C10" s="225" t="s">
        <v>582</v>
      </c>
      <c r="D10" s="96" t="s">
        <v>583</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585</v>
      </c>
      <c r="C11" s="226" t="s">
        <v>763</v>
      </c>
      <c r="D11" s="96" t="s">
        <v>583</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612</v>
      </c>
      <c r="C12" s="225" t="s">
        <v>555</v>
      </c>
      <c r="D12" s="96" t="s">
        <v>586</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615</v>
      </c>
      <c r="C13" s="226" t="s">
        <v>556</v>
      </c>
      <c r="D13" s="96" t="s">
        <v>586</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589</v>
      </c>
      <c r="C14" s="226" t="s">
        <v>588</v>
      </c>
      <c r="D14" s="96" t="s">
        <v>586</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591</v>
      </c>
      <c r="C15" s="226" t="s">
        <v>590</v>
      </c>
      <c r="D15" s="96" t="s">
        <v>586</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592</v>
      </c>
      <c r="C16" s="226" t="s">
        <v>654</v>
      </c>
      <c r="D16" s="96" t="s">
        <v>586</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593</v>
      </c>
      <c r="C17" s="226" t="s">
        <v>655</v>
      </c>
      <c r="D17" s="96" t="s">
        <v>586</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594</v>
      </c>
      <c r="C18" s="226" t="s">
        <v>600</v>
      </c>
      <c r="D18" s="76" t="s">
        <v>586</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595</v>
      </c>
      <c r="C19" s="226" t="s">
        <v>601</v>
      </c>
      <c r="D19" s="96" t="s">
        <v>580</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596</v>
      </c>
      <c r="C20" s="226" t="s">
        <v>602</v>
      </c>
      <c r="D20" s="76" t="s">
        <v>586</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597</v>
      </c>
      <c r="C21" s="225" t="s">
        <v>604</v>
      </c>
      <c r="D21" s="76" t="s">
        <v>586</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598</v>
      </c>
      <c r="C22" s="225" t="s">
        <v>605</v>
      </c>
      <c r="D22" s="76" t="s">
        <v>586</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599</v>
      </c>
      <c r="C23" s="226" t="s">
        <v>606</v>
      </c>
      <c r="D23" s="96" t="s">
        <v>586</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607</v>
      </c>
      <c r="C24" s="225" t="s">
        <v>779</v>
      </c>
      <c r="D24" s="76" t="s">
        <v>586</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608</v>
      </c>
      <c r="C25" s="226" t="s">
        <v>774</v>
      </c>
      <c r="D25" s="76" t="s">
        <v>586</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840</v>
      </c>
      <c r="C26" s="226" t="s">
        <v>613</v>
      </c>
      <c r="D26" s="96" t="s">
        <v>580</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609</v>
      </c>
      <c r="C27" s="225" t="s">
        <v>616</v>
      </c>
      <c r="D27" s="76" t="s">
        <v>586</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610</v>
      </c>
      <c r="C28" s="226" t="s">
        <v>617</v>
      </c>
      <c r="D28" s="76" t="s">
        <v>586</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611</v>
      </c>
      <c r="C29" s="225" t="s">
        <v>618</v>
      </c>
      <c r="D29" s="76" t="s">
        <v>586</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614</v>
      </c>
      <c r="C30" s="226" t="s">
        <v>755</v>
      </c>
      <c r="D30" s="76" t="s">
        <v>586</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619</v>
      </c>
      <c r="C31" s="226" t="s">
        <v>777</v>
      </c>
      <c r="D31" s="76" t="s">
        <v>586</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620</v>
      </c>
      <c r="C32" s="226" t="s">
        <v>778</v>
      </c>
      <c r="D32" s="76" t="s">
        <v>586</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621</v>
      </c>
      <c r="C33" s="226" t="s">
        <v>639</v>
      </c>
      <c r="D33" s="76" t="s">
        <v>586</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622</v>
      </c>
      <c r="C34" s="226" t="s">
        <v>766</v>
      </c>
      <c r="D34" s="76" t="s">
        <v>586</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623</v>
      </c>
      <c r="C35" s="226" t="s">
        <v>756</v>
      </c>
      <c r="D35" s="96" t="s">
        <v>586</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624</v>
      </c>
      <c r="C36" s="225" t="s">
        <v>629</v>
      </c>
      <c r="D36" s="96" t="s">
        <v>586</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625</v>
      </c>
      <c r="C37" s="226" t="s">
        <v>768</v>
      </c>
      <c r="D37" s="76" t="s">
        <v>586</v>
      </c>
      <c r="E37" s="76" t="s">
        <v>90</v>
      </c>
      <c r="F37" s="246" t="s">
        <v>516</v>
      </c>
      <c r="G37" s="120" t="s">
        <v>230</v>
      </c>
      <c r="H37" s="246" t="s">
        <v>456</v>
      </c>
      <c r="I37" s="120" t="s">
        <v>231</v>
      </c>
      <c r="J37" s="121">
        <v>1</v>
      </c>
      <c r="K37" s="116">
        <v>0</v>
      </c>
      <c r="L37" s="116">
        <v>0.63</v>
      </c>
      <c r="M37" s="121"/>
      <c r="N37" s="121"/>
      <c r="O37" s="117" t="s">
        <v>11</v>
      </c>
      <c r="P37" s="123"/>
      <c r="Q37" s="24"/>
    </row>
    <row r="38" spans="2:17" ht="21" customHeight="1" x14ac:dyDescent="0.45">
      <c r="B38" s="245" t="s">
        <v>626</v>
      </c>
      <c r="C38" s="226" t="s">
        <v>767</v>
      </c>
      <c r="D38" s="76" t="s">
        <v>586</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627</v>
      </c>
      <c r="C39" s="226" t="s">
        <v>640</v>
      </c>
      <c r="D39" s="76" t="s">
        <v>586</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769</v>
      </c>
      <c r="C40" s="226" t="s">
        <v>641</v>
      </c>
      <c r="D40" s="76" t="s">
        <v>586</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841</v>
      </c>
      <c r="C41" s="226" t="s">
        <v>770</v>
      </c>
      <c r="D41" s="76" t="s">
        <v>586</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628</v>
      </c>
      <c r="C42" s="225" t="s">
        <v>645</v>
      </c>
      <c r="D42" s="76" t="s">
        <v>586</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630</v>
      </c>
      <c r="C43" s="226" t="s">
        <v>646</v>
      </c>
      <c r="D43" s="76" t="s">
        <v>586</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631</v>
      </c>
      <c r="C44" s="226" t="s">
        <v>647</v>
      </c>
      <c r="D44" s="76" t="s">
        <v>586</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633</v>
      </c>
      <c r="C45" s="226" t="s">
        <v>650</v>
      </c>
      <c r="D45" s="76" t="s">
        <v>586</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634</v>
      </c>
      <c r="C46" s="226" t="s">
        <v>757</v>
      </c>
      <c r="D46" s="96" t="s">
        <v>580</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635</v>
      </c>
      <c r="C47" s="226" t="s">
        <v>758</v>
      </c>
      <c r="D47" s="96" t="s">
        <v>580</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636</v>
      </c>
      <c r="C48" s="226" t="s">
        <v>780</v>
      </c>
      <c r="D48" s="96" t="s">
        <v>583</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637</v>
      </c>
      <c r="C49" s="226" t="s">
        <v>782</v>
      </c>
      <c r="D49" s="96" t="s">
        <v>580</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648</v>
      </c>
      <c r="C50" s="226" t="s">
        <v>781</v>
      </c>
      <c r="D50" s="96" t="s">
        <v>580</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649</v>
      </c>
      <c r="C51" s="226" t="s">
        <v>783</v>
      </c>
      <c r="D51" s="96" t="s">
        <v>586</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656</v>
      </c>
      <c r="C52" s="226" t="s">
        <v>784</v>
      </c>
      <c r="D52" s="96" t="s">
        <v>583</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788</v>
      </c>
      <c r="C53" s="225" t="s">
        <v>787</v>
      </c>
      <c r="D53" s="96" t="s">
        <v>586</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792</v>
      </c>
      <c r="C54" s="226" t="s">
        <v>791</v>
      </c>
      <c r="D54" s="76" t="s">
        <v>586</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794</v>
      </c>
      <c r="C55" s="226" t="s">
        <v>793</v>
      </c>
      <c r="D55" s="96" t="s">
        <v>586</v>
      </c>
      <c r="E55" s="96" t="s">
        <v>90</v>
      </c>
      <c r="F55" s="246" t="s">
        <v>516</v>
      </c>
      <c r="G55" s="120" t="s">
        <v>211</v>
      </c>
      <c r="H55" s="246" t="s">
        <v>465</v>
      </c>
      <c r="I55" s="120" t="s">
        <v>271</v>
      </c>
      <c r="J55" s="121">
        <v>1</v>
      </c>
      <c r="K55" s="116">
        <v>0.63</v>
      </c>
      <c r="L55" s="116">
        <v>0</v>
      </c>
      <c r="M55" s="121"/>
      <c r="N55" s="121"/>
      <c r="O55" s="117" t="s">
        <v>11</v>
      </c>
      <c r="P55" s="123"/>
      <c r="Q55" s="24"/>
    </row>
    <row r="56" spans="2:17" x14ac:dyDescent="0.45">
      <c r="B56" s="245" t="s">
        <v>796</v>
      </c>
      <c r="C56" s="226" t="s">
        <v>795</v>
      </c>
      <c r="D56" s="76" t="s">
        <v>586</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798</v>
      </c>
      <c r="C57" s="226" t="s">
        <v>797</v>
      </c>
      <c r="D57" s="76" t="s">
        <v>586</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800</v>
      </c>
      <c r="C58" s="226" t="s">
        <v>799</v>
      </c>
      <c r="D58" s="96" t="s">
        <v>583</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802</v>
      </c>
      <c r="C59" s="226" t="s">
        <v>801</v>
      </c>
      <c r="D59" s="96" t="s">
        <v>583</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59">
    <cfRule type="expression" dxfId="4" priority="83">
      <formula>#REF!&lt;&gt;""</formula>
    </cfRule>
  </conditionalFormatting>
  <conditionalFormatting sqref="F9:F59">
    <cfRule type="expression" dxfId="3" priority="40">
      <formula>#REF!&lt;&gt;""</formula>
    </cfRule>
  </conditionalFormatting>
  <conditionalFormatting sqref="G9:G59">
    <cfRule type="expression" dxfId="2" priority="87">
      <formula>#REF!&lt;&gt;""</formula>
    </cfRule>
  </conditionalFormatting>
  <conditionalFormatting sqref="H9:H59">
    <cfRule type="expression" dxfId="1" priority="1">
      <formula>#REF!&lt;&gt;""</formula>
    </cfRule>
  </conditionalFormatting>
  <conditionalFormatting sqref="I9:P59">
    <cfRule type="expression" dxfId="0" priority="85">
      <formula>#REF!&lt;&gt;""</formula>
    </cfRule>
  </conditionalFormatting>
  <dataValidations count="7">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 type="list" errorStyle="warning" allowBlank="1" showInputMessage="1" showErrorMessage="1" sqref="M9:N59 J9:J59" xr:uid="{00000000-0002-0000-1200-000005000000}">
      <formula1>#REF!</formula1>
    </dataValidation>
    <dataValidation type="list" allowBlank="1" showInputMessage="1" showErrorMessage="1" sqref="E9:E59" xr:uid="{00000000-0002-0000-1200-000008000000}">
      <formula1>#REF!</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686</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684</v>
      </c>
      <c r="C4" s="211"/>
      <c r="D4" s="211"/>
      <c r="E4" s="211"/>
      <c r="F4" s="211"/>
      <c r="G4" s="211"/>
      <c r="H4" s="211"/>
      <c r="I4" s="211"/>
      <c r="J4" s="211"/>
      <c r="K4" s="211"/>
      <c r="L4" s="211"/>
      <c r="M4" s="211"/>
      <c r="N4" s="211"/>
    </row>
    <row r="5" spans="1:14" customFormat="1" ht="15.75" customHeight="1" outlineLevel="1" x14ac:dyDescent="0.5">
      <c r="A5" s="211"/>
      <c r="B5" s="213" t="s">
        <v>685</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97" t="s">
        <v>508</v>
      </c>
      <c r="K8" s="397"/>
      <c r="L8" s="397"/>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8</vt:i4>
      </vt:variant>
      <vt:variant>
        <vt:lpstr>Pojmenované oblasti</vt:lpstr>
      </vt:variant>
      <vt:variant>
        <vt:i4>1</vt:i4>
      </vt:variant>
    </vt:vector>
  </HeadingPairs>
  <TitlesOfParts>
    <vt:vector size="9" baseType="lpstr">
      <vt:lpstr>HOME</vt:lpstr>
      <vt:lpstr>P1-System</vt:lpstr>
      <vt:lpstr>P2-Primary Assets</vt:lpstr>
      <vt:lpstr>P3-Supporting Assets</vt:lpstr>
      <vt:lpstr>P4-System Modeling</vt:lpstr>
      <vt:lpstr>P5-P6-P7-Risk Calculation</vt:lpstr>
      <vt:lpstr>Measures Register</vt:lpstr>
      <vt:lpstr>Aux-Mitigation Factors</vt:lpstr>
      <vt:lpstr>'P5-P6-P7-Risk Calculation'!_Toc67957452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2023-12-13T04:47:33Z</dcterms:created>
  <dcterms:modified xsi:type="dcterms:W3CDTF">2025-05-15T04:52:40Z</dcterms:modified>
  <cp:category/>
  <cp:contentStatus/>
</cp:coreProperties>
</file>