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andracd_student_ubc_ca/Documents/PhD proposal/Chapter 2/Brain size data and sources/"/>
    </mc:Choice>
  </mc:AlternateContent>
  <xr:revisionPtr revIDLastSave="7" documentId="8_{989689C5-95F7-9C47-8E64-D2B72B0B299C}" xr6:coauthVersionLast="47" xr6:coauthVersionMax="47" xr10:uidLastSave="{72824916-B1ED-47AC-AB29-D5205A0BEC21}"/>
  <bookViews>
    <workbookView xWindow="-110" yWindow="-110" windowWidth="19420" windowHeight="10420" xr2:uid="{C0C5302F-0D29-CB47-A012-AC9106448F39}"/>
  </bookViews>
  <sheets>
    <sheet name="Sheet1" sheetId="1" r:id="rId1"/>
  </sheets>
  <definedNames>
    <definedName name="black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235" i="1"/>
  <c r="E232" i="1"/>
  <c r="D232" i="1"/>
  <c r="C232" i="1"/>
  <c r="F96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4" i="1"/>
  <c r="F233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2" i="1"/>
  <c r="F171" i="1"/>
  <c r="F169" i="1"/>
  <c r="F168" i="1"/>
  <c r="F167" i="1"/>
  <c r="F166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D128" i="1"/>
  <c r="D127" i="1"/>
  <c r="D126" i="1"/>
  <c r="F125" i="1"/>
  <c r="F124" i="1"/>
  <c r="F123" i="1"/>
  <c r="D122" i="1"/>
  <c r="D121" i="1"/>
  <c r="F120" i="1"/>
  <c r="F119" i="1"/>
  <c r="D118" i="1"/>
  <c r="F117" i="1"/>
  <c r="F116" i="1"/>
  <c r="D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5" i="1"/>
  <c r="F94" i="1"/>
  <c r="F93" i="1"/>
  <c r="F92" i="1"/>
  <c r="F91" i="1"/>
  <c r="F90" i="1"/>
  <c r="F89" i="1"/>
  <c r="F88" i="1"/>
  <c r="F87" i="1"/>
  <c r="F86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C6" i="1"/>
  <c r="F5" i="1"/>
  <c r="F4" i="1"/>
  <c r="F3" i="1"/>
  <c r="F232" i="1" l="1"/>
  <c r="F118" i="1"/>
  <c r="F122" i="1"/>
  <c r="F115" i="1"/>
  <c r="F6" i="1"/>
  <c r="F121" i="1"/>
  <c r="F126" i="1"/>
  <c r="F128" i="1"/>
  <c r="F127" i="1"/>
</calcChain>
</file>

<file path=xl/sharedStrings.xml><?xml version="1.0" encoding="utf-8"?>
<sst xmlns="http://schemas.openxmlformats.org/spreadsheetml/2006/main" count="904" uniqueCount="639">
  <si>
    <t>species</t>
  </si>
  <si>
    <t>common name</t>
  </si>
  <si>
    <t>source</t>
  </si>
  <si>
    <t>Accipiter_cirrocephalus</t>
  </si>
  <si>
    <t>Collared sparrowhawk</t>
  </si>
  <si>
    <t>Felipe</t>
  </si>
  <si>
    <t>Accipiter_fasciatus</t>
  </si>
  <si>
    <t>Brown Goshawk</t>
  </si>
  <si>
    <t>Iwaniuk (2003)</t>
  </si>
  <si>
    <t>Accipiter_gentilis</t>
  </si>
  <si>
    <t>Northern goshawk</t>
  </si>
  <si>
    <t>Portmann A (1947) Etude sur la cerebralisation chez les oiseaux. II. Les indices intra-cerebraux. Alauda 15: 1-15.</t>
  </si>
  <si>
    <t>Accipiter_nisus</t>
  </si>
  <si>
    <t>Eurasian sparrowhawk</t>
  </si>
  <si>
    <t>Accipiter_striatus</t>
  </si>
  <si>
    <t>Sharp-shinned hawk</t>
  </si>
  <si>
    <t>Felipe/Ben</t>
  </si>
  <si>
    <t>Aegypius_monachus</t>
  </si>
  <si>
    <t>Cinereous vulture</t>
  </si>
  <si>
    <t>Aquila_audax</t>
  </si>
  <si>
    <t>Wedge-tailed eagle</t>
  </si>
  <si>
    <t>Aquila_chrysaetos</t>
  </si>
  <si>
    <t>Golden eagle</t>
  </si>
  <si>
    <t>Buteo_buteo</t>
  </si>
  <si>
    <t>Common buzzard</t>
  </si>
  <si>
    <t>Buteo_swainsoni</t>
  </si>
  <si>
    <t>Swainson's hawk</t>
  </si>
  <si>
    <t>Haliaeetus_leucogaster</t>
  </si>
  <si>
    <t>White-bellied sea eagle</t>
  </si>
  <si>
    <t>Felipe; Corfield et al., 2015 (tel)</t>
  </si>
  <si>
    <t>Pandion_haliaetus</t>
  </si>
  <si>
    <t>Osprey</t>
  </si>
  <si>
    <t>Anas_americana</t>
  </si>
  <si>
    <t>American wigeon</t>
  </si>
  <si>
    <t>Anas_castanea</t>
  </si>
  <si>
    <t>Chestnut teal</t>
  </si>
  <si>
    <t>Anas_clypeata</t>
  </si>
  <si>
    <t>Northern shoveler</t>
  </si>
  <si>
    <t>Anas_crecca</t>
  </si>
  <si>
    <t>Eurasian teal</t>
  </si>
  <si>
    <t>Kalisinska E (2005) Anseriform brain and its parts versus taxonomic and ecological categories. Brain Behav Evol 65: 244-261.</t>
    <phoneticPr fontId="0" type="noConversion"/>
  </si>
  <si>
    <t>Anas_penelope</t>
  </si>
  <si>
    <t>Eurasian wigeon</t>
  </si>
  <si>
    <t>Portmann A (1947) Etude sur la cerebralisation chez les oiseaux. II. Les indices intra-cerebraux. Alauda 15: 1-15.</t>
    <phoneticPr fontId="0" type="noConversion"/>
  </si>
  <si>
    <t>Anas_platyrhynchos</t>
  </si>
  <si>
    <t>Mallard</t>
  </si>
  <si>
    <t>Felipe; Iwaniuk et al., 2008 (tel)</t>
  </si>
  <si>
    <t>Anas_querquedula</t>
  </si>
  <si>
    <t>Garganey</t>
  </si>
  <si>
    <t>Anas_strepera</t>
  </si>
  <si>
    <t>Gadwall</t>
  </si>
  <si>
    <t>Anser_albifrons</t>
  </si>
  <si>
    <t>Greater white-fronted goose</t>
  </si>
  <si>
    <t>Anser_anser</t>
  </si>
  <si>
    <t>Greylag goose</t>
  </si>
  <si>
    <t>Kalisinska E (2005) Anseriform brain and its parts versus taxonomic and ecological categories. Brain Behav Evol 65: 244-261.</t>
  </si>
  <si>
    <t>Anser_fabalis</t>
  </si>
  <si>
    <t>Bean goose</t>
  </si>
  <si>
    <t>Aythya_affinis</t>
  </si>
  <si>
    <t>Lesser Scaup</t>
  </si>
  <si>
    <t>Aythya_ferina</t>
  </si>
  <si>
    <t>Common pochard</t>
  </si>
  <si>
    <t>Aythya_fuligula</t>
  </si>
  <si>
    <t>Tufted Duck</t>
  </si>
  <si>
    <t>Aythya_marila</t>
  </si>
  <si>
    <t>Greater scaup</t>
  </si>
  <si>
    <t>Bucephala_albeola</t>
  </si>
  <si>
    <t>Bufflehead</t>
  </si>
  <si>
    <t>Bucephala_clangula</t>
  </si>
  <si>
    <t>Common goldeneye</t>
  </si>
  <si>
    <t>Clangula_hyemalis</t>
  </si>
  <si>
    <t>Long-tailed duck</t>
  </si>
  <si>
    <t>Cygnus_olor</t>
  </si>
  <si>
    <t>Mute swan</t>
  </si>
  <si>
    <t>Dendrocygna_eytoni</t>
  </si>
  <si>
    <t>Plumed whistling duck</t>
  </si>
  <si>
    <t>Iwaniuk and Hurd (2005)</t>
  </si>
  <si>
    <t>Melanitta_fusca</t>
  </si>
  <si>
    <t>Velvet scoter</t>
  </si>
  <si>
    <t>Melanitta_nigra</t>
  </si>
  <si>
    <t>Common scoter</t>
  </si>
  <si>
    <t>Mergus_merganser</t>
  </si>
  <si>
    <t>Common merganser</t>
  </si>
  <si>
    <t>Mergus_serrator</t>
  </si>
  <si>
    <t>Red-breasted merganser</t>
  </si>
  <si>
    <t>Somateria_mollissima</t>
  </si>
  <si>
    <t>Common eider</t>
  </si>
  <si>
    <t>Tadorna_variegata</t>
  </si>
  <si>
    <t>Paradise shelduck</t>
  </si>
  <si>
    <t>Jeremy Corfield; Corfield et al., 2012 (tel)</t>
  </si>
  <si>
    <t>Amazilia_tzacatl</t>
  </si>
  <si>
    <t>Rufous-tailed hummingbird</t>
  </si>
  <si>
    <t>Apus_apus</t>
  </si>
  <si>
    <t>Common swift</t>
  </si>
  <si>
    <t>Calypte_anna</t>
  </si>
  <si>
    <t>Anna's hummingbird</t>
  </si>
  <si>
    <t>Chaetura_pelagica</t>
  </si>
  <si>
    <t>Chimney swift</t>
  </si>
  <si>
    <t>Boire and Baron, 1994</t>
  </si>
  <si>
    <t>Chlorostilbon_mellisugus</t>
  </si>
  <si>
    <t>Blue-tailed emerald</t>
  </si>
  <si>
    <t>Phaethornis_superciliosus</t>
  </si>
  <si>
    <t>Long-tailed hermit</t>
  </si>
  <si>
    <t>Selasphorus_rufus</t>
  </si>
  <si>
    <t>Rufous hummingbird</t>
  </si>
  <si>
    <t>Tachymarptis_melba</t>
  </si>
  <si>
    <t>Alpine swift</t>
  </si>
  <si>
    <t>Apteryx_mantelli</t>
  </si>
  <si>
    <t>North Island brown kiwi</t>
  </si>
  <si>
    <t>Jeremy Corfield</t>
  </si>
  <si>
    <t>Upupa_epops</t>
  </si>
  <si>
    <t>Eurasian hoopoe</t>
  </si>
  <si>
    <t>Caprimulgus_europaeus</t>
  </si>
  <si>
    <t>European nightjar</t>
  </si>
  <si>
    <t>Eurostopodus_argus</t>
  </si>
  <si>
    <t>Spotted nightjar</t>
  </si>
  <si>
    <t>Felipe; Iwaniuk and Wylie, 2006</t>
  </si>
  <si>
    <t>Podargus_strigoides</t>
  </si>
  <si>
    <t>Tawny frogmouth</t>
  </si>
  <si>
    <t>Dromaius_novaehollandiae</t>
  </si>
  <si>
    <t>Emu</t>
  </si>
  <si>
    <t>Felipe; Corfield et al., 2012 (tel)</t>
  </si>
  <si>
    <t>Cathartes_aura</t>
  </si>
  <si>
    <t>Turkey vulture</t>
  </si>
  <si>
    <t>Iwaniuk unpubl data</t>
  </si>
  <si>
    <t>Coragyps_atratus</t>
  </si>
  <si>
    <t>Black vulture</t>
  </si>
  <si>
    <t>Actitis_hypoleucos</t>
  </si>
  <si>
    <t>Common sandpiper</t>
  </si>
  <si>
    <t>Burhinus_oedicnemus</t>
  </si>
  <si>
    <t>Eurasian stone-curlew</t>
  </si>
  <si>
    <t>Calidris_minutilla</t>
  </si>
  <si>
    <t>Least sandpiper</t>
  </si>
  <si>
    <t>Charadrius_vociferus</t>
  </si>
  <si>
    <t>Killdeer</t>
  </si>
  <si>
    <t>Fratercula_arctica</t>
  </si>
  <si>
    <t>Atlantic puffin</t>
  </si>
  <si>
    <t>Gallinago_gallinago</t>
  </si>
  <si>
    <t>Common snipe</t>
  </si>
  <si>
    <t>Haematopus_ostralegus</t>
  </si>
  <si>
    <t>Eurasian oystercatcher</t>
  </si>
  <si>
    <t>Himantopus_himantopus</t>
  </si>
  <si>
    <t>Black-winged stilt</t>
  </si>
  <si>
    <t>Jeremy Corfield; Cunningham et al., 2013</t>
  </si>
  <si>
    <t>Larus_argentatus</t>
  </si>
  <si>
    <t>European herring gull</t>
  </si>
  <si>
    <t>Larus_marinus</t>
  </si>
  <si>
    <t>Great Black-backed Gull</t>
  </si>
  <si>
    <t>Larus_novaehollandiae</t>
  </si>
  <si>
    <t>Silver gull</t>
  </si>
  <si>
    <t>Larus_philadelphia</t>
  </si>
  <si>
    <t>Bonaparte's gull</t>
  </si>
  <si>
    <t>Larus_ridibundus</t>
  </si>
  <si>
    <t>Black-headed gull</t>
  </si>
  <si>
    <t>Limnodromus_griseus</t>
  </si>
  <si>
    <t>Short-billed dowitcher</t>
  </si>
  <si>
    <t>Limosa_lapponica</t>
  </si>
  <si>
    <t>Bar-tailed godwit</t>
  </si>
  <si>
    <t>Lymnocryptes_minimus</t>
  </si>
  <si>
    <t>Jack snipe</t>
  </si>
  <si>
    <t>Numenius_arquata</t>
  </si>
  <si>
    <t>Eurasian curlew</t>
  </si>
  <si>
    <t>Philomachus_pugnax</t>
  </si>
  <si>
    <t>Ruff</t>
  </si>
  <si>
    <t>Scolopax_rusticola</t>
  </si>
  <si>
    <t>Eurasian woodcock</t>
  </si>
  <si>
    <t>Sterna_albifrons</t>
  </si>
  <si>
    <t>Little tern</t>
  </si>
  <si>
    <t>Sterna_hirundo</t>
  </si>
  <si>
    <t>Common tern</t>
  </si>
  <si>
    <t>Vanellus_chilensis</t>
  </si>
  <si>
    <t>Southern Lapwing</t>
  </si>
  <si>
    <t>Vanellus_miles</t>
  </si>
  <si>
    <t>Masked lapwing</t>
  </si>
  <si>
    <t>Vanellus_vanellus</t>
  </si>
  <si>
    <t>Northern lapwing</t>
  </si>
  <si>
    <t>Ciconia_ciconia</t>
  </si>
  <si>
    <t>White stork</t>
  </si>
  <si>
    <t>Leptoptilos_crumeniferus</t>
  </si>
  <si>
    <t>Marabou stork</t>
  </si>
  <si>
    <t>Columba_leucomela</t>
  </si>
  <si>
    <t>White-headed pigeon</t>
  </si>
  <si>
    <t>Felipe; Iwaniuk et al., 2010 (tel)</t>
  </si>
  <si>
    <t>Columba_livia</t>
  </si>
  <si>
    <t>Rock dove</t>
  </si>
  <si>
    <t>Columba_palumbus</t>
  </si>
  <si>
    <t>Common wood pigeon</t>
  </si>
  <si>
    <t>Ducula_spilorrhoa</t>
  </si>
  <si>
    <t>Torresian imperial pigeon</t>
  </si>
  <si>
    <t>Geopelia_cuneata</t>
  </si>
  <si>
    <t>Diamond dove</t>
  </si>
  <si>
    <t>Geopelia_humeralis</t>
  </si>
  <si>
    <t>Bar-shouldered dove</t>
  </si>
  <si>
    <t>Geopelia_placida</t>
  </si>
  <si>
    <t>Peaceful dove</t>
  </si>
  <si>
    <t>Goura_cristata</t>
  </si>
  <si>
    <t>Western crowned pigeon</t>
  </si>
  <si>
    <t>Patagioenas_leucocephala</t>
  </si>
  <si>
    <t>White-crowned pigeon</t>
  </si>
  <si>
    <t>Phaps_elegans</t>
  </si>
  <si>
    <t>Brush bronzewing</t>
  </si>
  <si>
    <t>Ptilinopus_superbus</t>
  </si>
  <si>
    <t>Superb fruit dove</t>
  </si>
  <si>
    <t>Stigmatopelia_chinensis</t>
  </si>
  <si>
    <t>Spotted dove</t>
  </si>
  <si>
    <t>Streptopelia_decaocto</t>
  </si>
  <si>
    <t>Barbary dove</t>
  </si>
  <si>
    <t>Zenaida_macroura</t>
  </si>
  <si>
    <t>Mourning dove</t>
  </si>
  <si>
    <t>Alcedo_atthis</t>
  </si>
  <si>
    <t>Common kingfisher</t>
  </si>
  <si>
    <t>Dacelo_novaeguineae</t>
  </si>
  <si>
    <t>Laughing kookaburra</t>
  </si>
  <si>
    <t>Merops_apiaster</t>
  </si>
  <si>
    <t>European bee-eater</t>
  </si>
  <si>
    <t>Todiramphus_sanctus</t>
  </si>
  <si>
    <t>Sacred kingfisher</t>
  </si>
  <si>
    <t>Cuculus_canorus</t>
  </si>
  <si>
    <t>Common cuckoo</t>
  </si>
  <si>
    <t>Falco_berigora</t>
  </si>
  <si>
    <t>Brown falcon</t>
  </si>
  <si>
    <t>Falco_cenchroides</t>
  </si>
  <si>
    <t>Australian kestrel</t>
  </si>
  <si>
    <t>Falco_columbarius</t>
  </si>
  <si>
    <t>Merlin</t>
  </si>
  <si>
    <t>Falco_longipennis</t>
  </si>
  <si>
    <t>Australian hobby</t>
  </si>
  <si>
    <t>Falco_peregrinus</t>
  </si>
  <si>
    <t>Peregrine falcon</t>
  </si>
  <si>
    <t>Falco_sparverius</t>
  </si>
  <si>
    <t>American kestrel</t>
  </si>
  <si>
    <t>Falco_tinnunculus</t>
  </si>
  <si>
    <t>Common kestrel</t>
  </si>
  <si>
    <t>Bonasa_umbellus</t>
  </si>
  <si>
    <t>Ruffed grouse</t>
  </si>
  <si>
    <t>Callipepla_californica</t>
  </si>
  <si>
    <t>California quail</t>
  </si>
  <si>
    <t>Chrysolophus_pictus</t>
  </si>
  <si>
    <t>Golden pheasant</t>
  </si>
  <si>
    <t>Coturnix_chinensis</t>
  </si>
  <si>
    <t>King quail</t>
  </si>
  <si>
    <t>Coturnix_coturnix</t>
  </si>
  <si>
    <t>Common quail</t>
  </si>
  <si>
    <t>Coturnix_japonica</t>
  </si>
  <si>
    <t>Japanese quail</t>
  </si>
  <si>
    <t>Dendragapus_canadensis</t>
  </si>
  <si>
    <t>Spruce grouse</t>
  </si>
  <si>
    <t>Dendragapus_obscurus</t>
  </si>
  <si>
    <t>Dusky grouse</t>
  </si>
  <si>
    <t>Gallus_gallus</t>
  </si>
  <si>
    <t>Red junglefowl</t>
  </si>
  <si>
    <t>Lophura_nycthemera</t>
  </si>
  <si>
    <t>Silver pheasant</t>
  </si>
  <si>
    <t>Meleagris_gallopavo</t>
  </si>
  <si>
    <t>Wild turkey</t>
  </si>
  <si>
    <t>Felipe; Ebinger and Rohrs, 1997</t>
  </si>
  <si>
    <t>Numida_meleagris</t>
  </si>
  <si>
    <t>Helmeted guineafowl</t>
  </si>
  <si>
    <t>Ortalis_canicollis</t>
  </si>
  <si>
    <t>Chaco chachalaca</t>
  </si>
  <si>
    <t>Pavo_cristatus</t>
  </si>
  <si>
    <t>Indian peafowl</t>
  </si>
  <si>
    <t>Felipe; Boire and Baron, 1994 (tel)</t>
  </si>
  <si>
    <t>Perdix_perdix</t>
  </si>
  <si>
    <t>Grey partridge</t>
  </si>
  <si>
    <t>Felipe; Rehkamper et al., 1991 (tel)</t>
  </si>
  <si>
    <t>Phasianus_colchicus</t>
  </si>
  <si>
    <t>Ring-necked Pheasant</t>
  </si>
  <si>
    <t>Tetrao_tetrix</t>
  </si>
  <si>
    <t>Black grouse</t>
  </si>
  <si>
    <t>Tetrao_urogallus</t>
  </si>
  <si>
    <t>Western capercaillie</t>
  </si>
  <si>
    <t>Tympanuchus_cupido</t>
  </si>
  <si>
    <t>Greater prairie chicken</t>
  </si>
  <si>
    <t>Tympanuchus_pallidicinctus</t>
  </si>
  <si>
    <t>Lesser prairie chicken</t>
  </si>
  <si>
    <t>Tympanuchus_phasianellus</t>
  </si>
  <si>
    <t>Sharp-tailed grouse</t>
  </si>
  <si>
    <t>Gavia_stellata</t>
  </si>
  <si>
    <t>Red-throated loon</t>
  </si>
  <si>
    <t>Balearica_pavonina</t>
  </si>
  <si>
    <t>Black crowned crane</t>
  </si>
  <si>
    <t>Crex_crex</t>
  </si>
  <si>
    <t>Corn crake</t>
  </si>
  <si>
    <t>Fulica_americana</t>
  </si>
  <si>
    <t>American coot</t>
  </si>
  <si>
    <t>Fulica_armillata</t>
  </si>
  <si>
    <t>Red-gartered coot</t>
  </si>
  <si>
    <t>Carezzano FJ, Bee De Speroni N (1995) Composicion volumetrica encefalica e indices cerebrales en tres aves de ambiente acuatico (Ardeidae, Podicipedidae, Rallidae). Facena 11: 75-83.</t>
    <phoneticPr fontId="0" type="noConversion"/>
  </si>
  <si>
    <t>Fulica_atra</t>
  </si>
  <si>
    <t>Eurasian coot</t>
  </si>
  <si>
    <t>Gallinula_chloropus</t>
  </si>
  <si>
    <t>Common moorhen</t>
  </si>
  <si>
    <t>Gallinula_tenebrosa</t>
  </si>
  <si>
    <t>Dusky moorhen</t>
  </si>
  <si>
    <t>Grus_antigone</t>
  </si>
  <si>
    <t>Sarus crane</t>
  </si>
  <si>
    <t>Grus_virgo</t>
  </si>
  <si>
    <t>Demoiselle crane</t>
  </si>
  <si>
    <t>Porphyrio_porphyrio</t>
  </si>
  <si>
    <t>Western swamphen</t>
  </si>
  <si>
    <t>Porzana_porzana</t>
  </si>
  <si>
    <t>Spotted crake</t>
  </si>
  <si>
    <t>Rallus_aquaticus</t>
  </si>
  <si>
    <t>Water rail</t>
  </si>
  <si>
    <t>Ardeotis_australis</t>
  </si>
  <si>
    <t>Australian bustard</t>
  </si>
  <si>
    <t>Acanthiza_pusilla</t>
  </si>
  <si>
    <t>Brown thornbill</t>
  </si>
  <si>
    <t>Acanthorhynchus_tenuirostris</t>
  </si>
  <si>
    <t>Eastern spinebill</t>
  </si>
  <si>
    <t>Acrocephalus_scirpaceus</t>
  </si>
  <si>
    <t>Eurasian reed warbler</t>
  </si>
  <si>
    <t>Aegithalos_caudatus</t>
  </si>
  <si>
    <t>Long-tailed tit</t>
  </si>
  <si>
    <t>Agelaius_phoeniceus</t>
  </si>
  <si>
    <t>Red-winged blackbird</t>
  </si>
  <si>
    <t>Ailuroedus_crassirostris</t>
  </si>
  <si>
    <t>Green catbird</t>
  </si>
  <si>
    <t>Day LB, Westcott DA, Olster DH (2005) Evolution of bower complexity and cerebellum size in bowerbirds. Brain Behav Evol 66: 62-72.</t>
    <phoneticPr fontId="0" type="noConversion"/>
  </si>
  <si>
    <t>Alauda_arvensis</t>
  </si>
  <si>
    <t>Eurasian skylark</t>
  </si>
  <si>
    <t>Baeolophus_bicolor</t>
  </si>
  <si>
    <t>Tufted titmouse</t>
  </si>
  <si>
    <t>Bombycilla_cedrorum</t>
  </si>
  <si>
    <t>Cedar waxwing</t>
  </si>
  <si>
    <t>Bombycilla_garrulus</t>
  </si>
  <si>
    <t>Bohemian waxwing</t>
  </si>
  <si>
    <t>Carduelis_cannabina</t>
  </si>
  <si>
    <t>Common linnet</t>
  </si>
  <si>
    <t>Carduelis_carduelis</t>
  </si>
  <si>
    <t>European goldfinch</t>
  </si>
  <si>
    <t>Carduelis_spinus</t>
  </si>
  <si>
    <t>Eurasian siskin</t>
  </si>
  <si>
    <t>Carpodacus_mexicanus</t>
  </si>
  <si>
    <t>House finch</t>
  </si>
  <si>
    <t>Certhia_familiaris</t>
  </si>
  <si>
    <t>Eurasian treecreeper</t>
  </si>
  <si>
    <t>Chlamydera_nuchalis</t>
  </si>
  <si>
    <t>Great bowerbird</t>
  </si>
  <si>
    <t>Cinclus_cinclus</t>
  </si>
  <si>
    <t>White-throated dipper</t>
  </si>
  <si>
    <t>Coccothraustes_coccothraustes</t>
  </si>
  <si>
    <t>Hawfinch</t>
  </si>
  <si>
    <t>Cormobates_leucophaea</t>
  </si>
  <si>
    <t>White-throated treecreeper</t>
  </si>
  <si>
    <t>Corvus_corax</t>
  </si>
  <si>
    <t>Common raven</t>
  </si>
  <si>
    <t>Corvus_corone</t>
  </si>
  <si>
    <t>Carrion crow</t>
  </si>
  <si>
    <t>Mehlhorn J, Hunt GR, Gray RD, Rehkamper G, Gunturkun O (2010) Tool-making New Caledonian crows have large associative brain areas. Brain Behav Evol 75: 63-70.</t>
  </si>
  <si>
    <t>Corvus_frugilegus</t>
  </si>
  <si>
    <t>Rook</t>
  </si>
  <si>
    <t>Corvus_mellori</t>
  </si>
  <si>
    <t>Little raven</t>
  </si>
  <si>
    <t>Corvus_monedula</t>
  </si>
  <si>
    <t>Western jackdaw</t>
  </si>
  <si>
    <t>Corvus_moneduloides</t>
  </si>
  <si>
    <t>New Caledonian crow</t>
  </si>
  <si>
    <t>Delichon_urbicum</t>
  </si>
  <si>
    <t>Common house martin</t>
  </si>
  <si>
    <t>Dumetella_carolinensis</t>
  </si>
  <si>
    <t>Gray catbird</t>
  </si>
  <si>
    <t>Our study</t>
  </si>
  <si>
    <t>Emblema_pictum</t>
  </si>
  <si>
    <t>Painted finch</t>
  </si>
  <si>
    <t>Entomyzon_cyanotis</t>
  </si>
  <si>
    <t>Blue-faced honeyeater</t>
  </si>
  <si>
    <t>Eopsaltria_australis</t>
  </si>
  <si>
    <t>Eastern yellow robin</t>
  </si>
  <si>
    <t>Euphagus_cyanocephalus</t>
  </si>
  <si>
    <t>Brewer's blackbird</t>
  </si>
  <si>
    <t>Fringilla_coelebs</t>
  </si>
  <si>
    <t>Common chaffinch</t>
  </si>
  <si>
    <t>Garrulus_glandarius</t>
  </si>
  <si>
    <t>Eurasian jay</t>
  </si>
  <si>
    <t>Grallina_cyanoleuca</t>
  </si>
  <si>
    <t>Magpie-lark</t>
  </si>
  <si>
    <t>Gymnorhina_tibicen</t>
  </si>
  <si>
    <t>Australian magpie</t>
  </si>
  <si>
    <t>Hirundo_rustica</t>
  </si>
  <si>
    <t>Barn swallow</t>
  </si>
  <si>
    <t>Lichenostomus_penicillatus</t>
  </si>
  <si>
    <t>White-plumed honeyeater</t>
  </si>
  <si>
    <t>Loxia_curvirostra</t>
  </si>
  <si>
    <t>Red crossbill</t>
  </si>
  <si>
    <t>Manorina_melanocephala</t>
  </si>
  <si>
    <t>Noisy miner</t>
  </si>
  <si>
    <t>Melanocorypha_calandra</t>
  </si>
  <si>
    <t>Calandra lark</t>
  </si>
  <si>
    <t>Melospiza_melodia</t>
  </si>
  <si>
    <t>Song sparrow</t>
  </si>
  <si>
    <t>Molothrus_ater</t>
  </si>
  <si>
    <t>Brown-headed cowbird</t>
  </si>
  <si>
    <t>Montifringilla_nivalis</t>
  </si>
  <si>
    <t>White-winged snowfinch</t>
  </si>
  <si>
    <t>Neochmia_temporalis</t>
  </si>
  <si>
    <t>Red-browed finch</t>
  </si>
  <si>
    <t>Pardalotus_punctatus</t>
  </si>
  <si>
    <t>Spotted pardalote</t>
  </si>
  <si>
    <t>Parus_atricapillus</t>
  </si>
  <si>
    <t>Black-capped chickadee</t>
  </si>
  <si>
    <t>Parus_carolinensis</t>
  </si>
  <si>
    <t>Carolina chickadee</t>
  </si>
  <si>
    <t>Parus_gambeli</t>
  </si>
  <si>
    <t>Mountain chickadee</t>
  </si>
  <si>
    <t>Passer_domesticus</t>
  </si>
  <si>
    <t>House sparrow</t>
  </si>
  <si>
    <t>Mehlhorn J, Hunt GR, Gray RD, Rehkamper G, Gunturkun O (2010) Tool-making New Caledonian crows have large associative brain areas. Brain Behav Evol 75: 63-70.</t>
    <phoneticPr fontId="0" type="noConversion"/>
  </si>
  <si>
    <t>Passerina_cyanea</t>
  </si>
  <si>
    <t>Indigo bunting</t>
  </si>
  <si>
    <t>Pica_pica</t>
  </si>
  <si>
    <t>Eurasian magpie</t>
  </si>
  <si>
    <t>Prionodura_newtoniana</t>
  </si>
  <si>
    <t>Golden bowerbird</t>
  </si>
  <si>
    <t>Prunella_modularis</t>
  </si>
  <si>
    <t>Dunnock</t>
  </si>
  <si>
    <t>Ptilonorhynchus_violaceus</t>
  </si>
  <si>
    <t>Satin bowerbird</t>
  </si>
  <si>
    <t>Pyrrhocorax_pyrrhocorax</t>
  </si>
  <si>
    <t>Red-billed chough</t>
  </si>
  <si>
    <t>Pyrrhula_pyrrhula</t>
  </si>
  <si>
    <t>Eurasian bullfinch</t>
  </si>
  <si>
    <t>Quiscalus_quiscula</t>
  </si>
  <si>
    <t>Common grackle</t>
  </si>
  <si>
    <t>Regulus_regulus</t>
  </si>
  <si>
    <t>Goldcrest</t>
  </si>
  <si>
    <t>Scenopoeetes_dentirostris</t>
  </si>
  <si>
    <t>Tooth-billed bowerbird</t>
  </si>
  <si>
    <t>Serinus_canaria</t>
  </si>
  <si>
    <t>Atlantic canary</t>
  </si>
  <si>
    <t>Sitta_carolinensis</t>
  </si>
  <si>
    <t>White-breasted nuthatch</t>
  </si>
  <si>
    <t>Sitta_europaea</t>
  </si>
  <si>
    <t>Eurasian nuthatch</t>
  </si>
  <si>
    <t>Spizella_passerina</t>
  </si>
  <si>
    <t>Chipping sparrow</t>
  </si>
  <si>
    <t>Spizella_pusilla</t>
  </si>
  <si>
    <t>Field sparrow</t>
  </si>
  <si>
    <t>Stagonopleura_guttata</t>
  </si>
  <si>
    <t>Diamond firetail</t>
  </si>
  <si>
    <t>Our study; Corfield et al., 2015</t>
  </si>
  <si>
    <t>Strepera_versicolor</t>
  </si>
  <si>
    <t>Grey currawong</t>
  </si>
  <si>
    <t>Sturnus_roseus</t>
  </si>
  <si>
    <t>Rosy starling</t>
  </si>
  <si>
    <t>Sturnus_vulgaris</t>
  </si>
  <si>
    <t>European starling</t>
  </si>
  <si>
    <t>Sylvia_borin</t>
  </si>
  <si>
    <t>Garden warbler</t>
  </si>
  <si>
    <t>Taeniopygia_bichenovii</t>
  </si>
  <si>
    <t>Double-barred finch</t>
  </si>
  <si>
    <t>Taeniopygia_guttata</t>
  </si>
  <si>
    <t>Zebra finch</t>
  </si>
  <si>
    <t>Troglodytes_aedon</t>
  </si>
  <si>
    <t>House wren</t>
  </si>
  <si>
    <t>Troglodytes_troglodytes</t>
  </si>
  <si>
    <t>Eurasian wren</t>
  </si>
  <si>
    <t>Turdus_merula</t>
  </si>
  <si>
    <t>Common blackbird</t>
  </si>
  <si>
    <t>Turdus_philomelos</t>
  </si>
  <si>
    <t>Song thrush</t>
  </si>
  <si>
    <t>Zonotrichia_albicollis</t>
  </si>
  <si>
    <t>White-throated sparrow</t>
  </si>
  <si>
    <t>Ardea_cinerea</t>
  </si>
  <si>
    <t>Grey heron</t>
  </si>
  <si>
    <t>Botaurus_stellaris</t>
  </si>
  <si>
    <t>Eurasian bittern</t>
  </si>
  <si>
    <t>Bubulcus_ibis</t>
  </si>
  <si>
    <t>Cattle Egret</t>
  </si>
  <si>
    <t>Casmerodius_albus</t>
  </si>
  <si>
    <t>Great egret</t>
  </si>
  <si>
    <t>Egretta_garzetta</t>
  </si>
  <si>
    <t>Little egret</t>
  </si>
  <si>
    <t>Egretta_thula</t>
  </si>
  <si>
    <t>Snowy egret</t>
  </si>
  <si>
    <t>Ixobrychus_minutus</t>
  </si>
  <si>
    <t>Little bittern</t>
  </si>
  <si>
    <t>Nycticorax_caledonicus</t>
  </si>
  <si>
    <t>Nankeen night heron</t>
  </si>
  <si>
    <t>Pelecanus_onocrotalus</t>
  </si>
  <si>
    <t>Great white pelican</t>
  </si>
  <si>
    <t>Phoenicopterus_ruber</t>
  </si>
  <si>
    <t>American flamingo</t>
  </si>
  <si>
    <t>Dendrocopos_major</t>
  </si>
  <si>
    <t>Great spotted woodpecker</t>
  </si>
  <si>
    <t>Dendrocopos_medius</t>
  </si>
  <si>
    <t>Middle spotted woodpecker</t>
  </si>
  <si>
    <t>Dryocopus_martius</t>
  </si>
  <si>
    <t>Black woodpecker</t>
  </si>
  <si>
    <t>Indicator_variegatus</t>
  </si>
  <si>
    <t>Scaly-throated honeyguide</t>
  </si>
  <si>
    <t>Jynx_torquilla</t>
  </si>
  <si>
    <t>Eurasian wryneck</t>
  </si>
  <si>
    <t>Picus_canus</t>
  </si>
  <si>
    <t>Grey-headed woodpecker</t>
  </si>
  <si>
    <t>Picus_viridis</t>
  </si>
  <si>
    <t>Eurasian Green Woodpecker</t>
  </si>
  <si>
    <t>Sphyrapicus_varius</t>
  </si>
  <si>
    <t>Yellow-bellied sapsucker</t>
  </si>
  <si>
    <t>Podiceps_cristatus</t>
  </si>
  <si>
    <t>Great crested grebe</t>
  </si>
  <si>
    <t>Rollandia_rolland</t>
  </si>
  <si>
    <t>White-tufted grebe</t>
  </si>
  <si>
    <t>Tachybaptus_ruficollis</t>
  </si>
  <si>
    <t>Little grebe</t>
  </si>
  <si>
    <t>Puffinus_tenuirostris</t>
  </si>
  <si>
    <t>Short-tailed shearwater</t>
  </si>
  <si>
    <t>Thalassarche_melanophrys</t>
  </si>
  <si>
    <t>Black-browed Albatross</t>
  </si>
  <si>
    <t>Agapornis_fischeri</t>
  </si>
  <si>
    <t>Fischer's lovebird</t>
  </si>
  <si>
    <t>Agapornis_personatus</t>
  </si>
  <si>
    <t>Yellow-collared lovebird</t>
  </si>
  <si>
    <t>Iwaniuk et al. (2005)</t>
  </si>
  <si>
    <t>Agapornis_roseicollis</t>
  </si>
  <si>
    <t>Rosy-faced lovebird</t>
  </si>
  <si>
    <t>Alisterus_scapularis</t>
  </si>
  <si>
    <t>Australian king parrot</t>
  </si>
  <si>
    <t>Amazona_aestiva</t>
  </si>
  <si>
    <t>Turquoise-fronted Parrot</t>
  </si>
  <si>
    <t>Amazona_versicolor</t>
  </si>
  <si>
    <t>St. Lucia Parrot</t>
  </si>
  <si>
    <t>Ara_ararauna</t>
  </si>
  <si>
    <t>Blue-and-yellow macaw</t>
  </si>
  <si>
    <t>Ara_chloropterus</t>
  </si>
  <si>
    <t>Red-and-green macaw</t>
  </si>
  <si>
    <t>Aratinga_acuticaudata</t>
  </si>
  <si>
    <t>Blue-crowned parakeet</t>
  </si>
  <si>
    <t>Fernandez P, Carezzano F, Bee De Speroni N (1997) Analisis cuantitativo encefalico e indices cerebrales en Aratinga acuticaudata y Myiopsitta monachus de Argentina (Aves: Psittacidae). Rev Chil Hist Nat 70: 269-275.</t>
    <phoneticPr fontId="0" type="noConversion"/>
  </si>
  <si>
    <t>Cacatua_galerita</t>
  </si>
  <si>
    <t>Sulphur-crested cockatoo</t>
  </si>
  <si>
    <t>Cacatua_roseicapilla</t>
  </si>
  <si>
    <t>Galah</t>
  </si>
  <si>
    <t>Cacatua_sulphurea</t>
  </si>
  <si>
    <t>Yellow-crested cockatoo</t>
  </si>
  <si>
    <t>Cacatua_tenuirostris</t>
  </si>
  <si>
    <t>Long-billed corella</t>
  </si>
  <si>
    <t>Calyptorhynchus_funereus</t>
  </si>
  <si>
    <t>Yellow-tailed Black-Cockatoo</t>
  </si>
  <si>
    <t>Eclectus_roratus</t>
  </si>
  <si>
    <t>Eclectus parrot</t>
  </si>
  <si>
    <t>Glossopsitta_concinna</t>
  </si>
  <si>
    <t>Glossopsitta concinna</t>
  </si>
  <si>
    <t>Glossopsitta_porphyrocephala</t>
  </si>
  <si>
    <t>Purple-crowned lorikeet</t>
  </si>
  <si>
    <t>Melopsittacus_undulatus</t>
  </si>
  <si>
    <t>Budgerigar</t>
  </si>
  <si>
    <t>Myiopsitta_monachus</t>
  </si>
  <si>
    <t>Monk parakeet</t>
  </si>
  <si>
    <t>Neopsephotus_bourkii</t>
  </si>
  <si>
    <t>Neopsephotus bourkii</t>
  </si>
  <si>
    <t>Nymphicus_hollandicus</t>
  </si>
  <si>
    <t>Cockatiel</t>
  </si>
  <si>
    <t>Pionus_menstruus</t>
  </si>
  <si>
    <t>Blue-headed parrot</t>
  </si>
  <si>
    <t>Platycercus_elegans</t>
  </si>
  <si>
    <t>Crimson rosella</t>
  </si>
  <si>
    <t>Platycercus_eximius</t>
  </si>
  <si>
    <t>Eastern rosella</t>
  </si>
  <si>
    <t>Polytelis_swainsonii</t>
  </si>
  <si>
    <t>Superb parrot</t>
  </si>
  <si>
    <t>Psephotus_haematonotus</t>
  </si>
  <si>
    <t>Red-rumped parrot</t>
  </si>
  <si>
    <t>Psittacula_eupatria</t>
  </si>
  <si>
    <t>Alexandrine parakeet</t>
  </si>
  <si>
    <t>Psittacula_krameri</t>
  </si>
  <si>
    <t>Rose-ringed parakeet</t>
  </si>
  <si>
    <t>Psittacus_erithacus</t>
  </si>
  <si>
    <t>Grey parrot</t>
  </si>
  <si>
    <t>Pyrrhura_molinae</t>
  </si>
  <si>
    <t>Green-cheeked Parakeet</t>
  </si>
  <si>
    <t>Strigops_habroptila</t>
  </si>
  <si>
    <t>Kakapo</t>
  </si>
  <si>
    <t>Trichoglossus_haematodus</t>
  </si>
  <si>
    <t>Rainbow lorikeet</t>
  </si>
  <si>
    <t>Rhea_americana</t>
  </si>
  <si>
    <t>Greater rhea</t>
  </si>
  <si>
    <t>Eudyptula_minor</t>
  </si>
  <si>
    <t>Little penguin</t>
  </si>
  <si>
    <t>Spheniscus_demersus</t>
  </si>
  <si>
    <t>African penguin</t>
  </si>
  <si>
    <t>Spheniscus_magellanicus</t>
  </si>
  <si>
    <t>Magellanic Penguin</t>
  </si>
  <si>
    <t>Aegolius_acadicus</t>
  </si>
  <si>
    <t>Northern saw-whet owl</t>
  </si>
  <si>
    <t>Asio_flammeus</t>
  </si>
  <si>
    <t>Short-eared owl</t>
  </si>
  <si>
    <t>Iwaniuk and Wylie (2008); Felipe</t>
  </si>
  <si>
    <t>Asio_otus</t>
  </si>
  <si>
    <t>Long-eared owl</t>
  </si>
  <si>
    <t>Athene_cunicularia</t>
  </si>
  <si>
    <t>Burrowing Owl</t>
  </si>
  <si>
    <r>
      <t xml:space="preserve">Alma S, Bee De Speroni N (1992) Indices cerebrales y composicion cuantativa encefalica en </t>
    </r>
    <r>
      <rPr>
        <i/>
        <sz val="10"/>
        <rFont val="Arial"/>
        <family val="2"/>
      </rPr>
      <t>Athene cunicularia</t>
    </r>
    <r>
      <rPr>
        <sz val="10"/>
        <rFont val="Arial"/>
        <family val="2"/>
      </rPr>
      <t xml:space="preserve"> y </t>
    </r>
    <r>
      <rPr>
        <i/>
        <sz val="10"/>
        <rFont val="Arial"/>
        <family val="2"/>
      </rPr>
      <t>Tyto alba</t>
    </r>
    <r>
      <rPr>
        <sz val="10"/>
        <rFont val="Arial"/>
        <family val="2"/>
      </rPr>
      <t>. Facenas (Argentina) 9: 19-37.</t>
    </r>
  </si>
  <si>
    <t>Athene_noctua</t>
  </si>
  <si>
    <t>Little owl</t>
  </si>
  <si>
    <t>Bubo_bubo</t>
  </si>
  <si>
    <t>Eurasian eagle-owl</t>
  </si>
  <si>
    <t>Bubo_scandiaca</t>
  </si>
  <si>
    <t>Snowy owl</t>
  </si>
  <si>
    <t>Corfield et al., 2015 (tel)</t>
  </si>
  <si>
    <t>Bubo_virginianus</t>
  </si>
  <si>
    <t>Great horned owl</t>
  </si>
  <si>
    <t>Ninox_boobook</t>
  </si>
  <si>
    <t>Australian boobook</t>
  </si>
  <si>
    <t>Otus_scops</t>
  </si>
  <si>
    <t>Eurasian Scops-Owl</t>
  </si>
  <si>
    <t>Strix_aluco</t>
  </si>
  <si>
    <t>Tawny owl</t>
  </si>
  <si>
    <t>Strix_nebulosa</t>
  </si>
  <si>
    <t>Great grey owl</t>
  </si>
  <si>
    <t>Strix_varia</t>
  </si>
  <si>
    <t>Barred Owl</t>
  </si>
  <si>
    <t>Surnia_ulula</t>
  </si>
  <si>
    <t>Northern hawk-owl</t>
  </si>
  <si>
    <t>Tyto_alba</t>
  </si>
  <si>
    <t>Barn owl</t>
  </si>
  <si>
    <t>Struthio_camelus</t>
  </si>
  <si>
    <t>Common Ostrich</t>
  </si>
  <si>
    <t>Phalacrocorax_auritus</t>
  </si>
  <si>
    <t>Double-crested Cormorant</t>
  </si>
  <si>
    <t>Phalacrocorax_carbo</t>
  </si>
  <si>
    <t>Great cormorant</t>
  </si>
  <si>
    <t>Nothura_darwinii</t>
  </si>
  <si>
    <t>Darwin's Nothura</t>
  </si>
  <si>
    <t>Rhynchotus_rufescens</t>
  </si>
  <si>
    <t>Red-winged Tinamou</t>
  </si>
  <si>
    <t>Tinamus_major</t>
  </si>
  <si>
    <t>Great Tinamou</t>
  </si>
  <si>
    <t>Indicator_minor</t>
  </si>
  <si>
    <t>Lesser honeyguide</t>
  </si>
  <si>
    <t>Corfield et al. 2013</t>
  </si>
  <si>
    <t>Picoides_pubescens</t>
  </si>
  <si>
    <t>Downy woodpecker</t>
  </si>
  <si>
    <t>brain volume (mm3)</t>
  </si>
  <si>
    <t>Telencephalon volume (mm3)</t>
  </si>
  <si>
    <t>Cerebellum volume (mm3)</t>
  </si>
  <si>
    <t>Rest of brain volume (mm3)</t>
  </si>
  <si>
    <r>
      <t xml:space="preserve">Pistone E, Carezzano F, Bee De Speroni N (2002) Tamano relativo encefalico e indices cerebrales en </t>
    </r>
    <r>
      <rPr>
        <i/>
        <sz val="10"/>
        <color rgb="FFFF0000"/>
        <rFont val="Arial"/>
        <family val="2"/>
      </rPr>
      <t>Vanellus c. chilensis</t>
    </r>
    <r>
      <rPr>
        <sz val="10"/>
        <color rgb="FFFF0000"/>
        <rFont val="Arial"/>
        <family val="2"/>
      </rPr>
      <t xml:space="preserve"> (Aves: Charadriidae). Rev Chil Hist Nat 75: 595-602.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</si>
</sst>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 applyFill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 applyAlignment="1">
      <alignment horizontal="right" vertical="center"/>
    </xf>
    <xf numFmtId="164" fontId="0" fillId="3" borderId="0" xfId="1" applyNumberFormat="1" applyFont="1" applyFill="1"/>
    <xf numFmtId="0" fontId="5" fillId="3" borderId="0" xfId="0" applyFont="1" applyFill="1"/>
    <xf numFmtId="164" fontId="2" fillId="3" borderId="0" xfId="1" applyNumberFormat="1" applyFont="1" applyFill="1"/>
    <xf numFmtId="164" fontId="0" fillId="3" borderId="0" xfId="1" applyNumberFormat="1" applyFont="1" applyFill="1" applyAlignment="1">
      <alignment horizontal="right" vertical="center" wrapText="1"/>
    </xf>
    <xf numFmtId="0" fontId="6" fillId="0" borderId="0" xfId="0" applyFont="1"/>
    <xf numFmtId="164" fontId="6" fillId="0" borderId="0" xfId="1" applyNumberFormat="1" applyFont="1" applyFill="1"/>
    <xf numFmtId="0" fontId="6" fillId="3" borderId="0" xfId="0" applyFont="1" applyFill="1"/>
    <xf numFmtId="164" fontId="6" fillId="3" borderId="0" xfId="1" applyNumberFormat="1" applyFont="1" applyFill="1"/>
    <xf numFmtId="0" fontId="7" fillId="3" borderId="0" xfId="0" applyFont="1" applyFill="1"/>
    <xf numFmtId="164" fontId="7" fillId="3" borderId="0" xfId="1" applyNumberFormat="1" applyFont="1" applyFill="1"/>
    <xf numFmtId="164" fontId="0" fillId="4" borderId="0" xfId="1" applyNumberFormat="1" applyFont="1" applyFill="1"/>
    <xf numFmtId="164" fontId="6" fillId="4" borderId="0" xfId="1" applyNumberFormat="1" applyFont="1" applyFill="1"/>
    <xf numFmtId="164" fontId="7" fillId="4" borderId="0" xfId="1" applyNumberFormat="1" applyFont="1" applyFill="1"/>
    <xf numFmtId="164" fontId="0" fillId="4" borderId="0" xfId="1" applyNumberFormat="1" applyFont="1" applyFill="1" applyAlignment="1">
      <alignment horizontal="right" vertical="center"/>
    </xf>
    <xf numFmtId="164" fontId="2" fillId="4" borderId="0" xfId="1" applyNumberFormat="1" applyFont="1" applyFill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640E-8399-2847-9243-BA8181F80429}">
  <dimension ref="A1:G300"/>
  <sheetViews>
    <sheetView tabSelected="1" zoomScale="90" zoomScaleNormal="90" workbookViewId="0">
      <pane xSplit="4" ySplit="10" topLeftCell="E293" activePane="bottomRight" state="frozen"/>
      <selection pane="topRight" activeCell="E1" sqref="E1"/>
      <selection pane="bottomLeft" activeCell="A11" sqref="A11"/>
      <selection pane="bottomRight" activeCell="A300" sqref="A300"/>
    </sheetView>
  </sheetViews>
  <sheetFormatPr defaultColWidth="10.6640625" defaultRowHeight="15.5" x14ac:dyDescent="0.35"/>
  <cols>
    <col min="1" max="1" width="28" customWidth="1"/>
    <col min="2" max="2" width="26" customWidth="1"/>
    <col min="3" max="3" width="15.5" style="21" customWidth="1"/>
    <col min="4" max="4" width="15.83203125" customWidth="1"/>
    <col min="5" max="5" width="14" customWidth="1"/>
    <col min="6" max="6" width="15.5" customWidth="1"/>
    <col min="7" max="7" width="109.6640625" customWidth="1"/>
  </cols>
  <sheetData>
    <row r="1" spans="1:7" x14ac:dyDescent="0.35">
      <c r="A1" t="s">
        <v>0</v>
      </c>
      <c r="B1" t="s">
        <v>1</v>
      </c>
      <c r="C1" s="16" t="s">
        <v>634</v>
      </c>
      <c r="D1" s="1" t="s">
        <v>635</v>
      </c>
      <c r="E1" s="1" t="s">
        <v>636</v>
      </c>
      <c r="F1" s="1" t="s">
        <v>637</v>
      </c>
      <c r="G1" t="s">
        <v>2</v>
      </c>
    </row>
    <row r="2" spans="1:7" s="4" customFormat="1" x14ac:dyDescent="0.35">
      <c r="A2" s="4" t="s">
        <v>3</v>
      </c>
      <c r="B2" s="4" t="s">
        <v>4</v>
      </c>
      <c r="C2" s="16">
        <v>4875.4826250000051</v>
      </c>
      <c r="D2" s="6">
        <v>2217.38</v>
      </c>
      <c r="E2" s="6">
        <v>749.47600000000057</v>
      </c>
      <c r="F2" s="6">
        <f>C2-D2-E2</f>
        <v>1908.6266250000044</v>
      </c>
      <c r="G2" s="4" t="s">
        <v>5</v>
      </c>
    </row>
    <row r="3" spans="1:7" s="4" customFormat="1" x14ac:dyDescent="0.35">
      <c r="A3" s="4" t="s">
        <v>6</v>
      </c>
      <c r="B3" s="4" t="s">
        <v>7</v>
      </c>
      <c r="C3" s="16">
        <v>5009.6499999999996</v>
      </c>
      <c r="D3" s="6">
        <v>2713.31</v>
      </c>
      <c r="E3" s="6">
        <v>768.34</v>
      </c>
      <c r="F3" s="6">
        <f t="shared" ref="F2:F7" si="0">C3-D3-E3</f>
        <v>1527.9999999999995</v>
      </c>
      <c r="G3" s="4" t="s">
        <v>8</v>
      </c>
    </row>
    <row r="4" spans="1:7" s="4" customFormat="1" x14ac:dyDescent="0.35">
      <c r="A4" s="4" t="s">
        <v>9</v>
      </c>
      <c r="B4" s="4" t="s">
        <v>10</v>
      </c>
      <c r="C4" s="16">
        <v>7407.1428571428569</v>
      </c>
      <c r="D4" s="6">
        <v>4456.4285714285706</v>
      </c>
      <c r="E4" s="6">
        <v>1050.3571428571429</v>
      </c>
      <c r="F4" s="6">
        <f t="shared" si="0"/>
        <v>1900.3571428571433</v>
      </c>
      <c r="G4" s="4" t="s">
        <v>11</v>
      </c>
    </row>
    <row r="5" spans="1:7" s="4" customFormat="1" x14ac:dyDescent="0.35">
      <c r="A5" s="4" t="s">
        <v>12</v>
      </c>
      <c r="B5" s="4" t="s">
        <v>13</v>
      </c>
      <c r="C5" s="16">
        <v>2974.2036679536682</v>
      </c>
      <c r="D5" s="6">
        <v>1537.6447876447876</v>
      </c>
      <c r="E5" s="6">
        <v>481.22586872586874</v>
      </c>
      <c r="F5" s="6">
        <f t="shared" si="0"/>
        <v>955.33301158301185</v>
      </c>
      <c r="G5" s="4" t="s">
        <v>11</v>
      </c>
    </row>
    <row r="6" spans="1:7" s="4" customFormat="1" x14ac:dyDescent="0.35">
      <c r="A6" s="4" t="s">
        <v>14</v>
      </c>
      <c r="B6" s="4" t="s">
        <v>15</v>
      </c>
      <c r="C6" s="16">
        <f>1476.43+D6</f>
        <v>4179.3</v>
      </c>
      <c r="D6" s="6">
        <v>2702.87</v>
      </c>
      <c r="E6" s="6">
        <v>531.56000000000006</v>
      </c>
      <c r="F6" s="6">
        <f t="shared" si="0"/>
        <v>944.87000000000023</v>
      </c>
      <c r="G6" s="4" t="s">
        <v>16</v>
      </c>
    </row>
    <row r="7" spans="1:7" s="4" customFormat="1" x14ac:dyDescent="0.35">
      <c r="A7" s="4" t="s">
        <v>17</v>
      </c>
      <c r="B7" s="4" t="s">
        <v>18</v>
      </c>
      <c r="C7" s="16">
        <v>23946.235521235521</v>
      </c>
      <c r="D7" s="6">
        <v>17312.741312741313</v>
      </c>
      <c r="E7" s="6">
        <v>2714.2857142857142</v>
      </c>
      <c r="F7" s="6">
        <f t="shared" si="0"/>
        <v>3919.2084942084944</v>
      </c>
      <c r="G7" s="4" t="s">
        <v>11</v>
      </c>
    </row>
    <row r="8" spans="1:7" s="4" customFormat="1" x14ac:dyDescent="0.35">
      <c r="A8" s="4" t="s">
        <v>19</v>
      </c>
      <c r="B8" s="4" t="s">
        <v>20</v>
      </c>
      <c r="C8" s="16">
        <v>15997.104250000017</v>
      </c>
      <c r="D8" s="6"/>
      <c r="E8" s="6">
        <v>1466.8160000000014</v>
      </c>
      <c r="F8" s="6"/>
      <c r="G8" s="4" t="s">
        <v>5</v>
      </c>
    </row>
    <row r="9" spans="1:7" s="4" customFormat="1" x14ac:dyDescent="0.35">
      <c r="A9" s="4" t="s">
        <v>21</v>
      </c>
      <c r="B9" s="4" t="s">
        <v>22</v>
      </c>
      <c r="C9" s="16">
        <v>18040.637065637064</v>
      </c>
      <c r="D9" s="6">
        <v>11925.868725868726</v>
      </c>
      <c r="E9" s="6">
        <v>1891.0231660231659</v>
      </c>
      <c r="F9" s="6">
        <f t="shared" ref="F9:F40" si="1">C9-D9-E9</f>
        <v>4223.745173745172</v>
      </c>
      <c r="G9" s="4" t="s">
        <v>11</v>
      </c>
    </row>
    <row r="10" spans="1:7" s="4" customFormat="1" x14ac:dyDescent="0.35">
      <c r="A10" s="4" t="s">
        <v>23</v>
      </c>
      <c r="B10" s="4" t="s">
        <v>24</v>
      </c>
      <c r="C10" s="16">
        <v>8451.7567567567567</v>
      </c>
      <c r="D10" s="6">
        <v>5343.1274131274122</v>
      </c>
      <c r="E10" s="6">
        <v>1169.1505791505792</v>
      </c>
      <c r="F10" s="6">
        <f t="shared" si="1"/>
        <v>1939.4787644787652</v>
      </c>
      <c r="G10" s="4" t="s">
        <v>11</v>
      </c>
    </row>
    <row r="11" spans="1:7" s="4" customFormat="1" x14ac:dyDescent="0.35">
      <c r="A11" s="4" t="s">
        <v>25</v>
      </c>
      <c r="B11" s="4" t="s">
        <v>26</v>
      </c>
      <c r="C11" s="16">
        <v>8099.4208489999992</v>
      </c>
      <c r="D11" s="6">
        <v>4269.59</v>
      </c>
      <c r="E11" s="6">
        <v>1048.1099999999999</v>
      </c>
      <c r="F11" s="6">
        <f t="shared" si="1"/>
        <v>2781.7208489999994</v>
      </c>
      <c r="G11" s="4" t="s">
        <v>5</v>
      </c>
    </row>
    <row r="12" spans="1:7" s="4" customFormat="1" x14ac:dyDescent="0.35">
      <c r="A12" s="4" t="s">
        <v>27</v>
      </c>
      <c r="B12" s="4" t="s">
        <v>28</v>
      </c>
      <c r="C12" s="16">
        <v>12540.540540000016</v>
      </c>
      <c r="D12" s="6">
        <v>7456.09</v>
      </c>
      <c r="E12" s="6">
        <v>1108.8800000000006</v>
      </c>
      <c r="F12" s="6">
        <f t="shared" si="1"/>
        <v>3975.5705400000156</v>
      </c>
      <c r="G12" s="4" t="s">
        <v>29</v>
      </c>
    </row>
    <row r="13" spans="1:7" s="4" customFormat="1" x14ac:dyDescent="0.35">
      <c r="A13" s="4" t="s">
        <v>30</v>
      </c>
      <c r="B13" s="4" t="s">
        <v>31</v>
      </c>
      <c r="C13" s="16">
        <v>11005.202702702702</v>
      </c>
      <c r="D13" s="6">
        <v>6928.9382239382239</v>
      </c>
      <c r="E13" s="6">
        <v>1344.5270270270271</v>
      </c>
      <c r="F13" s="6">
        <f t="shared" si="1"/>
        <v>2731.7374517374506</v>
      </c>
      <c r="G13" s="4" t="s">
        <v>11</v>
      </c>
    </row>
    <row r="14" spans="1:7" s="10" customFormat="1" x14ac:dyDescent="0.35">
      <c r="A14" s="10" t="s">
        <v>32</v>
      </c>
      <c r="B14" s="10" t="s">
        <v>33</v>
      </c>
      <c r="C14" s="17">
        <v>3775.24</v>
      </c>
      <c r="D14" s="11">
        <v>2197.9499999999998</v>
      </c>
      <c r="E14" s="11">
        <v>448.47</v>
      </c>
      <c r="F14" s="11">
        <f t="shared" si="1"/>
        <v>1128.82</v>
      </c>
      <c r="G14" s="10" t="s">
        <v>5</v>
      </c>
    </row>
    <row r="15" spans="1:7" s="10" customFormat="1" x14ac:dyDescent="0.35">
      <c r="A15" s="10" t="s">
        <v>34</v>
      </c>
      <c r="B15" s="10" t="s">
        <v>35</v>
      </c>
      <c r="C15" s="17">
        <v>4366.8</v>
      </c>
      <c r="D15" s="11">
        <v>2889.19</v>
      </c>
      <c r="E15" s="11">
        <v>369.33499999999998</v>
      </c>
      <c r="F15" s="11">
        <f t="shared" si="1"/>
        <v>1108.2750000000001</v>
      </c>
      <c r="G15" s="10" t="s">
        <v>29</v>
      </c>
    </row>
    <row r="16" spans="1:7" s="10" customFormat="1" x14ac:dyDescent="0.35">
      <c r="A16" s="10" t="s">
        <v>36</v>
      </c>
      <c r="B16" s="10" t="s">
        <v>37</v>
      </c>
      <c r="C16" s="17">
        <v>3288.5135140000043</v>
      </c>
      <c r="D16" s="11">
        <v>2195.7600000000002</v>
      </c>
      <c r="E16" s="11">
        <v>279.09100000000018</v>
      </c>
      <c r="F16" s="11">
        <f t="shared" si="1"/>
        <v>813.66251400000397</v>
      </c>
      <c r="G16" s="10" t="s">
        <v>29</v>
      </c>
    </row>
    <row r="17" spans="1:7" s="10" customFormat="1" x14ac:dyDescent="0.35">
      <c r="A17" s="10" t="s">
        <v>38</v>
      </c>
      <c r="B17" s="10" t="s">
        <v>39</v>
      </c>
      <c r="C17" s="17">
        <v>2693.0501930501928</v>
      </c>
      <c r="D17" s="11">
        <v>1708.4942084942084</v>
      </c>
      <c r="E17" s="11">
        <v>318.53281853281851</v>
      </c>
      <c r="F17" s="11">
        <f t="shared" si="1"/>
        <v>666.02316602316591</v>
      </c>
      <c r="G17" s="10" t="s">
        <v>40</v>
      </c>
    </row>
    <row r="18" spans="1:7" s="10" customFormat="1" x14ac:dyDescent="0.35">
      <c r="A18" s="10" t="s">
        <v>41</v>
      </c>
      <c r="B18" s="10" t="s">
        <v>42</v>
      </c>
      <c r="C18" s="17">
        <v>3908.8378378378379</v>
      </c>
      <c r="D18" s="11">
        <v>2556.9594594594596</v>
      </c>
      <c r="E18" s="11">
        <v>438.95270270270271</v>
      </c>
      <c r="F18" s="11">
        <f t="shared" si="1"/>
        <v>912.92567567567562</v>
      </c>
      <c r="G18" s="10" t="s">
        <v>43</v>
      </c>
    </row>
    <row r="19" spans="1:7" s="10" customFormat="1" x14ac:dyDescent="0.35">
      <c r="A19" s="10" t="s">
        <v>44</v>
      </c>
      <c r="B19" s="10" t="s">
        <v>45</v>
      </c>
      <c r="C19" s="17">
        <v>5738</v>
      </c>
      <c r="D19" s="11">
        <v>3720.47</v>
      </c>
      <c r="E19" s="11">
        <v>560.05850000000032</v>
      </c>
      <c r="F19" s="11">
        <f t="shared" si="1"/>
        <v>1457.4714999999999</v>
      </c>
      <c r="G19" s="10" t="s">
        <v>46</v>
      </c>
    </row>
    <row r="20" spans="1:7" s="10" customFormat="1" x14ac:dyDescent="0.35">
      <c r="A20" s="10" t="s">
        <v>47</v>
      </c>
      <c r="B20" s="10" t="s">
        <v>48</v>
      </c>
      <c r="C20" s="17">
        <v>2635.135135135135</v>
      </c>
      <c r="D20" s="11">
        <v>1756.7567567567567</v>
      </c>
      <c r="E20" s="11">
        <v>279.92277992277991</v>
      </c>
      <c r="F20" s="11">
        <f t="shared" si="1"/>
        <v>598.45559845559842</v>
      </c>
      <c r="G20" s="10" t="s">
        <v>40</v>
      </c>
    </row>
    <row r="21" spans="1:7" s="12" customFormat="1" x14ac:dyDescent="0.35">
      <c r="A21" s="12" t="s">
        <v>49</v>
      </c>
      <c r="B21" s="12" t="s">
        <v>50</v>
      </c>
      <c r="C21" s="17">
        <v>4324.324324000002</v>
      </c>
      <c r="D21" s="13">
        <v>2017.22</v>
      </c>
      <c r="E21" s="13">
        <v>510.18900000000031</v>
      </c>
      <c r="F21" s="13">
        <f t="shared" si="1"/>
        <v>1796.9153240000014</v>
      </c>
      <c r="G21" s="12" t="s">
        <v>5</v>
      </c>
    </row>
    <row r="22" spans="1:7" s="10" customFormat="1" x14ac:dyDescent="0.35">
      <c r="A22" s="10" t="s">
        <v>51</v>
      </c>
      <c r="B22" s="10" t="s">
        <v>52</v>
      </c>
      <c r="C22" s="17">
        <v>8861.0038610038609</v>
      </c>
      <c r="D22" s="11">
        <v>6042.471042471042</v>
      </c>
      <c r="E22" s="11">
        <v>1119.6911196911196</v>
      </c>
      <c r="F22" s="11">
        <f t="shared" si="1"/>
        <v>1698.8416988416993</v>
      </c>
      <c r="G22" s="10" t="s">
        <v>40</v>
      </c>
    </row>
    <row r="23" spans="1:7" s="10" customFormat="1" x14ac:dyDescent="0.35">
      <c r="A23" s="10" t="s">
        <v>53</v>
      </c>
      <c r="B23" s="10" t="s">
        <v>54</v>
      </c>
      <c r="C23" s="17">
        <v>11872.586872586871</v>
      </c>
      <c r="D23" s="11">
        <v>8571.4285714285706</v>
      </c>
      <c r="E23" s="11">
        <v>1361.0038610038609</v>
      </c>
      <c r="F23" s="11">
        <f t="shared" si="1"/>
        <v>1940.1544401544397</v>
      </c>
      <c r="G23" s="10" t="s">
        <v>55</v>
      </c>
    </row>
    <row r="24" spans="1:7" s="10" customFormat="1" x14ac:dyDescent="0.35">
      <c r="A24" s="10" t="s">
        <v>56</v>
      </c>
      <c r="B24" s="10" t="s">
        <v>57</v>
      </c>
      <c r="C24" s="17">
        <v>11322.393822393822</v>
      </c>
      <c r="D24" s="11">
        <v>7944.0154440154438</v>
      </c>
      <c r="E24" s="11">
        <v>1332.0463320463321</v>
      </c>
      <c r="F24" s="11">
        <f t="shared" si="1"/>
        <v>2046.3320463320463</v>
      </c>
      <c r="G24" s="10" t="s">
        <v>55</v>
      </c>
    </row>
    <row r="25" spans="1:7" s="10" customFormat="1" x14ac:dyDescent="0.35">
      <c r="A25" s="10" t="s">
        <v>58</v>
      </c>
      <c r="B25" s="10" t="s">
        <v>59</v>
      </c>
      <c r="C25" s="17">
        <v>4724.6499999999996</v>
      </c>
      <c r="D25" s="11">
        <v>3095.14</v>
      </c>
      <c r="E25" s="11">
        <v>437.92000000000007</v>
      </c>
      <c r="F25" s="11">
        <f t="shared" si="1"/>
        <v>1191.5899999999997</v>
      </c>
      <c r="G25" s="10" t="s">
        <v>29</v>
      </c>
    </row>
    <row r="26" spans="1:7" s="10" customFormat="1" x14ac:dyDescent="0.35">
      <c r="A26" s="10" t="s">
        <v>60</v>
      </c>
      <c r="B26" s="10" t="s">
        <v>61</v>
      </c>
      <c r="C26" s="17">
        <v>6138.9961389961391</v>
      </c>
      <c r="D26" s="11">
        <v>4227.799227799228</v>
      </c>
      <c r="E26" s="11">
        <v>694.98069498069492</v>
      </c>
      <c r="F26" s="11">
        <f t="shared" si="1"/>
        <v>1216.2162162162163</v>
      </c>
      <c r="G26" s="10" t="s">
        <v>55</v>
      </c>
    </row>
    <row r="27" spans="1:7" s="10" customFormat="1" x14ac:dyDescent="0.35">
      <c r="A27" s="10" t="s">
        <v>62</v>
      </c>
      <c r="B27" s="10" t="s">
        <v>63</v>
      </c>
      <c r="C27" s="17">
        <v>4729.72972972973</v>
      </c>
      <c r="D27" s="11">
        <v>3272.200772200772</v>
      </c>
      <c r="E27" s="11">
        <v>501.93050193050192</v>
      </c>
      <c r="F27" s="11">
        <f t="shared" si="1"/>
        <v>955.5984555984561</v>
      </c>
      <c r="G27" s="10" t="s">
        <v>55</v>
      </c>
    </row>
    <row r="28" spans="1:7" s="10" customFormat="1" x14ac:dyDescent="0.35">
      <c r="A28" s="10" t="s">
        <v>64</v>
      </c>
      <c r="B28" s="10" t="s">
        <v>65</v>
      </c>
      <c r="C28" s="17">
        <v>5608.1081081081084</v>
      </c>
      <c r="D28" s="11">
        <v>3793.4362934362935</v>
      </c>
      <c r="E28" s="11">
        <v>617.76061776061772</v>
      </c>
      <c r="F28" s="11">
        <f t="shared" si="1"/>
        <v>1196.9111969111973</v>
      </c>
      <c r="G28" s="10" t="s">
        <v>55</v>
      </c>
    </row>
    <row r="29" spans="1:7" s="12" customFormat="1" x14ac:dyDescent="0.35">
      <c r="A29" s="12" t="s">
        <v>66</v>
      </c>
      <c r="B29" s="12" t="s">
        <v>67</v>
      </c>
      <c r="C29" s="17">
        <v>4440.1544400000093</v>
      </c>
      <c r="D29" s="13">
        <v>2393.44</v>
      </c>
      <c r="E29" s="13">
        <v>559.08000000000061</v>
      </c>
      <c r="F29" s="13">
        <f t="shared" si="1"/>
        <v>1487.6344400000087</v>
      </c>
      <c r="G29" s="12" t="s">
        <v>29</v>
      </c>
    </row>
    <row r="30" spans="1:7" s="10" customFormat="1" x14ac:dyDescent="0.35">
      <c r="A30" s="10" t="s">
        <v>68</v>
      </c>
      <c r="B30" s="10" t="s">
        <v>69</v>
      </c>
      <c r="C30" s="17">
        <v>5961.3899610000035</v>
      </c>
      <c r="D30" s="11">
        <v>3718.39</v>
      </c>
      <c r="E30" s="11">
        <v>685.38200000000029</v>
      </c>
      <c r="F30" s="11">
        <f t="shared" si="1"/>
        <v>1557.6179610000033</v>
      </c>
      <c r="G30" s="10" t="s">
        <v>29</v>
      </c>
    </row>
    <row r="31" spans="1:7" s="10" customFormat="1" x14ac:dyDescent="0.35">
      <c r="A31" s="10" t="s">
        <v>70</v>
      </c>
      <c r="B31" s="10" t="s">
        <v>71</v>
      </c>
      <c r="C31" s="17">
        <v>5057.9150579150573</v>
      </c>
      <c r="D31" s="11">
        <v>3291.5057915057914</v>
      </c>
      <c r="E31" s="11">
        <v>656.37065637065632</v>
      </c>
      <c r="F31" s="11">
        <f t="shared" si="1"/>
        <v>1110.0386100386095</v>
      </c>
      <c r="G31" s="10" t="s">
        <v>55</v>
      </c>
    </row>
    <row r="32" spans="1:7" s="10" customFormat="1" x14ac:dyDescent="0.35">
      <c r="A32" s="10" t="s">
        <v>72</v>
      </c>
      <c r="B32" s="10" t="s">
        <v>73</v>
      </c>
      <c r="C32" s="17">
        <v>14623.552123552123</v>
      </c>
      <c r="D32" s="11">
        <v>9826.2548262548262</v>
      </c>
      <c r="E32" s="11">
        <v>2046.3320463320463</v>
      </c>
      <c r="F32" s="11">
        <f t="shared" si="1"/>
        <v>2750.9652509652506</v>
      </c>
      <c r="G32" s="10" t="s">
        <v>55</v>
      </c>
    </row>
    <row r="33" spans="1:7" s="10" customFormat="1" x14ac:dyDescent="0.35">
      <c r="A33" s="10" t="s">
        <v>74</v>
      </c>
      <c r="B33" s="10" t="s">
        <v>75</v>
      </c>
      <c r="C33" s="17">
        <v>4850.3900000000003</v>
      </c>
      <c r="D33" s="11">
        <v>3185.84</v>
      </c>
      <c r="E33" s="11">
        <v>581.44000000000005</v>
      </c>
      <c r="F33" s="11">
        <f t="shared" si="1"/>
        <v>1083.1100000000001</v>
      </c>
      <c r="G33" s="10" t="s">
        <v>76</v>
      </c>
    </row>
    <row r="34" spans="1:7" s="10" customFormat="1" x14ac:dyDescent="0.35">
      <c r="A34" s="10" t="s">
        <v>77</v>
      </c>
      <c r="B34" s="10" t="s">
        <v>78</v>
      </c>
      <c r="C34" s="17">
        <v>7770.27027027027</v>
      </c>
      <c r="D34" s="11">
        <v>5521.2355212355214</v>
      </c>
      <c r="E34" s="11">
        <v>888.03088803088804</v>
      </c>
      <c r="F34" s="11">
        <f t="shared" si="1"/>
        <v>1361.0038610038605</v>
      </c>
      <c r="G34" s="10" t="s">
        <v>55</v>
      </c>
    </row>
    <row r="35" spans="1:7" s="10" customFormat="1" x14ac:dyDescent="0.35">
      <c r="A35" s="10" t="s">
        <v>79</v>
      </c>
      <c r="B35" s="10" t="s">
        <v>80</v>
      </c>
      <c r="C35" s="17">
        <v>5868.7258687258682</v>
      </c>
      <c r="D35" s="11">
        <v>4025.0965250965251</v>
      </c>
      <c r="E35" s="11">
        <v>675.67567567567562</v>
      </c>
      <c r="F35" s="11">
        <f t="shared" si="1"/>
        <v>1167.9536679536675</v>
      </c>
      <c r="G35" s="10" t="s">
        <v>55</v>
      </c>
    </row>
    <row r="36" spans="1:7" s="10" customFormat="1" x14ac:dyDescent="0.35">
      <c r="A36" s="10" t="s">
        <v>81</v>
      </c>
      <c r="B36" s="10" t="s">
        <v>82</v>
      </c>
      <c r="C36" s="17">
        <v>6959.4594594594591</v>
      </c>
      <c r="D36" s="11">
        <v>4613.8996138996135</v>
      </c>
      <c r="E36" s="11">
        <v>907.33590733590734</v>
      </c>
      <c r="F36" s="11">
        <f t="shared" si="1"/>
        <v>1438.2239382239381</v>
      </c>
      <c r="G36" s="10" t="s">
        <v>55</v>
      </c>
    </row>
    <row r="37" spans="1:7" s="12" customFormat="1" x14ac:dyDescent="0.35">
      <c r="A37" s="12" t="s">
        <v>83</v>
      </c>
      <c r="B37" s="12" t="s">
        <v>84</v>
      </c>
      <c r="C37" s="17">
        <v>4247.104247000002</v>
      </c>
      <c r="D37" s="13">
        <v>3244.79</v>
      </c>
      <c r="E37" s="13">
        <v>442.43099999999998</v>
      </c>
      <c r="F37" s="13">
        <f t="shared" si="1"/>
        <v>559.88324700000203</v>
      </c>
      <c r="G37" s="12" t="s">
        <v>29</v>
      </c>
    </row>
    <row r="38" spans="1:7" s="10" customFormat="1" x14ac:dyDescent="0.35">
      <c r="A38" s="10" t="s">
        <v>85</v>
      </c>
      <c r="B38" s="10" t="s">
        <v>86</v>
      </c>
      <c r="C38" s="17">
        <v>6216.2162162162158</v>
      </c>
      <c r="D38" s="11">
        <v>3764.4787644787643</v>
      </c>
      <c r="E38" s="11">
        <v>994.20849420849413</v>
      </c>
      <c r="F38" s="11">
        <f t="shared" si="1"/>
        <v>1457.5289575289573</v>
      </c>
      <c r="G38" s="10" t="s">
        <v>55</v>
      </c>
    </row>
    <row r="39" spans="1:7" s="10" customFormat="1" x14ac:dyDescent="0.35">
      <c r="A39" s="10" t="s">
        <v>87</v>
      </c>
      <c r="B39" s="10" t="s">
        <v>88</v>
      </c>
      <c r="C39" s="17">
        <v>4157.38</v>
      </c>
      <c r="D39" s="11">
        <v>2689.6</v>
      </c>
      <c r="E39" s="11">
        <v>615.35820000000001</v>
      </c>
      <c r="F39" s="11">
        <f t="shared" si="1"/>
        <v>852.42180000000019</v>
      </c>
      <c r="G39" s="10" t="s">
        <v>89</v>
      </c>
    </row>
    <row r="40" spans="1:7" s="10" customFormat="1" x14ac:dyDescent="0.35">
      <c r="A40" s="10" t="s">
        <v>90</v>
      </c>
      <c r="B40" s="10" t="s">
        <v>91</v>
      </c>
      <c r="C40" s="17">
        <v>153.94787644787644</v>
      </c>
      <c r="D40" s="11">
        <v>84.409199999999998</v>
      </c>
      <c r="E40" s="11">
        <v>17.599699999999999</v>
      </c>
      <c r="F40" s="11">
        <f t="shared" si="1"/>
        <v>51.938976447876442</v>
      </c>
      <c r="G40" s="10" t="s">
        <v>16</v>
      </c>
    </row>
    <row r="41" spans="1:7" s="10" customFormat="1" x14ac:dyDescent="0.35">
      <c r="A41" s="10" t="s">
        <v>92</v>
      </c>
      <c r="B41" s="10" t="s">
        <v>93</v>
      </c>
      <c r="C41" s="17">
        <v>642.16216216216208</v>
      </c>
      <c r="D41" s="11">
        <v>357.56756756756755</v>
      </c>
      <c r="E41" s="11">
        <v>106.33204633204633</v>
      </c>
      <c r="F41" s="11">
        <f t="shared" ref="F41:F72" si="2">C41-D41-E41</f>
        <v>178.26254826254819</v>
      </c>
      <c r="G41" s="10" t="s">
        <v>43</v>
      </c>
    </row>
    <row r="42" spans="1:7" s="10" customFormat="1" x14ac:dyDescent="0.35">
      <c r="A42" s="10" t="s">
        <v>94</v>
      </c>
      <c r="B42" s="10" t="s">
        <v>95</v>
      </c>
      <c r="C42" s="17">
        <v>183.88030890000002</v>
      </c>
      <c r="D42" s="11">
        <v>90.251999999999995</v>
      </c>
      <c r="E42" s="11">
        <v>31.2912</v>
      </c>
      <c r="F42" s="11">
        <f t="shared" si="2"/>
        <v>62.337108900000018</v>
      </c>
      <c r="G42" s="10" t="s">
        <v>16</v>
      </c>
    </row>
    <row r="43" spans="1:7" s="10" customFormat="1" x14ac:dyDescent="0.35">
      <c r="A43" s="10" t="s">
        <v>96</v>
      </c>
      <c r="B43" s="10" t="s">
        <v>97</v>
      </c>
      <c r="C43" s="17">
        <v>342.66409266409266</v>
      </c>
      <c r="D43" s="11">
        <v>159.91999999999999</v>
      </c>
      <c r="E43" s="11">
        <v>66.23</v>
      </c>
      <c r="F43" s="11">
        <f t="shared" si="2"/>
        <v>116.51409266409267</v>
      </c>
      <c r="G43" s="10" t="s">
        <v>98</v>
      </c>
    </row>
    <row r="44" spans="1:7" s="10" customFormat="1" x14ac:dyDescent="0.35">
      <c r="A44" s="10" t="s">
        <v>99</v>
      </c>
      <c r="B44" s="10" t="s">
        <v>100</v>
      </c>
      <c r="C44" s="17">
        <v>118.72586872586872</v>
      </c>
      <c r="D44" s="11">
        <v>56.17</v>
      </c>
      <c r="E44" s="11">
        <v>23.47</v>
      </c>
      <c r="F44" s="11">
        <f t="shared" si="2"/>
        <v>39.085868725868721</v>
      </c>
      <c r="G44" s="10" t="s">
        <v>98</v>
      </c>
    </row>
    <row r="45" spans="1:7" s="10" customFormat="1" x14ac:dyDescent="0.35">
      <c r="A45" s="10" t="s">
        <v>101</v>
      </c>
      <c r="B45" s="10" t="s">
        <v>102</v>
      </c>
      <c r="C45" s="17">
        <v>208.63899613899613</v>
      </c>
      <c r="D45" s="11">
        <v>98.827200000000005</v>
      </c>
      <c r="E45" s="11">
        <v>37.616399999999999</v>
      </c>
      <c r="F45" s="11">
        <f t="shared" si="2"/>
        <v>72.195396138996131</v>
      </c>
      <c r="G45" s="10" t="s">
        <v>16</v>
      </c>
    </row>
    <row r="46" spans="1:7" s="10" customFormat="1" x14ac:dyDescent="0.35">
      <c r="A46" s="10" t="s">
        <v>103</v>
      </c>
      <c r="B46" s="10" t="s">
        <v>104</v>
      </c>
      <c r="C46" s="17">
        <v>151.6409266</v>
      </c>
      <c r="D46" s="11">
        <v>77.842799999999997</v>
      </c>
      <c r="E46" s="11">
        <v>23.209199999999999</v>
      </c>
      <c r="F46" s="11">
        <f t="shared" si="2"/>
        <v>50.588926600000008</v>
      </c>
      <c r="G46" s="10" t="s">
        <v>16</v>
      </c>
    </row>
    <row r="47" spans="1:7" s="10" customFormat="1" x14ac:dyDescent="0.35">
      <c r="A47" s="10" t="s">
        <v>105</v>
      </c>
      <c r="B47" s="10" t="s">
        <v>106</v>
      </c>
      <c r="C47" s="17">
        <v>1068.484555984556</v>
      </c>
      <c r="D47" s="11">
        <v>598.67760617760621</v>
      </c>
      <c r="E47" s="11">
        <v>169.65250965250965</v>
      </c>
      <c r="F47" s="11">
        <f t="shared" si="2"/>
        <v>300.15444015444012</v>
      </c>
      <c r="G47" s="10" t="s">
        <v>43</v>
      </c>
    </row>
    <row r="48" spans="1:7" s="10" customFormat="1" x14ac:dyDescent="0.35">
      <c r="A48" s="10" t="s">
        <v>107</v>
      </c>
      <c r="B48" s="10" t="s">
        <v>108</v>
      </c>
      <c r="C48" s="17">
        <v>5298.95</v>
      </c>
      <c r="D48" s="11">
        <v>4267.72</v>
      </c>
      <c r="E48" s="11">
        <v>574.8854</v>
      </c>
      <c r="F48" s="11">
        <f t="shared" si="2"/>
        <v>456.34459999999956</v>
      </c>
      <c r="G48" s="10" t="s">
        <v>109</v>
      </c>
    </row>
    <row r="49" spans="1:7" s="14" customFormat="1" x14ac:dyDescent="0.35">
      <c r="A49" s="14" t="s">
        <v>110</v>
      </c>
      <c r="B49" s="14" t="s">
        <v>111</v>
      </c>
      <c r="C49" s="18">
        <v>1190.6332046332047</v>
      </c>
      <c r="D49" s="15">
        <v>792.82818532818533</v>
      </c>
      <c r="E49" s="15">
        <v>161.85328185328186</v>
      </c>
      <c r="F49" s="15">
        <f t="shared" si="2"/>
        <v>235.95173745173756</v>
      </c>
      <c r="G49" s="14" t="s">
        <v>43</v>
      </c>
    </row>
    <row r="50" spans="1:7" s="10" customFormat="1" x14ac:dyDescent="0.35">
      <c r="A50" s="10" t="s">
        <v>112</v>
      </c>
      <c r="B50" s="10" t="s">
        <v>113</v>
      </c>
      <c r="C50" s="17">
        <v>742.68339768339763</v>
      </c>
      <c r="D50" s="11">
        <v>331.17760617760621</v>
      </c>
      <c r="E50" s="11">
        <v>131.06177606177607</v>
      </c>
      <c r="F50" s="11">
        <f t="shared" si="2"/>
        <v>280.44401544401535</v>
      </c>
      <c r="G50" s="10" t="s">
        <v>43</v>
      </c>
    </row>
    <row r="51" spans="1:7" s="10" customFormat="1" x14ac:dyDescent="0.35">
      <c r="A51" s="10" t="s">
        <v>114</v>
      </c>
      <c r="B51" s="10" t="s">
        <v>115</v>
      </c>
      <c r="C51" s="17">
        <v>1012.5482629999999</v>
      </c>
      <c r="D51" s="11">
        <v>426.73</v>
      </c>
      <c r="E51" s="11">
        <v>137.93500000000012</v>
      </c>
      <c r="F51" s="11">
        <f t="shared" si="2"/>
        <v>447.88326299999977</v>
      </c>
      <c r="G51" s="10" t="s">
        <v>116</v>
      </c>
    </row>
    <row r="52" spans="1:7" s="10" customFormat="1" x14ac:dyDescent="0.35">
      <c r="A52" s="10" t="s">
        <v>117</v>
      </c>
      <c r="B52" s="10" t="s">
        <v>118</v>
      </c>
      <c r="C52" s="17">
        <v>5310.81</v>
      </c>
      <c r="D52" s="11">
        <v>3826.81</v>
      </c>
      <c r="E52" s="11">
        <v>389.48</v>
      </c>
      <c r="F52" s="11">
        <f t="shared" si="2"/>
        <v>1094.5200000000004</v>
      </c>
      <c r="G52" s="10" t="s">
        <v>76</v>
      </c>
    </row>
    <row r="53" spans="1:7" s="10" customFormat="1" x14ac:dyDescent="0.35">
      <c r="A53" s="10" t="s">
        <v>119</v>
      </c>
      <c r="B53" s="10" t="s">
        <v>120</v>
      </c>
      <c r="C53" s="17">
        <v>27750.000000000007</v>
      </c>
      <c r="D53" s="11">
        <v>13695.99</v>
      </c>
      <c r="E53" s="11">
        <v>3352.9300000000007</v>
      </c>
      <c r="F53" s="11">
        <f t="shared" si="2"/>
        <v>10701.080000000007</v>
      </c>
      <c r="G53" s="10" t="s">
        <v>121</v>
      </c>
    </row>
    <row r="54" spans="1:7" s="4" customFormat="1" x14ac:dyDescent="0.35">
      <c r="A54" s="4" t="s">
        <v>122</v>
      </c>
      <c r="B54" s="4" t="s">
        <v>123</v>
      </c>
      <c r="C54" s="16">
        <v>9211.9699999999993</v>
      </c>
      <c r="D54" s="6">
        <v>6154.25</v>
      </c>
      <c r="E54" s="6">
        <v>1190.81</v>
      </c>
      <c r="F54" s="6">
        <f t="shared" si="2"/>
        <v>1866.9099999999994</v>
      </c>
      <c r="G54" s="4" t="s">
        <v>124</v>
      </c>
    </row>
    <row r="55" spans="1:7" s="4" customFormat="1" x14ac:dyDescent="0.35">
      <c r="A55" s="4" t="s">
        <v>125</v>
      </c>
      <c r="B55" s="4" t="s">
        <v>126</v>
      </c>
      <c r="C55" s="16">
        <v>11579.22</v>
      </c>
      <c r="D55" s="6">
        <v>8113.36</v>
      </c>
      <c r="E55" s="6">
        <v>1721.32</v>
      </c>
      <c r="F55" s="6">
        <f t="shared" si="2"/>
        <v>1744.5399999999997</v>
      </c>
      <c r="G55" s="4" t="s">
        <v>124</v>
      </c>
    </row>
    <row r="56" spans="1:7" s="10" customFormat="1" x14ac:dyDescent="0.35">
      <c r="A56" s="10" t="s">
        <v>127</v>
      </c>
      <c r="B56" s="10" t="s">
        <v>128</v>
      </c>
      <c r="C56" s="17">
        <v>745.62162162162167</v>
      </c>
      <c r="D56" s="11">
        <v>380.75289575289571</v>
      </c>
      <c r="E56" s="11">
        <v>98.575289575289574</v>
      </c>
      <c r="F56" s="11">
        <f t="shared" si="2"/>
        <v>266.2934362934364</v>
      </c>
      <c r="G56" s="10" t="s">
        <v>43</v>
      </c>
    </row>
    <row r="57" spans="1:7" s="10" customFormat="1" x14ac:dyDescent="0.35">
      <c r="A57" s="10" t="s">
        <v>129</v>
      </c>
      <c r="B57" s="10" t="s">
        <v>130</v>
      </c>
      <c r="C57" s="17">
        <v>3416.8918918918921</v>
      </c>
      <c r="D57" s="11">
        <v>2008.8320463320463</v>
      </c>
      <c r="E57" s="11">
        <v>461.84362934362935</v>
      </c>
      <c r="F57" s="11">
        <f t="shared" si="2"/>
        <v>946.21621621621648</v>
      </c>
      <c r="G57" s="10" t="s">
        <v>11</v>
      </c>
    </row>
    <row r="58" spans="1:7" s="10" customFormat="1" x14ac:dyDescent="0.35">
      <c r="A58" s="10" t="s">
        <v>131</v>
      </c>
      <c r="B58" s="10" t="s">
        <v>132</v>
      </c>
      <c r="C58" s="17">
        <v>472.00772200772201</v>
      </c>
      <c r="D58" s="11">
        <v>255.5</v>
      </c>
      <c r="E58" s="11">
        <v>62.52</v>
      </c>
      <c r="F58" s="11">
        <f t="shared" si="2"/>
        <v>153.987722007722</v>
      </c>
      <c r="G58" s="10" t="s">
        <v>98</v>
      </c>
    </row>
    <row r="59" spans="1:7" s="10" customFormat="1" x14ac:dyDescent="0.35">
      <c r="A59" s="10" t="s">
        <v>133</v>
      </c>
      <c r="B59" s="10" t="s">
        <v>134</v>
      </c>
      <c r="C59" s="17">
        <v>1073.3590733590734</v>
      </c>
      <c r="D59" s="11">
        <v>523.69000000000005</v>
      </c>
      <c r="E59" s="11">
        <v>145.62</v>
      </c>
      <c r="F59" s="11">
        <f t="shared" si="2"/>
        <v>404.0490733590733</v>
      </c>
      <c r="G59" s="10" t="s">
        <v>98</v>
      </c>
    </row>
    <row r="60" spans="1:7" s="10" customFormat="1" x14ac:dyDescent="0.35">
      <c r="A60" s="10" t="s">
        <v>135</v>
      </c>
      <c r="B60" s="10" t="s">
        <v>136</v>
      </c>
      <c r="C60" s="17">
        <v>4278.0405405405409</v>
      </c>
      <c r="D60" s="11">
        <v>2447.8281853281851</v>
      </c>
      <c r="E60" s="11">
        <v>801.93050193050192</v>
      </c>
      <c r="F60" s="11">
        <f t="shared" si="2"/>
        <v>1028.2818532818537</v>
      </c>
      <c r="G60" s="10" t="s">
        <v>11</v>
      </c>
    </row>
    <row r="61" spans="1:7" s="10" customFormat="1" x14ac:dyDescent="0.35">
      <c r="A61" s="10" t="s">
        <v>137</v>
      </c>
      <c r="B61" s="10" t="s">
        <v>138</v>
      </c>
      <c r="C61" s="17">
        <v>1219.8262548262549</v>
      </c>
      <c r="D61" s="11">
        <v>704.94208494208499</v>
      </c>
      <c r="E61" s="11">
        <v>129.58494208494207</v>
      </c>
      <c r="F61" s="11">
        <f t="shared" si="2"/>
        <v>385.29922779922776</v>
      </c>
      <c r="G61" s="10" t="s">
        <v>43</v>
      </c>
    </row>
    <row r="62" spans="1:7" s="10" customFormat="1" x14ac:dyDescent="0.35">
      <c r="A62" s="10" t="s">
        <v>139</v>
      </c>
      <c r="B62" s="10" t="s">
        <v>140</v>
      </c>
      <c r="C62" s="17">
        <v>3476.5714285714284</v>
      </c>
      <c r="D62" s="11">
        <v>2188.4169884169883</v>
      </c>
      <c r="E62" s="11">
        <v>371.42857142857144</v>
      </c>
      <c r="F62" s="11">
        <f t="shared" si="2"/>
        <v>916.72586872586874</v>
      </c>
      <c r="G62" s="10" t="s">
        <v>11</v>
      </c>
    </row>
    <row r="63" spans="1:7" s="10" customFormat="1" x14ac:dyDescent="0.35">
      <c r="A63" s="10" t="s">
        <v>141</v>
      </c>
      <c r="B63" s="10" t="s">
        <v>142</v>
      </c>
      <c r="C63" s="17">
        <v>1678.49</v>
      </c>
      <c r="D63" s="11">
        <v>998.82</v>
      </c>
      <c r="E63" s="11">
        <v>254.18420000000003</v>
      </c>
      <c r="F63" s="11">
        <f t="shared" si="2"/>
        <v>425.48579999999993</v>
      </c>
      <c r="G63" s="10" t="s">
        <v>143</v>
      </c>
    </row>
    <row r="64" spans="1:7" s="10" customFormat="1" x14ac:dyDescent="0.35">
      <c r="A64" s="10" t="s">
        <v>144</v>
      </c>
      <c r="B64" s="10" t="s">
        <v>145</v>
      </c>
      <c r="C64" s="17">
        <v>4311.8339768339774</v>
      </c>
      <c r="D64" s="11">
        <v>2487.8185328185327</v>
      </c>
      <c r="E64" s="11">
        <v>663.80308880308883</v>
      </c>
      <c r="F64" s="11">
        <f t="shared" si="2"/>
        <v>1160.2123552123558</v>
      </c>
      <c r="G64" s="10" t="s">
        <v>43</v>
      </c>
    </row>
    <row r="65" spans="1:7" s="10" customFormat="1" x14ac:dyDescent="0.35">
      <c r="A65" s="10" t="s">
        <v>146</v>
      </c>
      <c r="B65" s="10" t="s">
        <v>147</v>
      </c>
      <c r="C65" s="17">
        <v>7504.6862934362925</v>
      </c>
      <c r="D65" s="11">
        <v>4621.167953667953</v>
      </c>
      <c r="E65" s="11">
        <v>1221.2548262548262</v>
      </c>
      <c r="F65" s="11">
        <f t="shared" si="2"/>
        <v>1662.2635135135133</v>
      </c>
      <c r="G65" s="10" t="s">
        <v>43</v>
      </c>
    </row>
    <row r="66" spans="1:7" s="12" customFormat="1" x14ac:dyDescent="0.35">
      <c r="A66" s="12" t="s">
        <v>148</v>
      </c>
      <c r="B66" s="12" t="s">
        <v>149</v>
      </c>
      <c r="C66" s="17">
        <v>2941.1196910000012</v>
      </c>
      <c r="D66" s="13">
        <v>720.01</v>
      </c>
      <c r="E66" s="13">
        <v>325.83000000000038</v>
      </c>
      <c r="F66" s="13">
        <f t="shared" si="2"/>
        <v>1895.2796910000011</v>
      </c>
      <c r="G66" s="12" t="s">
        <v>29</v>
      </c>
    </row>
    <row r="67" spans="1:7" s="12" customFormat="1" x14ac:dyDescent="0.35">
      <c r="A67" s="12" t="s">
        <v>150</v>
      </c>
      <c r="B67" s="12" t="s">
        <v>151</v>
      </c>
      <c r="C67" s="17">
        <v>2512.5482629999997</v>
      </c>
      <c r="D67" s="13">
        <v>1020.88</v>
      </c>
      <c r="E67" s="13">
        <v>405.06099999999998</v>
      </c>
      <c r="F67" s="13">
        <f t="shared" si="2"/>
        <v>1086.6072629999996</v>
      </c>
      <c r="G67" s="12" t="s">
        <v>16</v>
      </c>
    </row>
    <row r="68" spans="1:7" s="10" customFormat="1" x14ac:dyDescent="0.35">
      <c r="A68" s="10" t="s">
        <v>152</v>
      </c>
      <c r="B68" s="10" t="s">
        <v>153</v>
      </c>
      <c r="C68" s="17">
        <v>2714.2567567567567</v>
      </c>
      <c r="D68" s="11">
        <v>1495.2123552123551</v>
      </c>
      <c r="E68" s="11">
        <v>474.22779922779921</v>
      </c>
      <c r="F68" s="11">
        <f t="shared" si="2"/>
        <v>744.81660231660237</v>
      </c>
      <c r="G68" s="10" t="s">
        <v>43</v>
      </c>
    </row>
    <row r="69" spans="1:7" s="10" customFormat="1" x14ac:dyDescent="0.35">
      <c r="A69" s="10" t="s">
        <v>154</v>
      </c>
      <c r="B69" s="10" t="s">
        <v>155</v>
      </c>
      <c r="C69" s="17">
        <v>1338.0308880000011</v>
      </c>
      <c r="D69" s="11">
        <v>725.11</v>
      </c>
      <c r="E69" s="11">
        <v>102.96000000000011</v>
      </c>
      <c r="F69" s="11">
        <f t="shared" si="2"/>
        <v>509.96088800000103</v>
      </c>
      <c r="G69" s="10" t="s">
        <v>46</v>
      </c>
    </row>
    <row r="70" spans="1:7" s="10" customFormat="1" x14ac:dyDescent="0.35">
      <c r="A70" s="10" t="s">
        <v>156</v>
      </c>
      <c r="B70" s="10" t="s">
        <v>157</v>
      </c>
      <c r="C70" s="17">
        <v>2417.27</v>
      </c>
      <c r="D70" s="11">
        <v>1563.49</v>
      </c>
      <c r="E70" s="11">
        <v>312.65280000000007</v>
      </c>
      <c r="F70" s="11">
        <f t="shared" si="2"/>
        <v>541.1271999999999</v>
      </c>
      <c r="G70" s="10" t="s">
        <v>89</v>
      </c>
    </row>
    <row r="71" spans="1:7" s="10" customFormat="1" x14ac:dyDescent="0.35">
      <c r="A71" s="10" t="s">
        <v>158</v>
      </c>
      <c r="B71" s="10" t="s">
        <v>159</v>
      </c>
      <c r="C71" s="17">
        <v>898.03764478764469</v>
      </c>
      <c r="D71" s="11">
        <v>482.67374517374515</v>
      </c>
      <c r="E71" s="11">
        <v>106.32046332046332</v>
      </c>
      <c r="F71" s="11">
        <f t="shared" si="2"/>
        <v>309.04343629343623</v>
      </c>
      <c r="G71" s="10" t="s">
        <v>43</v>
      </c>
    </row>
    <row r="72" spans="1:7" s="10" customFormat="1" x14ac:dyDescent="0.35">
      <c r="A72" s="10" t="s">
        <v>160</v>
      </c>
      <c r="B72" s="10" t="s">
        <v>161</v>
      </c>
      <c r="C72" s="17">
        <v>3945.3783783783779</v>
      </c>
      <c r="D72" s="11">
        <v>2357.0270270270271</v>
      </c>
      <c r="E72" s="11">
        <v>615.67567567567573</v>
      </c>
      <c r="F72" s="11">
        <f t="shared" si="2"/>
        <v>972.67567567567505</v>
      </c>
      <c r="G72" s="10" t="s">
        <v>43</v>
      </c>
    </row>
    <row r="73" spans="1:7" s="10" customFormat="1" x14ac:dyDescent="0.35">
      <c r="A73" s="10" t="s">
        <v>162</v>
      </c>
      <c r="B73" s="10" t="s">
        <v>163</v>
      </c>
      <c r="C73" s="17">
        <v>1589.7683397683397</v>
      </c>
      <c r="D73" s="11">
        <v>923.24324324324323</v>
      </c>
      <c r="E73" s="11">
        <v>230.81081081081081</v>
      </c>
      <c r="F73" s="11">
        <f t="shared" ref="F73:F84" si="3">C73-D73-E73</f>
        <v>435.71428571428567</v>
      </c>
      <c r="G73" s="10" t="s">
        <v>43</v>
      </c>
    </row>
    <row r="74" spans="1:7" s="10" customFormat="1" x14ac:dyDescent="0.35">
      <c r="A74" s="10" t="s">
        <v>164</v>
      </c>
      <c r="B74" s="10" t="s">
        <v>165</v>
      </c>
      <c r="C74" s="17">
        <v>2502.6254826254822</v>
      </c>
      <c r="D74" s="11">
        <v>1572.0463320463321</v>
      </c>
      <c r="E74" s="11">
        <v>313.20463320463324</v>
      </c>
      <c r="F74" s="11">
        <f t="shared" si="3"/>
        <v>617.37451737451693</v>
      </c>
      <c r="G74" s="10" t="s">
        <v>43</v>
      </c>
    </row>
    <row r="75" spans="1:7" s="10" customFormat="1" x14ac:dyDescent="0.35">
      <c r="A75" s="10" t="s">
        <v>166</v>
      </c>
      <c r="B75" s="10" t="s">
        <v>167</v>
      </c>
      <c r="C75" s="17">
        <v>919.28571428571422</v>
      </c>
      <c r="D75" s="11">
        <v>423.21428571428567</v>
      </c>
      <c r="E75" s="11">
        <v>202.5</v>
      </c>
      <c r="F75" s="11">
        <f t="shared" si="3"/>
        <v>293.57142857142856</v>
      </c>
      <c r="G75" s="10" t="s">
        <v>43</v>
      </c>
    </row>
    <row r="76" spans="1:7" s="10" customFormat="1" x14ac:dyDescent="0.35">
      <c r="A76" s="10" t="s">
        <v>168</v>
      </c>
      <c r="B76" s="10" t="s">
        <v>169</v>
      </c>
      <c r="C76" s="17">
        <v>1434.3629343629343</v>
      </c>
      <c r="D76" s="11">
        <v>756.75675675675677</v>
      </c>
      <c r="E76" s="11">
        <v>274.1312741312741</v>
      </c>
      <c r="F76" s="11">
        <f t="shared" si="3"/>
        <v>403.47490347490344</v>
      </c>
      <c r="G76" s="10" t="s">
        <v>43</v>
      </c>
    </row>
    <row r="77" spans="1:7" s="10" customFormat="1" x14ac:dyDescent="0.35">
      <c r="A77" s="10" t="s">
        <v>170</v>
      </c>
      <c r="B77" s="10" t="s">
        <v>171</v>
      </c>
      <c r="C77" s="17">
        <v>2461.3899613899612</v>
      </c>
      <c r="D77" s="11">
        <v>1686.7905405405404</v>
      </c>
      <c r="E77" s="11">
        <v>285.5212355212355</v>
      </c>
      <c r="F77" s="11">
        <f t="shared" si="3"/>
        <v>489.07818532818527</v>
      </c>
      <c r="G77" s="10" t="s">
        <v>638</v>
      </c>
    </row>
    <row r="78" spans="1:7" s="10" customFormat="1" x14ac:dyDescent="0.35">
      <c r="A78" s="10" t="s">
        <v>172</v>
      </c>
      <c r="B78" s="10" t="s">
        <v>173</v>
      </c>
      <c r="C78" s="17">
        <v>2686.29</v>
      </c>
      <c r="D78" s="11">
        <v>1573.48</v>
      </c>
      <c r="E78" s="11">
        <v>368.1</v>
      </c>
      <c r="F78" s="11">
        <f t="shared" si="3"/>
        <v>744.70999999999992</v>
      </c>
      <c r="G78" s="10" t="s">
        <v>76</v>
      </c>
    </row>
    <row r="79" spans="1:7" s="10" customFormat="1" x14ac:dyDescent="0.35">
      <c r="A79" s="10" t="s">
        <v>174</v>
      </c>
      <c r="B79" s="10" t="s">
        <v>175</v>
      </c>
      <c r="C79" s="17">
        <v>2130.9169884169883</v>
      </c>
      <c r="D79" s="11">
        <v>1173.3687258687257</v>
      </c>
      <c r="E79" s="11">
        <v>312.56756756756755</v>
      </c>
      <c r="F79" s="11">
        <f t="shared" si="3"/>
        <v>644.98069498069503</v>
      </c>
      <c r="G79" s="10" t="s">
        <v>11</v>
      </c>
    </row>
    <row r="80" spans="1:7" s="10" customFormat="1" x14ac:dyDescent="0.35">
      <c r="A80" s="10" t="s">
        <v>176</v>
      </c>
      <c r="B80" s="10" t="s">
        <v>177</v>
      </c>
      <c r="C80" s="17">
        <v>14166.332046332045</v>
      </c>
      <c r="D80" s="11">
        <v>8856.7567567567567</v>
      </c>
      <c r="E80" s="11">
        <v>2149.8069498069494</v>
      </c>
      <c r="F80" s="11">
        <f t="shared" si="3"/>
        <v>3159.768339768339</v>
      </c>
      <c r="G80" s="10" t="s">
        <v>11</v>
      </c>
    </row>
    <row r="81" spans="1:7" s="10" customFormat="1" x14ac:dyDescent="0.35">
      <c r="A81" s="10" t="s">
        <v>178</v>
      </c>
      <c r="B81" s="10" t="s">
        <v>179</v>
      </c>
      <c r="C81" s="17">
        <v>30230.984555984553</v>
      </c>
      <c r="D81" s="11">
        <v>21275.096525096524</v>
      </c>
      <c r="E81" s="11">
        <v>4249.0347490347485</v>
      </c>
      <c r="F81" s="11">
        <f t="shared" si="3"/>
        <v>4706.8532818532804</v>
      </c>
      <c r="G81" s="10" t="s">
        <v>11</v>
      </c>
    </row>
    <row r="82" spans="1:7" s="10" customFormat="1" x14ac:dyDescent="0.35">
      <c r="A82" s="10" t="s">
        <v>180</v>
      </c>
      <c r="B82" s="10" t="s">
        <v>181</v>
      </c>
      <c r="C82" s="17">
        <v>2355.2123550000001</v>
      </c>
      <c r="D82" s="11">
        <v>1056.22</v>
      </c>
      <c r="E82" s="11">
        <v>215.827</v>
      </c>
      <c r="F82" s="11">
        <f t="shared" si="3"/>
        <v>1083.1653550000001</v>
      </c>
      <c r="G82" s="10" t="s">
        <v>182</v>
      </c>
    </row>
    <row r="83" spans="1:7" s="12" customFormat="1" x14ac:dyDescent="0.35">
      <c r="A83" s="12" t="s">
        <v>183</v>
      </c>
      <c r="B83" s="12" t="s">
        <v>184</v>
      </c>
      <c r="C83" s="17">
        <v>2343.4362930000007</v>
      </c>
      <c r="D83" s="13">
        <v>901.58</v>
      </c>
      <c r="E83" s="13">
        <v>296.41000000000031</v>
      </c>
      <c r="F83" s="13">
        <f t="shared" si="3"/>
        <v>1145.4462930000004</v>
      </c>
      <c r="G83" s="12" t="s">
        <v>5</v>
      </c>
    </row>
    <row r="84" spans="1:7" s="10" customFormat="1" x14ac:dyDescent="0.35">
      <c r="A84" s="10" t="s">
        <v>185</v>
      </c>
      <c r="B84" s="10" t="s">
        <v>186</v>
      </c>
      <c r="C84" s="17">
        <v>2315.3204633204632</v>
      </c>
      <c r="D84" s="11">
        <v>1262.6254826254826</v>
      </c>
      <c r="E84" s="11">
        <v>337.71428571428572</v>
      </c>
      <c r="F84" s="11">
        <f t="shared" si="3"/>
        <v>714.98069498069481</v>
      </c>
      <c r="G84" s="10" t="s">
        <v>43</v>
      </c>
    </row>
    <row r="85" spans="1:7" s="10" customFormat="1" x14ac:dyDescent="0.35">
      <c r="A85" s="10" t="s">
        <v>187</v>
      </c>
      <c r="B85" s="10" t="s">
        <v>188</v>
      </c>
      <c r="C85" s="17">
        <v>2697.876448</v>
      </c>
      <c r="D85" s="11"/>
      <c r="E85" s="11">
        <v>280.78100000000001</v>
      </c>
      <c r="F85" s="11"/>
      <c r="G85" s="10" t="s">
        <v>5</v>
      </c>
    </row>
    <row r="86" spans="1:7" s="10" customFormat="1" x14ac:dyDescent="0.35">
      <c r="A86" s="10" t="s">
        <v>189</v>
      </c>
      <c r="B86" s="10" t="s">
        <v>190</v>
      </c>
      <c r="C86" s="17">
        <v>466.19691119691117</v>
      </c>
      <c r="D86" s="11">
        <v>211.82432432432429</v>
      </c>
      <c r="E86" s="11">
        <v>68.132239382239376</v>
      </c>
      <c r="F86" s="11">
        <f t="shared" ref="F86:F117" si="4">C86-D86-E86</f>
        <v>186.24034749034752</v>
      </c>
      <c r="G86" s="10" t="s">
        <v>43</v>
      </c>
    </row>
    <row r="87" spans="1:7" s="10" customFormat="1" x14ac:dyDescent="0.35">
      <c r="A87" s="10" t="s">
        <v>191</v>
      </c>
      <c r="B87" s="10" t="s">
        <v>192</v>
      </c>
      <c r="C87" s="17">
        <v>1106.177606</v>
      </c>
      <c r="D87" s="11">
        <v>546.64200000000005</v>
      </c>
      <c r="E87" s="11">
        <v>132.755</v>
      </c>
      <c r="F87" s="11">
        <f t="shared" si="4"/>
        <v>426.78060599999992</v>
      </c>
      <c r="G87" s="10" t="s">
        <v>5</v>
      </c>
    </row>
    <row r="88" spans="1:7" s="10" customFormat="1" x14ac:dyDescent="0.35">
      <c r="A88" s="10" t="s">
        <v>193</v>
      </c>
      <c r="B88" s="10" t="s">
        <v>194</v>
      </c>
      <c r="C88" s="17">
        <v>776.06177610000032</v>
      </c>
      <c r="D88" s="11">
        <v>413.78</v>
      </c>
      <c r="E88" s="11">
        <v>85.273200000000003</v>
      </c>
      <c r="F88" s="11">
        <f t="shared" si="4"/>
        <v>277.00857610000037</v>
      </c>
      <c r="G88" s="10" t="s">
        <v>182</v>
      </c>
    </row>
    <row r="89" spans="1:7" s="10" customFormat="1" x14ac:dyDescent="0.35">
      <c r="A89" s="10" t="s">
        <v>195</v>
      </c>
      <c r="B89" s="10" t="s">
        <v>196</v>
      </c>
      <c r="C89" s="17">
        <v>5096.9015444015449</v>
      </c>
      <c r="D89" s="11">
        <v>2885.0386100386099</v>
      </c>
      <c r="E89" s="11">
        <v>790.71428571428567</v>
      </c>
      <c r="F89" s="11">
        <f t="shared" si="4"/>
        <v>1421.1486486486492</v>
      </c>
      <c r="G89" s="10" t="s">
        <v>43</v>
      </c>
    </row>
    <row r="90" spans="1:7" s="10" customFormat="1" x14ac:dyDescent="0.35">
      <c r="A90" s="10" t="s">
        <v>197</v>
      </c>
      <c r="B90" s="10" t="s">
        <v>198</v>
      </c>
      <c r="C90" s="17">
        <v>2205.6</v>
      </c>
      <c r="D90" s="11">
        <v>1056.22</v>
      </c>
      <c r="E90" s="11">
        <v>331.24</v>
      </c>
      <c r="F90" s="11">
        <f t="shared" si="4"/>
        <v>818.13999999999987</v>
      </c>
      <c r="G90" s="10" t="s">
        <v>76</v>
      </c>
    </row>
    <row r="91" spans="1:7" s="10" customFormat="1" x14ac:dyDescent="0.35">
      <c r="A91" s="10" t="s">
        <v>199</v>
      </c>
      <c r="B91" s="10" t="s">
        <v>200</v>
      </c>
      <c r="C91" s="17">
        <v>1755.79</v>
      </c>
      <c r="D91" s="11">
        <v>872.53</v>
      </c>
      <c r="E91" s="11">
        <v>273.43</v>
      </c>
      <c r="F91" s="11">
        <f t="shared" si="4"/>
        <v>609.82999999999993</v>
      </c>
      <c r="G91" s="10" t="s">
        <v>76</v>
      </c>
    </row>
    <row r="92" spans="1:7" s="10" customFormat="1" x14ac:dyDescent="0.35">
      <c r="A92" s="10" t="s">
        <v>201</v>
      </c>
      <c r="B92" s="10" t="s">
        <v>202</v>
      </c>
      <c r="C92" s="17">
        <v>1052.123552</v>
      </c>
      <c r="D92" s="11">
        <v>588.42999999999995</v>
      </c>
      <c r="E92" s="11">
        <v>152.66159999999999</v>
      </c>
      <c r="F92" s="11">
        <f t="shared" si="4"/>
        <v>311.03195200000005</v>
      </c>
      <c r="G92" s="10" t="s">
        <v>5</v>
      </c>
    </row>
    <row r="93" spans="1:7" s="10" customFormat="1" x14ac:dyDescent="0.35">
      <c r="A93" s="10" t="s">
        <v>203</v>
      </c>
      <c r="B93" s="10" t="s">
        <v>204</v>
      </c>
      <c r="C93" s="17">
        <v>1430.501931</v>
      </c>
      <c r="D93" s="11">
        <v>717.48</v>
      </c>
      <c r="E93" s="11">
        <v>160.22399999999999</v>
      </c>
      <c r="F93" s="11">
        <f t="shared" si="4"/>
        <v>552.79793100000006</v>
      </c>
      <c r="G93" s="10" t="s">
        <v>5</v>
      </c>
    </row>
    <row r="94" spans="1:7" s="10" customFormat="1" x14ac:dyDescent="0.35">
      <c r="A94" s="10" t="s">
        <v>205</v>
      </c>
      <c r="B94" s="10" t="s">
        <v>206</v>
      </c>
      <c r="C94" s="17">
        <v>1140.9266409266409</v>
      </c>
      <c r="D94" s="11">
        <v>630.98</v>
      </c>
      <c r="E94" s="11">
        <v>137.4</v>
      </c>
      <c r="F94" s="11">
        <f t="shared" si="4"/>
        <v>372.54664092664086</v>
      </c>
      <c r="G94" s="10" t="s">
        <v>98</v>
      </c>
    </row>
    <row r="95" spans="1:7" s="10" customFormat="1" x14ac:dyDescent="0.35">
      <c r="A95" s="10" t="s">
        <v>207</v>
      </c>
      <c r="B95" s="10" t="s">
        <v>208</v>
      </c>
      <c r="C95" s="17">
        <v>982.81853279999996</v>
      </c>
      <c r="D95" s="11">
        <v>428.44300000000004</v>
      </c>
      <c r="E95" s="11">
        <v>122.627</v>
      </c>
      <c r="F95" s="11">
        <f t="shared" si="4"/>
        <v>431.74853279999996</v>
      </c>
      <c r="G95" s="10" t="s">
        <v>16</v>
      </c>
    </row>
    <row r="96" spans="1:7" s="4" customFormat="1" x14ac:dyDescent="0.35">
      <c r="A96" s="4" t="s">
        <v>209</v>
      </c>
      <c r="B96" s="4" t="s">
        <v>210</v>
      </c>
      <c r="C96" s="16">
        <v>877.87644787644786</v>
      </c>
      <c r="D96" s="6">
        <v>487.87644787644786</v>
      </c>
      <c r="E96" s="6">
        <v>112.93436293436294</v>
      </c>
      <c r="F96" s="6">
        <f t="shared" si="4"/>
        <v>277.06563706563708</v>
      </c>
      <c r="G96" s="4" t="s">
        <v>43</v>
      </c>
    </row>
    <row r="97" spans="1:7" s="4" customFormat="1" x14ac:dyDescent="0.35">
      <c r="A97" s="4" t="s">
        <v>211</v>
      </c>
      <c r="B97" s="4" t="s">
        <v>212</v>
      </c>
      <c r="C97" s="16">
        <v>3970.0772200000015</v>
      </c>
      <c r="D97" s="6">
        <v>2451.75</v>
      </c>
      <c r="E97" s="6">
        <v>389.61800000000005</v>
      </c>
      <c r="F97" s="6">
        <f t="shared" si="4"/>
        <v>1128.7092200000016</v>
      </c>
      <c r="G97" s="4" t="s">
        <v>182</v>
      </c>
    </row>
    <row r="98" spans="1:7" s="4" customFormat="1" x14ac:dyDescent="0.35">
      <c r="A98" s="4" t="s">
        <v>213</v>
      </c>
      <c r="B98" s="4" t="s">
        <v>214</v>
      </c>
      <c r="C98" s="16">
        <v>847.65444015444007</v>
      </c>
      <c r="D98" s="6">
        <v>400.68532818532816</v>
      </c>
      <c r="E98" s="6">
        <v>149.43050193050192</v>
      </c>
      <c r="F98" s="6">
        <f t="shared" si="4"/>
        <v>297.53861003860999</v>
      </c>
      <c r="G98" s="4" t="s">
        <v>43</v>
      </c>
    </row>
    <row r="99" spans="1:7" s="4" customFormat="1" x14ac:dyDescent="0.35">
      <c r="A99" s="4" t="s">
        <v>215</v>
      </c>
      <c r="B99" s="4" t="s">
        <v>216</v>
      </c>
      <c r="C99" s="16">
        <v>967.18</v>
      </c>
      <c r="D99" s="6">
        <v>578.09</v>
      </c>
      <c r="E99" s="6">
        <v>119.16</v>
      </c>
      <c r="F99" s="6">
        <f t="shared" si="4"/>
        <v>269.92999999999995</v>
      </c>
      <c r="G99" s="4" t="s">
        <v>76</v>
      </c>
    </row>
    <row r="100" spans="1:7" s="10" customFormat="1" x14ac:dyDescent="0.35">
      <c r="A100" s="10" t="s">
        <v>217</v>
      </c>
      <c r="B100" s="10" t="s">
        <v>218</v>
      </c>
      <c r="C100" s="17">
        <v>1411.6119691119691</v>
      </c>
      <c r="D100" s="11">
        <v>796.51544401544402</v>
      </c>
      <c r="E100" s="11">
        <v>171.05212355212356</v>
      </c>
      <c r="F100" s="11">
        <f t="shared" si="4"/>
        <v>444.04440154440147</v>
      </c>
      <c r="G100" s="10" t="s">
        <v>43</v>
      </c>
    </row>
    <row r="101" spans="1:7" s="4" customFormat="1" x14ac:dyDescent="0.35">
      <c r="A101" s="4" t="s">
        <v>219</v>
      </c>
      <c r="B101" s="4" t="s">
        <v>220</v>
      </c>
      <c r="C101" s="16">
        <v>6031.8532820000028</v>
      </c>
      <c r="D101" s="6">
        <v>3646.7</v>
      </c>
      <c r="E101" s="6">
        <v>638.49600000000078</v>
      </c>
      <c r="F101" s="6">
        <f t="shared" si="4"/>
        <v>1746.6572820000022</v>
      </c>
      <c r="G101" s="4" t="s">
        <v>182</v>
      </c>
    </row>
    <row r="102" spans="1:7" s="4" customFormat="1" x14ac:dyDescent="0.35">
      <c r="A102" s="4" t="s">
        <v>221</v>
      </c>
      <c r="B102" s="4" t="s">
        <v>222</v>
      </c>
      <c r="C102" s="16">
        <v>3211</v>
      </c>
      <c r="D102" s="6">
        <v>1847.78</v>
      </c>
      <c r="E102" s="6">
        <v>451.85</v>
      </c>
      <c r="F102" s="6">
        <f t="shared" si="4"/>
        <v>911.37</v>
      </c>
      <c r="G102" s="4" t="s">
        <v>8</v>
      </c>
    </row>
    <row r="103" spans="1:7" s="4" customFormat="1" x14ac:dyDescent="0.35">
      <c r="A103" s="4" t="s">
        <v>223</v>
      </c>
      <c r="B103" s="4" t="s">
        <v>224</v>
      </c>
      <c r="C103" s="16">
        <v>3509.6525099999999</v>
      </c>
      <c r="D103" s="6">
        <v>1847.61</v>
      </c>
      <c r="E103" s="6">
        <v>417.62900000000002</v>
      </c>
      <c r="F103" s="6">
        <f t="shared" si="4"/>
        <v>1244.4135099999999</v>
      </c>
      <c r="G103" s="4" t="s">
        <v>5</v>
      </c>
    </row>
    <row r="104" spans="1:7" s="4" customFormat="1" x14ac:dyDescent="0.35">
      <c r="A104" s="4" t="s">
        <v>225</v>
      </c>
      <c r="B104" s="4" t="s">
        <v>226</v>
      </c>
      <c r="C104" s="16">
        <v>3462</v>
      </c>
      <c r="D104" s="6">
        <v>1728.66</v>
      </c>
      <c r="E104" s="6">
        <v>574.51</v>
      </c>
      <c r="F104" s="6">
        <f t="shared" si="4"/>
        <v>1158.83</v>
      </c>
      <c r="G104" s="4" t="s">
        <v>8</v>
      </c>
    </row>
    <row r="105" spans="1:7" s="4" customFormat="1" x14ac:dyDescent="0.35">
      <c r="A105" s="4" t="s">
        <v>227</v>
      </c>
      <c r="B105" s="4" t="s">
        <v>228</v>
      </c>
      <c r="C105" s="16">
        <v>6187</v>
      </c>
      <c r="D105" s="6">
        <v>3370.54</v>
      </c>
      <c r="E105" s="6">
        <v>1183.76</v>
      </c>
      <c r="F105" s="6">
        <f t="shared" si="4"/>
        <v>1632.7</v>
      </c>
      <c r="G105" s="4" t="s">
        <v>8</v>
      </c>
    </row>
    <row r="106" spans="1:7" s="4" customFormat="1" x14ac:dyDescent="0.35">
      <c r="A106" s="4" t="s">
        <v>229</v>
      </c>
      <c r="B106" s="4" t="s">
        <v>230</v>
      </c>
      <c r="C106" s="19">
        <v>2367.62</v>
      </c>
      <c r="D106" s="5">
        <v>571.85299999999995</v>
      </c>
      <c r="E106" s="6">
        <v>181.77799999999999</v>
      </c>
      <c r="F106" s="6">
        <f t="shared" si="4"/>
        <v>1613.9889999999998</v>
      </c>
      <c r="G106" s="4" t="s">
        <v>5</v>
      </c>
    </row>
    <row r="107" spans="1:7" s="4" customFormat="1" x14ac:dyDescent="0.35">
      <c r="A107" s="4" t="s">
        <v>231</v>
      </c>
      <c r="B107" s="4" t="s">
        <v>232</v>
      </c>
      <c r="C107" s="16">
        <v>3543.2432432432433</v>
      </c>
      <c r="D107" s="6">
        <v>2195.2123552123549</v>
      </c>
      <c r="E107" s="6">
        <v>444.90347490347489</v>
      </c>
      <c r="F107" s="6">
        <f t="shared" si="4"/>
        <v>903.12741312741355</v>
      </c>
      <c r="G107" s="4" t="s">
        <v>43</v>
      </c>
    </row>
    <row r="108" spans="1:7" s="10" customFormat="1" x14ac:dyDescent="0.35">
      <c r="A108" s="10" t="s">
        <v>233</v>
      </c>
      <c r="B108" s="10" t="s">
        <v>234</v>
      </c>
      <c r="C108" s="17">
        <v>2211.16</v>
      </c>
      <c r="D108" s="11">
        <v>1180.48</v>
      </c>
      <c r="E108" s="11">
        <v>332.44</v>
      </c>
      <c r="F108" s="11">
        <f t="shared" si="4"/>
        <v>698.23999999999978</v>
      </c>
      <c r="G108" s="10" t="s">
        <v>182</v>
      </c>
    </row>
    <row r="109" spans="1:7" x14ac:dyDescent="0.35">
      <c r="A109" t="s">
        <v>235</v>
      </c>
      <c r="B109" t="s">
        <v>236</v>
      </c>
      <c r="C109" s="16">
        <v>990.37</v>
      </c>
      <c r="D109" s="1">
        <v>544.17999999999995</v>
      </c>
      <c r="E109" s="1">
        <v>121.2722</v>
      </c>
      <c r="F109" s="1">
        <f t="shared" si="4"/>
        <v>324.91780000000006</v>
      </c>
      <c r="G109" t="s">
        <v>143</v>
      </c>
    </row>
    <row r="110" spans="1:7" x14ac:dyDescent="0.35">
      <c r="A110" t="s">
        <v>237</v>
      </c>
      <c r="B110" t="s">
        <v>238</v>
      </c>
      <c r="C110" s="16">
        <v>3083.4652509652506</v>
      </c>
      <c r="D110" s="1">
        <v>1729.4401544401544</v>
      </c>
      <c r="E110" s="1">
        <v>400.72393822393821</v>
      </c>
      <c r="F110" s="1">
        <f t="shared" si="4"/>
        <v>953.30115830115801</v>
      </c>
      <c r="G110" t="s">
        <v>43</v>
      </c>
    </row>
    <row r="111" spans="1:7" x14ac:dyDescent="0.35">
      <c r="A111" t="s">
        <v>239</v>
      </c>
      <c r="B111" t="s">
        <v>240</v>
      </c>
      <c r="C111" s="16">
        <v>434.4401544401544</v>
      </c>
      <c r="D111" s="1">
        <v>235.00965250965251</v>
      </c>
      <c r="E111" s="1">
        <v>47.938223938223935</v>
      </c>
      <c r="F111" s="1">
        <f t="shared" si="4"/>
        <v>151.49227799227796</v>
      </c>
      <c r="G111" t="s">
        <v>43</v>
      </c>
    </row>
    <row r="112" spans="1:7" x14ac:dyDescent="0.35">
      <c r="A112" t="s">
        <v>241</v>
      </c>
      <c r="B112" t="s">
        <v>242</v>
      </c>
      <c r="C112" s="16">
        <v>755.81081081081072</v>
      </c>
      <c r="D112" s="1">
        <v>387.25868725868725</v>
      </c>
      <c r="E112" s="1">
        <v>88.774131274131264</v>
      </c>
      <c r="F112" s="1">
        <f t="shared" si="4"/>
        <v>279.77799227799221</v>
      </c>
      <c r="G112" t="s">
        <v>43</v>
      </c>
    </row>
    <row r="113" spans="1:7" s="4" customFormat="1" x14ac:dyDescent="0.35">
      <c r="A113" s="4" t="s">
        <v>243</v>
      </c>
      <c r="B113" s="4" t="s">
        <v>244</v>
      </c>
      <c r="C113" s="16">
        <v>826.56299999999999</v>
      </c>
      <c r="D113" s="6">
        <v>386.017</v>
      </c>
      <c r="E113" s="6">
        <v>118.86666670000004</v>
      </c>
      <c r="F113" s="6">
        <f t="shared" si="4"/>
        <v>321.67933329999994</v>
      </c>
      <c r="G113" s="4" t="s">
        <v>29</v>
      </c>
    </row>
    <row r="114" spans="1:7" x14ac:dyDescent="0.35">
      <c r="A114" t="s">
        <v>245</v>
      </c>
      <c r="B114" t="s">
        <v>246</v>
      </c>
      <c r="C114" s="16">
        <v>2151.3000000000002</v>
      </c>
      <c r="D114" s="1">
        <v>1158.5999999999999</v>
      </c>
      <c r="E114" s="1">
        <v>340.71000000000004</v>
      </c>
      <c r="F114" s="1">
        <f t="shared" si="4"/>
        <v>651.99000000000024</v>
      </c>
      <c r="G114" t="s">
        <v>29</v>
      </c>
    </row>
    <row r="115" spans="1:7" s="4" customFormat="1" x14ac:dyDescent="0.35">
      <c r="A115" s="4" t="s">
        <v>247</v>
      </c>
      <c r="B115" s="4" t="s">
        <v>248</v>
      </c>
      <c r="C115" s="16">
        <v>3468.7258687258686</v>
      </c>
      <c r="D115" s="8">
        <f>1227930000000*10^-9</f>
        <v>1227.93</v>
      </c>
      <c r="E115" s="6">
        <v>314.863</v>
      </c>
      <c r="F115" s="6">
        <f t="shared" si="4"/>
        <v>1925.9328687258687</v>
      </c>
      <c r="G115" s="4" t="s">
        <v>5</v>
      </c>
    </row>
    <row r="116" spans="1:7" x14ac:dyDescent="0.35">
      <c r="A116" t="s">
        <v>249</v>
      </c>
      <c r="B116" t="s">
        <v>250</v>
      </c>
      <c r="C116" s="16">
        <v>2583.1930501930501</v>
      </c>
      <c r="D116" s="1">
        <v>1379.3339768339767</v>
      </c>
      <c r="E116" s="1">
        <v>326.48455598455598</v>
      </c>
      <c r="F116" s="1">
        <f t="shared" si="4"/>
        <v>877.37451737451738</v>
      </c>
      <c r="G116" t="s">
        <v>43</v>
      </c>
    </row>
    <row r="117" spans="1:7" x14ac:dyDescent="0.35">
      <c r="A117" t="s">
        <v>251</v>
      </c>
      <c r="B117" t="s">
        <v>252</v>
      </c>
      <c r="C117" s="16">
        <v>4513.8127413127413</v>
      </c>
      <c r="D117" s="1">
        <v>2647.5868725868727</v>
      </c>
      <c r="E117" s="1">
        <v>497.22972972972968</v>
      </c>
      <c r="F117" s="1">
        <f t="shared" si="4"/>
        <v>1368.9961389961391</v>
      </c>
      <c r="G117" t="s">
        <v>43</v>
      </c>
    </row>
    <row r="118" spans="1:7" x14ac:dyDescent="0.35">
      <c r="A118" t="s">
        <v>253</v>
      </c>
      <c r="B118" t="s">
        <v>254</v>
      </c>
      <c r="C118" s="16">
        <v>5905.9750000000049</v>
      </c>
      <c r="D118" s="1">
        <f>3374040000000*10^-9</f>
        <v>3374.0400000000004</v>
      </c>
      <c r="E118" s="1">
        <v>945.43500000000051</v>
      </c>
      <c r="F118" s="1">
        <f t="shared" ref="F118:F149" si="5">C118-D118-E118</f>
        <v>1586.5000000000041</v>
      </c>
      <c r="G118" t="s">
        <v>255</v>
      </c>
    </row>
    <row r="119" spans="1:7" x14ac:dyDescent="0.35">
      <c r="A119" t="s">
        <v>256</v>
      </c>
      <c r="B119" t="s">
        <v>257</v>
      </c>
      <c r="C119" s="16">
        <v>3950.7722007722009</v>
      </c>
      <c r="D119" s="1">
        <v>2223.2800000000002</v>
      </c>
      <c r="E119" s="1">
        <v>547.67999999999995</v>
      </c>
      <c r="F119" s="1">
        <f t="shared" si="5"/>
        <v>1179.8122007722009</v>
      </c>
      <c r="G119" t="s">
        <v>98</v>
      </c>
    </row>
    <row r="120" spans="1:7" x14ac:dyDescent="0.35">
      <c r="A120" t="s">
        <v>258</v>
      </c>
      <c r="B120" t="s">
        <v>259</v>
      </c>
      <c r="C120" s="16">
        <v>3373.5521235521237</v>
      </c>
      <c r="D120" s="1">
        <v>1829.65</v>
      </c>
      <c r="E120" s="1">
        <v>526.08000000000004</v>
      </c>
      <c r="F120" s="1">
        <f t="shared" si="5"/>
        <v>1017.8221235521236</v>
      </c>
      <c r="G120" t="s">
        <v>98</v>
      </c>
    </row>
    <row r="121" spans="1:7" x14ac:dyDescent="0.35">
      <c r="A121" t="s">
        <v>260</v>
      </c>
      <c r="B121" t="s">
        <v>261</v>
      </c>
      <c r="C121" s="16">
        <v>6070.7850710000002</v>
      </c>
      <c r="D121" s="1">
        <f>3539700000000*10^-9</f>
        <v>3539.7000000000003</v>
      </c>
      <c r="E121" s="1">
        <v>749.08000000000027</v>
      </c>
      <c r="F121" s="1">
        <f t="shared" si="5"/>
        <v>1782.0050709999996</v>
      </c>
      <c r="G121" t="s">
        <v>262</v>
      </c>
    </row>
    <row r="122" spans="1:7" s="4" customFormat="1" x14ac:dyDescent="0.35">
      <c r="A122" s="4" t="s">
        <v>263</v>
      </c>
      <c r="B122" s="4" t="s">
        <v>264</v>
      </c>
      <c r="C122" s="16">
        <v>2027.0270270000017</v>
      </c>
      <c r="D122" s="6">
        <f>973476000000*10^-9</f>
        <v>973.47600000000011</v>
      </c>
      <c r="E122" s="6">
        <v>182.53000000000003</v>
      </c>
      <c r="F122" s="6">
        <f t="shared" si="5"/>
        <v>871.0210270000016</v>
      </c>
      <c r="G122" s="4" t="s">
        <v>265</v>
      </c>
    </row>
    <row r="123" spans="1:7" x14ac:dyDescent="0.35">
      <c r="A123" t="s">
        <v>266</v>
      </c>
      <c r="B123" t="s">
        <v>267</v>
      </c>
      <c r="C123" s="16">
        <v>3251.5</v>
      </c>
      <c r="D123" s="1">
        <v>1756.79</v>
      </c>
      <c r="E123" s="1">
        <v>397.13333330000012</v>
      </c>
      <c r="F123" s="1">
        <f t="shared" si="5"/>
        <v>1097.5766666999998</v>
      </c>
      <c r="G123" t="s">
        <v>262</v>
      </c>
    </row>
    <row r="124" spans="1:7" x14ac:dyDescent="0.35">
      <c r="A124" t="s">
        <v>268</v>
      </c>
      <c r="B124" t="s">
        <v>269</v>
      </c>
      <c r="C124" s="16">
        <v>3754.9999999999995</v>
      </c>
      <c r="D124" s="1">
        <v>1978.5714285714287</v>
      </c>
      <c r="E124" s="1">
        <v>589.28571428571422</v>
      </c>
      <c r="F124" s="1">
        <f t="shared" si="5"/>
        <v>1187.1428571428567</v>
      </c>
      <c r="G124" t="s">
        <v>43</v>
      </c>
    </row>
    <row r="125" spans="1:7" x14ac:dyDescent="0.35">
      <c r="A125" t="s">
        <v>270</v>
      </c>
      <c r="B125" t="s">
        <v>271</v>
      </c>
      <c r="C125" s="16">
        <v>5500</v>
      </c>
      <c r="D125" s="1">
        <v>2994.2084942084939</v>
      </c>
      <c r="E125" s="1">
        <v>828.1853281853281</v>
      </c>
      <c r="F125" s="1">
        <f t="shared" si="5"/>
        <v>1677.6061776061779</v>
      </c>
      <c r="G125" t="s">
        <v>43</v>
      </c>
    </row>
    <row r="126" spans="1:7" s="4" customFormat="1" x14ac:dyDescent="0.35">
      <c r="A126" s="4" t="s">
        <v>272</v>
      </c>
      <c r="B126" s="4" t="s">
        <v>273</v>
      </c>
      <c r="C126" s="16">
        <v>3336.3899613899616</v>
      </c>
      <c r="D126" s="6">
        <f>1299320000000*10^-9</f>
        <v>1299.3200000000002</v>
      </c>
      <c r="E126" s="6">
        <v>316.815</v>
      </c>
      <c r="F126" s="6">
        <f t="shared" si="5"/>
        <v>1720.2549613899614</v>
      </c>
      <c r="G126" s="4" t="s">
        <v>5</v>
      </c>
    </row>
    <row r="127" spans="1:7" s="4" customFormat="1" x14ac:dyDescent="0.35">
      <c r="A127" s="4" t="s">
        <v>274</v>
      </c>
      <c r="B127" s="4" t="s">
        <v>275</v>
      </c>
      <c r="C127" s="16">
        <v>3051.1583011583011</v>
      </c>
      <c r="D127" s="6">
        <f>1240600000000*10^-9</f>
        <v>1240.6000000000001</v>
      </c>
      <c r="E127" s="6">
        <v>326.35399999999998</v>
      </c>
      <c r="F127" s="6">
        <f t="shared" si="5"/>
        <v>1484.204301158301</v>
      </c>
      <c r="G127" s="4" t="s">
        <v>5</v>
      </c>
    </row>
    <row r="128" spans="1:7" s="2" customFormat="1" x14ac:dyDescent="0.35">
      <c r="A128" s="2" t="s">
        <v>276</v>
      </c>
      <c r="B128" s="2" t="s">
        <v>277</v>
      </c>
      <c r="C128" s="16">
        <v>2204.91</v>
      </c>
      <c r="D128" s="3">
        <f>1303480000000*10^-9</f>
        <v>1303.48</v>
      </c>
      <c r="E128" s="3">
        <v>362.54199999999997</v>
      </c>
      <c r="F128" s="3">
        <f t="shared" si="5"/>
        <v>538.88799999999992</v>
      </c>
      <c r="G128" s="2" t="s">
        <v>29</v>
      </c>
    </row>
    <row r="129" spans="1:7" x14ac:dyDescent="0.35">
      <c r="A129" t="s">
        <v>278</v>
      </c>
      <c r="B129" t="s">
        <v>279</v>
      </c>
      <c r="C129" s="16">
        <v>4687.4237451737454</v>
      </c>
      <c r="D129" s="1">
        <v>2347.2104247104248</v>
      </c>
      <c r="E129" s="1">
        <v>1036.8436293436293</v>
      </c>
      <c r="F129" s="1">
        <f t="shared" si="5"/>
        <v>1303.3696911196912</v>
      </c>
      <c r="G129" t="s">
        <v>43</v>
      </c>
    </row>
    <row r="130" spans="1:7" x14ac:dyDescent="0.35">
      <c r="A130" t="s">
        <v>280</v>
      </c>
      <c r="B130" t="s">
        <v>281</v>
      </c>
      <c r="C130" s="16">
        <v>13912.5</v>
      </c>
      <c r="D130" s="1">
        <v>9428.5714285714275</v>
      </c>
      <c r="E130" s="1">
        <v>1885.7142857142856</v>
      </c>
      <c r="F130" s="1">
        <f t="shared" si="5"/>
        <v>2598.2142857142871</v>
      </c>
      <c r="G130" t="s">
        <v>43</v>
      </c>
    </row>
    <row r="131" spans="1:7" x14ac:dyDescent="0.35">
      <c r="A131" t="s">
        <v>282</v>
      </c>
      <c r="B131" t="s">
        <v>283</v>
      </c>
      <c r="C131" s="16">
        <v>1259.6959459459461</v>
      </c>
      <c r="D131" s="1">
        <v>724.25675675675677</v>
      </c>
      <c r="E131" s="1">
        <v>155.06756756756758</v>
      </c>
      <c r="F131" s="1">
        <f t="shared" si="5"/>
        <v>380.37162162162167</v>
      </c>
      <c r="G131" t="s">
        <v>43</v>
      </c>
    </row>
    <row r="132" spans="1:7" x14ac:dyDescent="0.35">
      <c r="A132" t="s">
        <v>284</v>
      </c>
      <c r="B132" t="s">
        <v>285</v>
      </c>
      <c r="C132" s="16">
        <v>2718.9189190000016</v>
      </c>
      <c r="D132" s="1">
        <v>1842.69</v>
      </c>
      <c r="E132" s="1">
        <v>242.20800000000017</v>
      </c>
      <c r="F132" s="1">
        <f t="shared" si="5"/>
        <v>634.0209190000013</v>
      </c>
      <c r="G132" t="s">
        <v>182</v>
      </c>
    </row>
    <row r="133" spans="1:7" x14ac:dyDescent="0.35">
      <c r="A133" t="s">
        <v>286</v>
      </c>
      <c r="B133" t="s">
        <v>287</v>
      </c>
      <c r="C133" s="16">
        <v>4015.45</v>
      </c>
      <c r="D133" s="1">
        <v>2738.46</v>
      </c>
      <c r="E133" s="1">
        <v>399.62</v>
      </c>
      <c r="F133" s="1">
        <f t="shared" si="5"/>
        <v>877.36999999999978</v>
      </c>
      <c r="G133" t="s">
        <v>288</v>
      </c>
    </row>
    <row r="134" spans="1:7" x14ac:dyDescent="0.35">
      <c r="A134" t="s">
        <v>289</v>
      </c>
      <c r="B134" t="s">
        <v>290</v>
      </c>
      <c r="C134" s="16">
        <v>3210.666023166023</v>
      </c>
      <c r="D134" s="1">
        <v>2016.1679536679535</v>
      </c>
      <c r="E134" s="1">
        <v>394.54633204633205</v>
      </c>
      <c r="F134" s="1">
        <f t="shared" si="5"/>
        <v>799.95173745173747</v>
      </c>
      <c r="G134" t="s">
        <v>43</v>
      </c>
    </row>
    <row r="135" spans="1:7" x14ac:dyDescent="0.35">
      <c r="A135" t="s">
        <v>291</v>
      </c>
      <c r="B135" t="s">
        <v>292</v>
      </c>
      <c r="C135" s="16">
        <v>1990.0772200772199</v>
      </c>
      <c r="D135" s="1">
        <v>1164.2084942084941</v>
      </c>
      <c r="E135" s="1">
        <v>269.07335907335903</v>
      </c>
      <c r="F135" s="1">
        <f t="shared" si="5"/>
        <v>556.7953667953667</v>
      </c>
      <c r="G135" t="s">
        <v>43</v>
      </c>
    </row>
    <row r="136" spans="1:7" x14ac:dyDescent="0.35">
      <c r="A136" t="s">
        <v>293</v>
      </c>
      <c r="B136" t="s">
        <v>294</v>
      </c>
      <c r="C136" s="16">
        <v>2726.5444020000014</v>
      </c>
      <c r="D136" s="1">
        <v>1652.54</v>
      </c>
      <c r="E136" s="1">
        <v>308.98400000000026</v>
      </c>
      <c r="F136" s="1">
        <f t="shared" si="5"/>
        <v>765.02040200000113</v>
      </c>
      <c r="G136" t="s">
        <v>5</v>
      </c>
    </row>
    <row r="137" spans="1:7" x14ac:dyDescent="0.35">
      <c r="A137" t="s">
        <v>295</v>
      </c>
      <c r="B137" t="s">
        <v>296</v>
      </c>
      <c r="C137" s="16">
        <v>19328.281853281853</v>
      </c>
      <c r="D137" s="1">
        <v>13716.31274131274</v>
      </c>
      <c r="E137" s="1">
        <v>1782.6254826254826</v>
      </c>
      <c r="F137" s="1">
        <f t="shared" si="5"/>
        <v>3829.3436293436298</v>
      </c>
      <c r="G137" t="s">
        <v>43</v>
      </c>
    </row>
    <row r="138" spans="1:7" x14ac:dyDescent="0.35">
      <c r="A138" t="s">
        <v>297</v>
      </c>
      <c r="B138" t="s">
        <v>298</v>
      </c>
      <c r="C138" s="16">
        <v>9670.2027027027016</v>
      </c>
      <c r="D138" s="1">
        <v>5989.0733590733589</v>
      </c>
      <c r="E138" s="1">
        <v>1497.2683397683397</v>
      </c>
      <c r="F138" s="1">
        <f t="shared" si="5"/>
        <v>2183.8610038610032</v>
      </c>
      <c r="G138" t="s">
        <v>43</v>
      </c>
    </row>
    <row r="139" spans="1:7" x14ac:dyDescent="0.35">
      <c r="A139" t="s">
        <v>299</v>
      </c>
      <c r="B139" t="s">
        <v>300</v>
      </c>
      <c r="C139" s="16">
        <v>4953.0501930501923</v>
      </c>
      <c r="D139" s="1">
        <v>3156.1389961389964</v>
      </c>
      <c r="E139" s="1">
        <v>656.5250965250965</v>
      </c>
      <c r="F139" s="1">
        <f t="shared" si="5"/>
        <v>1140.3861003860993</v>
      </c>
      <c r="G139" t="s">
        <v>43</v>
      </c>
    </row>
    <row r="140" spans="1:7" x14ac:dyDescent="0.35">
      <c r="A140" t="s">
        <v>301</v>
      </c>
      <c r="B140" t="s">
        <v>302</v>
      </c>
      <c r="C140" s="16">
        <v>1117.9111969111968</v>
      </c>
      <c r="D140" s="1">
        <v>595.48262548262539</v>
      </c>
      <c r="E140" s="1">
        <v>145.8011583011583</v>
      </c>
      <c r="F140" s="1">
        <f t="shared" si="5"/>
        <v>376.62741312741315</v>
      </c>
      <c r="G140" t="s">
        <v>43</v>
      </c>
    </row>
    <row r="141" spans="1:7" x14ac:dyDescent="0.35">
      <c r="A141" t="s">
        <v>303</v>
      </c>
      <c r="B141" t="s">
        <v>304</v>
      </c>
      <c r="C141" s="16">
        <v>1701.8822393822395</v>
      </c>
      <c r="D141" s="1">
        <v>1023.0308880308879</v>
      </c>
      <c r="E141" s="1">
        <v>237.6930501930502</v>
      </c>
      <c r="F141" s="1">
        <f t="shared" si="5"/>
        <v>441.15830115830136</v>
      </c>
      <c r="G141" t="s">
        <v>43</v>
      </c>
    </row>
    <row r="142" spans="1:7" x14ac:dyDescent="0.35">
      <c r="A142" t="s">
        <v>305</v>
      </c>
      <c r="B142" t="s">
        <v>306</v>
      </c>
      <c r="C142" s="16">
        <v>10500.965250000023</v>
      </c>
      <c r="D142" s="1">
        <v>6377.92</v>
      </c>
      <c r="E142" s="1">
        <v>1257.1900000000007</v>
      </c>
      <c r="F142" s="1">
        <f t="shared" si="5"/>
        <v>2865.8552500000224</v>
      </c>
      <c r="G142" t="s">
        <v>29</v>
      </c>
    </row>
    <row r="143" spans="1:7" s="4" customFormat="1" x14ac:dyDescent="0.35">
      <c r="A143" s="4" t="s">
        <v>307</v>
      </c>
      <c r="B143" s="4" t="s">
        <v>308</v>
      </c>
      <c r="C143" s="16">
        <v>434.36293440000009</v>
      </c>
      <c r="D143" s="6">
        <v>233</v>
      </c>
      <c r="E143" s="6">
        <v>37.08000000000002</v>
      </c>
      <c r="F143" s="6">
        <f t="shared" si="5"/>
        <v>164.28293440000007</v>
      </c>
      <c r="G143" s="4" t="s">
        <v>182</v>
      </c>
    </row>
    <row r="144" spans="1:7" s="4" customFormat="1" x14ac:dyDescent="0.35">
      <c r="A144" s="4" t="s">
        <v>309</v>
      </c>
      <c r="B144" s="4" t="s">
        <v>310</v>
      </c>
      <c r="C144" s="16">
        <v>489</v>
      </c>
      <c r="D144" s="6">
        <v>294.39999999999998</v>
      </c>
      <c r="E144" s="6">
        <v>39.299199999999999</v>
      </c>
      <c r="F144" s="6">
        <f t="shared" si="5"/>
        <v>155.30080000000004</v>
      </c>
      <c r="G144" s="4" t="s">
        <v>5</v>
      </c>
    </row>
    <row r="145" spans="1:7" s="4" customFormat="1" x14ac:dyDescent="0.35">
      <c r="A145" s="4" t="s">
        <v>311</v>
      </c>
      <c r="B145" s="4" t="s">
        <v>312</v>
      </c>
      <c r="C145" s="16">
        <v>465.79150579150576</v>
      </c>
      <c r="D145" s="6">
        <v>272.43243243243245</v>
      </c>
      <c r="E145" s="6">
        <v>63.62934362934363</v>
      </c>
      <c r="F145" s="6">
        <f t="shared" si="5"/>
        <v>129.72972972972968</v>
      </c>
      <c r="G145" s="4" t="s">
        <v>43</v>
      </c>
    </row>
    <row r="146" spans="1:7" s="4" customFormat="1" x14ac:dyDescent="0.35">
      <c r="A146" s="4" t="s">
        <v>313</v>
      </c>
      <c r="B146" s="4" t="s">
        <v>314</v>
      </c>
      <c r="C146" s="16">
        <v>441.35135135135135</v>
      </c>
      <c r="D146" s="6">
        <v>273.06949806949802</v>
      </c>
      <c r="E146" s="6">
        <v>34.41119691119691</v>
      </c>
      <c r="F146" s="6">
        <f t="shared" si="5"/>
        <v>133.87065637065643</v>
      </c>
      <c r="G146" s="4" t="s">
        <v>43</v>
      </c>
    </row>
    <row r="147" spans="1:7" s="2" customFormat="1" x14ac:dyDescent="0.35">
      <c r="A147" s="2" t="s">
        <v>315</v>
      </c>
      <c r="B147" s="2" t="s">
        <v>316</v>
      </c>
      <c r="C147" s="16">
        <v>1063.3</v>
      </c>
      <c r="D147" s="3">
        <v>697.05700000000002</v>
      </c>
      <c r="E147" s="3">
        <v>110.938</v>
      </c>
      <c r="F147" s="3">
        <f t="shared" si="5"/>
        <v>255.30499999999995</v>
      </c>
      <c r="G147" s="2" t="s">
        <v>16</v>
      </c>
    </row>
    <row r="148" spans="1:7" s="4" customFormat="1" x14ac:dyDescent="0.35">
      <c r="A148" s="4" t="s">
        <v>317</v>
      </c>
      <c r="B148" s="4" t="s">
        <v>318</v>
      </c>
      <c r="C148" s="16">
        <v>1258.925411794168</v>
      </c>
      <c r="D148" s="6">
        <v>937.56200692588072</v>
      </c>
      <c r="E148" s="6">
        <v>101.15794542598989</v>
      </c>
      <c r="F148" s="6">
        <f t="shared" si="5"/>
        <v>220.20545944229735</v>
      </c>
      <c r="G148" s="4" t="s">
        <v>319</v>
      </c>
    </row>
    <row r="149" spans="1:7" s="4" customFormat="1" x14ac:dyDescent="0.35">
      <c r="A149" s="4" t="s">
        <v>320</v>
      </c>
      <c r="B149" s="4" t="s">
        <v>321</v>
      </c>
      <c r="C149" s="16">
        <v>1135.569498069498</v>
      </c>
      <c r="D149" s="6">
        <v>834.55598455598454</v>
      </c>
      <c r="E149" s="6">
        <v>83.880308880308888</v>
      </c>
      <c r="F149" s="6">
        <f t="shared" si="5"/>
        <v>217.13320463320454</v>
      </c>
      <c r="G149" s="4" t="s">
        <v>43</v>
      </c>
    </row>
    <row r="150" spans="1:7" s="4" customFormat="1" x14ac:dyDescent="0.35">
      <c r="A150" s="4" t="s">
        <v>322</v>
      </c>
      <c r="B150" s="4" t="s">
        <v>323</v>
      </c>
      <c r="C150" s="16">
        <v>919.53</v>
      </c>
      <c r="D150" s="6">
        <v>534.22</v>
      </c>
      <c r="E150" s="6">
        <v>84.787199999999999</v>
      </c>
      <c r="F150" s="6">
        <f t="shared" ref="F150:F164" si="6">C150-D150-E150</f>
        <v>300.52279999999996</v>
      </c>
      <c r="G150" s="4" t="s">
        <v>29</v>
      </c>
    </row>
    <row r="151" spans="1:7" s="4" customFormat="1" x14ac:dyDescent="0.35">
      <c r="A151" s="4" t="s">
        <v>324</v>
      </c>
      <c r="B151" s="4" t="s">
        <v>325</v>
      </c>
      <c r="C151" s="16">
        <v>777.3166023</v>
      </c>
      <c r="D151" s="6">
        <v>299.00200000000001</v>
      </c>
      <c r="E151" s="6">
        <v>57.4788</v>
      </c>
      <c r="F151" s="6">
        <f t="shared" si="6"/>
        <v>420.83580230000001</v>
      </c>
      <c r="G151" s="4" t="s">
        <v>5</v>
      </c>
    </row>
    <row r="152" spans="1:7" s="4" customFormat="1" x14ac:dyDescent="0.35">
      <c r="A152" s="4" t="s">
        <v>326</v>
      </c>
      <c r="B152" s="4" t="s">
        <v>327</v>
      </c>
      <c r="C152" s="16">
        <v>1102.1235521235521</v>
      </c>
      <c r="D152" s="6">
        <v>685.48262548262539</v>
      </c>
      <c r="E152" s="6">
        <v>140.15444015444015</v>
      </c>
      <c r="F152" s="6">
        <f t="shared" si="6"/>
        <v>276.48648648648657</v>
      </c>
      <c r="G152" s="4" t="s">
        <v>43</v>
      </c>
    </row>
    <row r="153" spans="1:7" s="4" customFormat="1" x14ac:dyDescent="0.35">
      <c r="A153" s="4" t="s">
        <v>328</v>
      </c>
      <c r="B153" s="4" t="s">
        <v>329</v>
      </c>
      <c r="C153" s="16">
        <v>613.73552123552122</v>
      </c>
      <c r="D153" s="6">
        <v>413.61969111969108</v>
      </c>
      <c r="E153" s="6">
        <v>62.712355212355206</v>
      </c>
      <c r="F153" s="6">
        <f t="shared" si="6"/>
        <v>137.40347490347494</v>
      </c>
      <c r="G153" s="4" t="s">
        <v>43</v>
      </c>
    </row>
    <row r="154" spans="1:7" s="4" customFormat="1" x14ac:dyDescent="0.35">
      <c r="A154" s="4" t="s">
        <v>330</v>
      </c>
      <c r="B154" s="4" t="s">
        <v>331</v>
      </c>
      <c r="C154" s="16">
        <v>597.29729729729729</v>
      </c>
      <c r="D154" s="6">
        <v>405.93629343629345</v>
      </c>
      <c r="E154" s="6">
        <v>67.133204633204627</v>
      </c>
      <c r="F154" s="6">
        <f t="shared" si="6"/>
        <v>124.22779922779921</v>
      </c>
      <c r="G154" s="4" t="s">
        <v>43</v>
      </c>
    </row>
    <row r="155" spans="1:7" s="4" customFormat="1" x14ac:dyDescent="0.35">
      <c r="A155" s="4" t="s">
        <v>332</v>
      </c>
      <c r="B155" s="4" t="s">
        <v>333</v>
      </c>
      <c r="C155" s="16">
        <v>527.08494208494199</v>
      </c>
      <c r="D155" s="6">
        <v>341.6698841698842</v>
      </c>
      <c r="E155" s="6">
        <v>66.573359073359072</v>
      </c>
      <c r="F155" s="6">
        <f t="shared" si="6"/>
        <v>118.84169884169872</v>
      </c>
      <c r="G155" s="4" t="s">
        <v>43</v>
      </c>
    </row>
    <row r="156" spans="1:7" s="4" customFormat="1" x14ac:dyDescent="0.35">
      <c r="A156" s="4" t="s">
        <v>334</v>
      </c>
      <c r="B156" s="4" t="s">
        <v>335</v>
      </c>
      <c r="C156" s="16">
        <v>1058.9768340000001</v>
      </c>
      <c r="D156" s="6">
        <v>550.93600000000004</v>
      </c>
      <c r="E156" s="6">
        <v>81.702699999999993</v>
      </c>
      <c r="F156" s="6">
        <f t="shared" si="6"/>
        <v>426.33813400000003</v>
      </c>
      <c r="G156" s="4" t="s">
        <v>5</v>
      </c>
    </row>
    <row r="157" spans="1:7" s="4" customFormat="1" x14ac:dyDescent="0.35">
      <c r="A157" s="4" t="s">
        <v>336</v>
      </c>
      <c r="B157" s="4" t="s">
        <v>337</v>
      </c>
      <c r="C157" s="16">
        <v>431.85328185328183</v>
      </c>
      <c r="D157" s="6">
        <v>266.89189189189187</v>
      </c>
      <c r="E157" s="6">
        <v>48.166023166023166</v>
      </c>
      <c r="F157" s="6">
        <f t="shared" si="6"/>
        <v>116.79536679536679</v>
      </c>
      <c r="G157" s="4" t="s">
        <v>11</v>
      </c>
    </row>
    <row r="158" spans="1:7" s="4" customFormat="1" x14ac:dyDescent="0.35">
      <c r="A158" s="4" t="s">
        <v>338</v>
      </c>
      <c r="B158" s="4" t="s">
        <v>339</v>
      </c>
      <c r="C158" s="16">
        <v>1857.8044550917002</v>
      </c>
      <c r="D158" s="6">
        <v>1448.7718535447627</v>
      </c>
      <c r="E158" s="6">
        <v>132.43415351946643</v>
      </c>
      <c r="F158" s="6">
        <f t="shared" si="6"/>
        <v>276.59844802747102</v>
      </c>
      <c r="G158" s="4" t="s">
        <v>319</v>
      </c>
    </row>
    <row r="159" spans="1:7" s="4" customFormat="1" x14ac:dyDescent="0.35">
      <c r="A159" s="4" t="s">
        <v>340</v>
      </c>
      <c r="B159" s="4" t="s">
        <v>341</v>
      </c>
      <c r="C159" s="16">
        <v>1403.0598455598454</v>
      </c>
      <c r="D159" s="6">
        <v>872.7799227799228</v>
      </c>
      <c r="E159" s="6">
        <v>187.77992277992277</v>
      </c>
      <c r="F159" s="6">
        <f t="shared" si="6"/>
        <v>342.49999999999977</v>
      </c>
      <c r="G159" s="4" t="s">
        <v>11</v>
      </c>
    </row>
    <row r="160" spans="1:7" s="4" customFormat="1" x14ac:dyDescent="0.35">
      <c r="A160" s="4" t="s">
        <v>342</v>
      </c>
      <c r="B160" s="4" t="s">
        <v>343</v>
      </c>
      <c r="C160" s="16">
        <v>1569.1119691119691</v>
      </c>
      <c r="D160" s="6">
        <v>1076.3127413127413</v>
      </c>
      <c r="E160" s="6">
        <v>154.45945945945945</v>
      </c>
      <c r="F160" s="6">
        <f t="shared" si="6"/>
        <v>338.33976833976828</v>
      </c>
      <c r="G160" s="4" t="s">
        <v>43</v>
      </c>
    </row>
    <row r="161" spans="1:7" s="4" customFormat="1" x14ac:dyDescent="0.35">
      <c r="A161" s="4" t="s">
        <v>344</v>
      </c>
      <c r="B161" s="4" t="s">
        <v>345</v>
      </c>
      <c r="C161" s="16">
        <v>781.85328190000007</v>
      </c>
      <c r="D161" s="6">
        <v>560.197</v>
      </c>
      <c r="E161" s="6">
        <v>112.998</v>
      </c>
      <c r="F161" s="6">
        <f t="shared" si="6"/>
        <v>108.65828190000006</v>
      </c>
      <c r="G161" s="4" t="s">
        <v>5</v>
      </c>
    </row>
    <row r="162" spans="1:7" s="4" customFormat="1" x14ac:dyDescent="0.35">
      <c r="A162" s="4" t="s">
        <v>346</v>
      </c>
      <c r="B162" s="4" t="s">
        <v>347</v>
      </c>
      <c r="C162" s="16">
        <v>14648.231177606176</v>
      </c>
      <c r="D162" s="6">
        <v>11801.966698841698</v>
      </c>
      <c r="E162" s="6">
        <v>1112.8016409266409</v>
      </c>
      <c r="F162" s="6">
        <f t="shared" si="6"/>
        <v>1733.4628378378377</v>
      </c>
      <c r="G162" s="4" t="s">
        <v>11</v>
      </c>
    </row>
    <row r="163" spans="1:7" s="4" customFormat="1" x14ac:dyDescent="0.35">
      <c r="A163" s="4" t="s">
        <v>348</v>
      </c>
      <c r="B163" s="4" t="s">
        <v>349</v>
      </c>
      <c r="C163" s="16">
        <v>9573.5300000000007</v>
      </c>
      <c r="D163" s="6">
        <v>7167.48</v>
      </c>
      <c r="E163" s="6">
        <v>768.17</v>
      </c>
      <c r="F163" s="6">
        <f t="shared" si="6"/>
        <v>1637.880000000001</v>
      </c>
      <c r="G163" s="4" t="s">
        <v>350</v>
      </c>
    </row>
    <row r="164" spans="1:7" s="4" customFormat="1" x14ac:dyDescent="0.35">
      <c r="A164" s="4" t="s">
        <v>351</v>
      </c>
      <c r="B164" s="4" t="s">
        <v>352</v>
      </c>
      <c r="C164" s="16">
        <v>7519.5173745173743</v>
      </c>
      <c r="D164" s="6">
        <v>5796.7567567567557</v>
      </c>
      <c r="E164" s="6">
        <v>617.38416988416986</v>
      </c>
      <c r="F164" s="6">
        <f t="shared" si="6"/>
        <v>1105.3764478764488</v>
      </c>
      <c r="G164" s="4" t="s">
        <v>11</v>
      </c>
    </row>
    <row r="165" spans="1:7" s="4" customFormat="1" x14ac:dyDescent="0.35">
      <c r="A165" s="4" t="s">
        <v>353</v>
      </c>
      <c r="B165" s="4" t="s">
        <v>354</v>
      </c>
      <c r="C165" s="16">
        <v>9833.9768340000064</v>
      </c>
      <c r="D165" s="6"/>
      <c r="E165" s="6">
        <v>689.29200000000037</v>
      </c>
      <c r="F165" s="6"/>
      <c r="G165" s="4" t="s">
        <v>5</v>
      </c>
    </row>
    <row r="166" spans="1:7" s="4" customFormat="1" x14ac:dyDescent="0.35">
      <c r="A166" s="4" t="s">
        <v>355</v>
      </c>
      <c r="B166" s="4" t="s">
        <v>356</v>
      </c>
      <c r="C166" s="16">
        <v>4593.0067567567557</v>
      </c>
      <c r="D166" s="6">
        <v>3468.0115830115828</v>
      </c>
      <c r="E166" s="6">
        <v>382.02702702702697</v>
      </c>
      <c r="F166" s="6">
        <f>C166-D166-E166</f>
        <v>742.96814671814593</v>
      </c>
      <c r="G166" s="4" t="s">
        <v>11</v>
      </c>
    </row>
    <row r="167" spans="1:7" s="4" customFormat="1" x14ac:dyDescent="0.35">
      <c r="A167" s="4" t="s">
        <v>357</v>
      </c>
      <c r="B167" s="4" t="s">
        <v>358</v>
      </c>
      <c r="C167" s="16">
        <v>7295.4</v>
      </c>
      <c r="D167" s="6">
        <v>5558.55</v>
      </c>
      <c r="E167" s="6">
        <v>592.74</v>
      </c>
      <c r="F167" s="6">
        <f>C167-D167-E167</f>
        <v>1144.1099999999994</v>
      </c>
      <c r="G167" s="4" t="s">
        <v>350</v>
      </c>
    </row>
    <row r="168" spans="1:7" s="4" customFormat="1" x14ac:dyDescent="0.35">
      <c r="A168" s="4" t="s">
        <v>359</v>
      </c>
      <c r="B168" s="4" t="s">
        <v>360</v>
      </c>
      <c r="C168" s="16">
        <v>426.38803088803087</v>
      </c>
      <c r="D168" s="6">
        <v>272.66409266409266</v>
      </c>
      <c r="E168" s="6">
        <v>43.89382239382239</v>
      </c>
      <c r="F168" s="6">
        <f>C168-D168-E168</f>
        <v>109.83011583011582</v>
      </c>
      <c r="G168" s="4" t="s">
        <v>43</v>
      </c>
    </row>
    <row r="169" spans="1:7" s="4" customFormat="1" x14ac:dyDescent="0.35">
      <c r="A169" s="4" t="s">
        <v>361</v>
      </c>
      <c r="B169" s="4" t="s">
        <v>362</v>
      </c>
      <c r="C169" s="16">
        <v>883.21699999999998</v>
      </c>
      <c r="D169" s="6">
        <v>551.97500000000002</v>
      </c>
      <c r="E169" s="6">
        <v>121.592</v>
      </c>
      <c r="F169" s="6">
        <f>C169-D169-E169</f>
        <v>209.64999999999998</v>
      </c>
      <c r="G169" s="4" t="s">
        <v>363</v>
      </c>
    </row>
    <row r="170" spans="1:7" s="4" customFormat="1" x14ac:dyDescent="0.35">
      <c r="A170" s="4" t="s">
        <v>364</v>
      </c>
      <c r="B170" s="4" t="s">
        <v>365</v>
      </c>
      <c r="C170" s="16">
        <v>366.79536680000001</v>
      </c>
      <c r="D170" s="6"/>
      <c r="E170" s="6">
        <v>42.442799999999998</v>
      </c>
      <c r="F170" s="6"/>
      <c r="G170" s="4" t="s">
        <v>5</v>
      </c>
    </row>
    <row r="171" spans="1:7" s="4" customFormat="1" x14ac:dyDescent="0.35">
      <c r="A171" s="4" t="s">
        <v>366</v>
      </c>
      <c r="B171" s="4" t="s">
        <v>367</v>
      </c>
      <c r="C171" s="16">
        <v>2226.83</v>
      </c>
      <c r="D171" s="6">
        <v>1580.07</v>
      </c>
      <c r="E171" s="6">
        <v>227.91</v>
      </c>
      <c r="F171" s="6">
        <f>C171-D171-E171</f>
        <v>418.85</v>
      </c>
      <c r="G171" s="4" t="s">
        <v>76</v>
      </c>
    </row>
    <row r="172" spans="1:7" s="4" customFormat="1" x14ac:dyDescent="0.35">
      <c r="A172" s="4" t="s">
        <v>368</v>
      </c>
      <c r="B172" s="4" t="s">
        <v>369</v>
      </c>
      <c r="C172" s="16">
        <v>839</v>
      </c>
      <c r="D172" s="6">
        <v>512.70000000000005</v>
      </c>
      <c r="E172" s="6">
        <v>105.35</v>
      </c>
      <c r="F172" s="6">
        <f>C172-D172-E172</f>
        <v>220.94999999999996</v>
      </c>
      <c r="G172" s="4" t="s">
        <v>124</v>
      </c>
    </row>
    <row r="173" spans="1:7" s="4" customFormat="1" x14ac:dyDescent="0.35">
      <c r="A173" s="4" t="s">
        <v>370</v>
      </c>
      <c r="B173" s="4" t="s">
        <v>371</v>
      </c>
      <c r="C173" s="16">
        <v>1535</v>
      </c>
      <c r="D173" s="6"/>
      <c r="E173" s="6">
        <v>153</v>
      </c>
      <c r="F173" s="6"/>
      <c r="G173" s="4" t="s">
        <v>124</v>
      </c>
    </row>
    <row r="174" spans="1:7" s="4" customFormat="1" x14ac:dyDescent="0.35">
      <c r="A174" s="4" t="s">
        <v>372</v>
      </c>
      <c r="B174" s="4" t="s">
        <v>373</v>
      </c>
      <c r="C174" s="16">
        <v>705.79150579150587</v>
      </c>
      <c r="D174" s="6">
        <v>450.19305019305017</v>
      </c>
      <c r="E174" s="6">
        <v>76.447876447876453</v>
      </c>
      <c r="F174" s="6">
        <f t="shared" ref="F174:F185" si="7">C174-D174-E174</f>
        <v>179.15057915057923</v>
      </c>
      <c r="G174" s="4" t="s">
        <v>43</v>
      </c>
    </row>
    <row r="175" spans="1:7" s="4" customFormat="1" x14ac:dyDescent="0.35">
      <c r="A175" s="4" t="s">
        <v>374</v>
      </c>
      <c r="B175" s="4" t="s">
        <v>375</v>
      </c>
      <c r="C175" s="16">
        <v>3735.33</v>
      </c>
      <c r="D175" s="6">
        <v>2545.2600000000002</v>
      </c>
      <c r="E175" s="6">
        <v>331.51</v>
      </c>
      <c r="F175" s="6">
        <f t="shared" si="7"/>
        <v>858.55999999999972</v>
      </c>
      <c r="G175" s="4" t="s">
        <v>350</v>
      </c>
    </row>
    <row r="176" spans="1:7" s="4" customFormat="1" x14ac:dyDescent="0.35">
      <c r="A176" s="4" t="s">
        <v>376</v>
      </c>
      <c r="B176" s="4" t="s">
        <v>377</v>
      </c>
      <c r="C176" s="16">
        <v>3731.6602320000002</v>
      </c>
      <c r="D176" s="6">
        <v>1020.53</v>
      </c>
      <c r="E176" s="6">
        <v>178.221</v>
      </c>
      <c r="F176" s="6">
        <f t="shared" si="7"/>
        <v>2532.9092320000004</v>
      </c>
      <c r="G176" s="4" t="s">
        <v>5</v>
      </c>
    </row>
    <row r="177" spans="1:7" s="4" customFormat="1" x14ac:dyDescent="0.35">
      <c r="A177" s="4" t="s">
        <v>378</v>
      </c>
      <c r="B177" s="4" t="s">
        <v>379</v>
      </c>
      <c r="C177" s="16">
        <v>5665.0579150000076</v>
      </c>
      <c r="D177" s="6">
        <v>2922.12</v>
      </c>
      <c r="E177" s="6">
        <v>412.76200000000034</v>
      </c>
      <c r="F177" s="6">
        <f t="shared" si="7"/>
        <v>2330.1759150000075</v>
      </c>
      <c r="G177" s="4" t="s">
        <v>5</v>
      </c>
    </row>
    <row r="178" spans="1:7" s="4" customFormat="1" x14ac:dyDescent="0.35">
      <c r="A178" s="4" t="s">
        <v>380</v>
      </c>
      <c r="B178" s="4" t="s">
        <v>381</v>
      </c>
      <c r="C178" s="16">
        <v>531.42857142857133</v>
      </c>
      <c r="D178" s="6">
        <v>330</v>
      </c>
      <c r="E178" s="6">
        <v>79.285714285714278</v>
      </c>
      <c r="F178" s="6">
        <f t="shared" si="7"/>
        <v>122.14285714285705</v>
      </c>
      <c r="G178" s="4" t="s">
        <v>43</v>
      </c>
    </row>
    <row r="179" spans="1:7" s="4" customFormat="1" x14ac:dyDescent="0.35">
      <c r="A179" s="4" t="s">
        <v>382</v>
      </c>
      <c r="B179" s="4" t="s">
        <v>383</v>
      </c>
      <c r="C179" s="16">
        <v>917</v>
      </c>
      <c r="D179" s="6">
        <v>603.79999999999995</v>
      </c>
      <c r="E179" s="6">
        <v>106.98</v>
      </c>
      <c r="F179" s="6">
        <f t="shared" si="7"/>
        <v>206.22000000000003</v>
      </c>
      <c r="G179" s="4" t="s">
        <v>5</v>
      </c>
    </row>
    <row r="180" spans="1:7" s="4" customFormat="1" x14ac:dyDescent="0.35">
      <c r="A180" s="4" t="s">
        <v>384</v>
      </c>
      <c r="B180" s="4" t="s">
        <v>385</v>
      </c>
      <c r="C180" s="16">
        <v>1340.6177606177607</v>
      </c>
      <c r="D180" s="6">
        <v>931.96911196911196</v>
      </c>
      <c r="E180" s="6">
        <v>144.90347490347492</v>
      </c>
      <c r="F180" s="6">
        <f t="shared" si="7"/>
        <v>263.74517374517382</v>
      </c>
      <c r="G180" s="4" t="s">
        <v>43</v>
      </c>
    </row>
    <row r="181" spans="1:7" s="4" customFormat="1" x14ac:dyDescent="0.35">
      <c r="A181" s="4" t="s">
        <v>386</v>
      </c>
      <c r="B181" s="4" t="s">
        <v>387</v>
      </c>
      <c r="C181" s="16">
        <v>2279</v>
      </c>
      <c r="D181" s="6">
        <v>1547.58</v>
      </c>
      <c r="E181" s="6">
        <v>240.66300000000001</v>
      </c>
      <c r="F181" s="6">
        <f t="shared" si="7"/>
        <v>490.75700000000006</v>
      </c>
      <c r="G181" s="4" t="s">
        <v>5</v>
      </c>
    </row>
    <row r="182" spans="1:7" s="4" customFormat="1" x14ac:dyDescent="0.35">
      <c r="A182" s="4" t="s">
        <v>388</v>
      </c>
      <c r="B182" s="4" t="s">
        <v>389</v>
      </c>
      <c r="C182" s="16">
        <v>1313.7934362934361</v>
      </c>
      <c r="D182" s="6">
        <v>907.89575289575293</v>
      </c>
      <c r="E182" s="6">
        <v>136.56370656370655</v>
      </c>
      <c r="F182" s="6">
        <f t="shared" si="7"/>
        <v>269.33397683397664</v>
      </c>
      <c r="G182" s="4" t="s">
        <v>43</v>
      </c>
    </row>
    <row r="183" spans="1:7" s="4" customFormat="1" x14ac:dyDescent="0.35">
      <c r="A183" s="4" t="s">
        <v>390</v>
      </c>
      <c r="B183" s="4" t="s">
        <v>391</v>
      </c>
      <c r="C183" s="16">
        <v>908.78378380000004</v>
      </c>
      <c r="D183" s="6">
        <v>492.43400000000003</v>
      </c>
      <c r="E183" s="6">
        <v>71.532799999999995</v>
      </c>
      <c r="F183" s="6">
        <f t="shared" si="7"/>
        <v>344.8169838</v>
      </c>
      <c r="G183" s="4" t="s">
        <v>5</v>
      </c>
    </row>
    <row r="184" spans="1:7" s="4" customFormat="1" x14ac:dyDescent="0.35">
      <c r="A184" s="4" t="s">
        <v>392</v>
      </c>
      <c r="B184" s="4" t="s">
        <v>393</v>
      </c>
      <c r="C184" s="16">
        <v>952.41312741312743</v>
      </c>
      <c r="D184" s="6">
        <v>670.72799999999995</v>
      </c>
      <c r="E184" s="6">
        <v>107.10899999999999</v>
      </c>
      <c r="F184" s="6">
        <f t="shared" si="7"/>
        <v>174.57612741312749</v>
      </c>
      <c r="G184" s="4" t="s">
        <v>5</v>
      </c>
    </row>
    <row r="185" spans="1:7" s="4" customFormat="1" x14ac:dyDescent="0.35">
      <c r="A185" s="4" t="s">
        <v>394</v>
      </c>
      <c r="B185" s="4" t="s">
        <v>395</v>
      </c>
      <c r="C185" s="16">
        <v>1054.7104247104248</v>
      </c>
      <c r="D185" s="6">
        <v>679.98069498069503</v>
      </c>
      <c r="E185" s="6">
        <v>115.03861003861005</v>
      </c>
      <c r="F185" s="6">
        <f t="shared" si="7"/>
        <v>259.69111969111975</v>
      </c>
      <c r="G185" s="4" t="s">
        <v>43</v>
      </c>
    </row>
    <row r="186" spans="1:7" s="4" customFormat="1" x14ac:dyDescent="0.35">
      <c r="A186" s="4" t="s">
        <v>396</v>
      </c>
      <c r="B186" s="4" t="s">
        <v>397</v>
      </c>
      <c r="C186" s="16">
        <v>490.3474903</v>
      </c>
      <c r="D186" s="6"/>
      <c r="E186" s="6">
        <v>81.471599999999995</v>
      </c>
      <c r="F186" s="6"/>
      <c r="G186" s="4" t="s">
        <v>5</v>
      </c>
    </row>
    <row r="187" spans="1:7" s="4" customFormat="1" x14ac:dyDescent="0.35">
      <c r="A187" s="4" t="s">
        <v>398</v>
      </c>
      <c r="B187" s="4" t="s">
        <v>399</v>
      </c>
      <c r="C187" s="16">
        <v>447.87599999999998</v>
      </c>
      <c r="D187" s="6">
        <v>190.72</v>
      </c>
      <c r="E187" s="6">
        <v>52.491199999999999</v>
      </c>
      <c r="F187" s="6">
        <f t="shared" ref="F187:F218" si="8">C187-D187-E187</f>
        <v>204.66479999999996</v>
      </c>
      <c r="G187" s="4" t="s">
        <v>182</v>
      </c>
    </row>
    <row r="188" spans="1:7" s="4" customFormat="1" x14ac:dyDescent="0.35">
      <c r="A188" s="4" t="s">
        <v>400</v>
      </c>
      <c r="B188" s="4" t="s">
        <v>401</v>
      </c>
      <c r="C188" s="20">
        <v>814.47876450000001</v>
      </c>
      <c r="D188" s="6">
        <v>565.20000000000005</v>
      </c>
      <c r="E188" s="6">
        <v>78.56</v>
      </c>
      <c r="F188" s="6">
        <f t="shared" si="8"/>
        <v>170.71876449999996</v>
      </c>
      <c r="G188" s="4" t="s">
        <v>16</v>
      </c>
    </row>
    <row r="189" spans="1:7" s="4" customFormat="1" x14ac:dyDescent="0.35">
      <c r="A189" s="4" t="s">
        <v>402</v>
      </c>
      <c r="B189" s="4" t="s">
        <v>403</v>
      </c>
      <c r="C189" s="16">
        <v>605.08365509999999</v>
      </c>
      <c r="D189" s="6">
        <v>309.67500000000001</v>
      </c>
      <c r="E189" s="6">
        <v>49.729600000000005</v>
      </c>
      <c r="F189" s="6">
        <f t="shared" si="8"/>
        <v>245.67905509999997</v>
      </c>
      <c r="G189" s="4" t="s">
        <v>5</v>
      </c>
    </row>
    <row r="190" spans="1:7" s="4" customFormat="1" x14ac:dyDescent="0.35">
      <c r="A190" s="4" t="s">
        <v>404</v>
      </c>
      <c r="B190" s="4" t="s">
        <v>405</v>
      </c>
      <c r="C190" s="16">
        <v>624.79999999999995</v>
      </c>
      <c r="D190" s="6">
        <v>418.7</v>
      </c>
      <c r="E190" s="6">
        <v>78.790000000000006</v>
      </c>
      <c r="F190" s="6">
        <f t="shared" si="8"/>
        <v>127.30999999999996</v>
      </c>
      <c r="G190" s="4" t="s">
        <v>124</v>
      </c>
    </row>
    <row r="191" spans="1:7" s="4" customFormat="1" x14ac:dyDescent="0.35">
      <c r="A191" s="4" t="s">
        <v>406</v>
      </c>
      <c r="B191" s="4" t="s">
        <v>407</v>
      </c>
      <c r="C191" s="16">
        <v>954.88</v>
      </c>
      <c r="D191" s="6">
        <v>637.75</v>
      </c>
      <c r="E191" s="6">
        <v>92.9</v>
      </c>
      <c r="F191" s="6">
        <f t="shared" si="8"/>
        <v>224.23</v>
      </c>
      <c r="G191" s="4" t="s">
        <v>408</v>
      </c>
    </row>
    <row r="192" spans="1:7" s="4" customFormat="1" x14ac:dyDescent="0.35">
      <c r="A192" s="7" t="s">
        <v>409</v>
      </c>
      <c r="B192" s="7" t="s">
        <v>410</v>
      </c>
      <c r="C192" s="16">
        <v>618.53281849999996</v>
      </c>
      <c r="D192" s="6">
        <v>359.93900000000002</v>
      </c>
      <c r="E192" s="6">
        <v>63.867600000000003</v>
      </c>
      <c r="F192" s="6">
        <f t="shared" si="8"/>
        <v>194.72621849999993</v>
      </c>
      <c r="G192" s="4" t="s">
        <v>16</v>
      </c>
    </row>
    <row r="193" spans="1:7" s="4" customFormat="1" x14ac:dyDescent="0.35">
      <c r="A193" s="4" t="s">
        <v>411</v>
      </c>
      <c r="B193" s="4" t="s">
        <v>412</v>
      </c>
      <c r="C193" s="16">
        <v>5386.9691119691115</v>
      </c>
      <c r="D193" s="6">
        <v>4120.3667953667955</v>
      </c>
      <c r="E193" s="6">
        <v>424.80694980694983</v>
      </c>
      <c r="F193" s="6">
        <f t="shared" si="8"/>
        <v>841.79536679536614</v>
      </c>
      <c r="G193" s="4" t="s">
        <v>11</v>
      </c>
    </row>
    <row r="194" spans="1:7" s="4" customFormat="1" x14ac:dyDescent="0.35">
      <c r="A194" s="4" t="s">
        <v>413</v>
      </c>
      <c r="B194" s="4" t="s">
        <v>414</v>
      </c>
      <c r="C194" s="16">
        <v>843.33475776427633</v>
      </c>
      <c r="D194" s="6">
        <v>619.44107507678177</v>
      </c>
      <c r="E194" s="6">
        <v>75.335556373371773</v>
      </c>
      <c r="F194" s="6">
        <f t="shared" si="8"/>
        <v>148.55812631412277</v>
      </c>
      <c r="G194" s="4" t="s">
        <v>319</v>
      </c>
    </row>
    <row r="195" spans="1:7" s="4" customFormat="1" x14ac:dyDescent="0.35">
      <c r="A195" s="4" t="s">
        <v>415</v>
      </c>
      <c r="B195" s="4" t="s">
        <v>416</v>
      </c>
      <c r="C195" s="16">
        <v>700.04826254826253</v>
      </c>
      <c r="D195" s="6">
        <v>424.22779922779921</v>
      </c>
      <c r="E195" s="6">
        <v>78.185328185328189</v>
      </c>
      <c r="F195" s="6">
        <f t="shared" si="8"/>
        <v>197.63513513513513</v>
      </c>
      <c r="G195" s="4" t="s">
        <v>43</v>
      </c>
    </row>
    <row r="196" spans="1:7" s="4" customFormat="1" x14ac:dyDescent="0.35">
      <c r="A196" s="4" t="s">
        <v>417</v>
      </c>
      <c r="B196" s="4" t="s">
        <v>418</v>
      </c>
      <c r="C196" s="16">
        <v>1786.4875748520517</v>
      </c>
      <c r="D196" s="6">
        <v>1428.8939585111029</v>
      </c>
      <c r="E196" s="6">
        <v>119.12420080273753</v>
      </c>
      <c r="F196" s="6">
        <f t="shared" si="8"/>
        <v>238.46941553821122</v>
      </c>
      <c r="G196" s="4" t="s">
        <v>319</v>
      </c>
    </row>
    <row r="197" spans="1:7" s="4" customFormat="1" x14ac:dyDescent="0.35">
      <c r="A197" s="4" t="s">
        <v>419</v>
      </c>
      <c r="B197" s="4" t="s">
        <v>420</v>
      </c>
      <c r="C197" s="16">
        <v>6263.4169884169878</v>
      </c>
      <c r="D197" s="6">
        <v>4890.1544401544397</v>
      </c>
      <c r="E197" s="6">
        <v>472.26833976833973</v>
      </c>
      <c r="F197" s="6">
        <f t="shared" si="8"/>
        <v>900.99420849420835</v>
      </c>
      <c r="G197" s="4" t="s">
        <v>11</v>
      </c>
    </row>
    <row r="198" spans="1:7" s="4" customFormat="1" x14ac:dyDescent="0.35">
      <c r="A198" s="4" t="s">
        <v>421</v>
      </c>
      <c r="B198" s="4" t="s">
        <v>422</v>
      </c>
      <c r="C198" s="16">
        <v>899.61</v>
      </c>
      <c r="D198" s="6">
        <v>519.09</v>
      </c>
      <c r="E198" s="6">
        <v>78.546199999999999</v>
      </c>
      <c r="F198" s="6">
        <f t="shared" si="8"/>
        <v>301.97379999999998</v>
      </c>
      <c r="G198" s="4" t="s">
        <v>29</v>
      </c>
    </row>
    <row r="199" spans="1:7" s="4" customFormat="1" x14ac:dyDescent="0.35">
      <c r="A199" s="4" t="s">
        <v>423</v>
      </c>
      <c r="B199" s="4" t="s">
        <v>424</v>
      </c>
      <c r="C199" s="16">
        <v>1183.4942084942084</v>
      </c>
      <c r="D199" s="6">
        <v>735.69200000000001</v>
      </c>
      <c r="E199" s="6">
        <v>152.15</v>
      </c>
      <c r="F199" s="6">
        <f t="shared" si="8"/>
        <v>295.65220849420837</v>
      </c>
      <c r="G199" s="4" t="s">
        <v>16</v>
      </c>
    </row>
    <row r="200" spans="1:7" s="4" customFormat="1" x14ac:dyDescent="0.35">
      <c r="A200" s="4" t="s">
        <v>425</v>
      </c>
      <c r="B200" s="4" t="s">
        <v>426</v>
      </c>
      <c r="C200" s="16">
        <v>344.8262548262548</v>
      </c>
      <c r="D200" s="6">
        <v>217.21042471042472</v>
      </c>
      <c r="E200" s="6">
        <v>41.032818532818531</v>
      </c>
      <c r="F200" s="6">
        <f t="shared" si="8"/>
        <v>86.58301158301154</v>
      </c>
      <c r="G200" s="4" t="s">
        <v>43</v>
      </c>
    </row>
    <row r="201" spans="1:7" s="4" customFormat="1" x14ac:dyDescent="0.35">
      <c r="A201" s="4" t="s">
        <v>427</v>
      </c>
      <c r="B201" s="4" t="s">
        <v>428</v>
      </c>
      <c r="C201" s="16">
        <v>1193.9881044642736</v>
      </c>
      <c r="D201" s="6">
        <v>903.64947372230222</v>
      </c>
      <c r="E201" s="6">
        <v>93.756200692588052</v>
      </c>
      <c r="F201" s="6">
        <f t="shared" si="8"/>
        <v>196.58243004938339</v>
      </c>
      <c r="G201" s="4" t="s">
        <v>319</v>
      </c>
    </row>
    <row r="202" spans="1:7" s="4" customFormat="1" x14ac:dyDescent="0.35">
      <c r="A202" s="4" t="s">
        <v>429</v>
      </c>
      <c r="B202" s="4" t="s">
        <v>430</v>
      </c>
      <c r="C202" s="16">
        <v>435.5212355212355</v>
      </c>
      <c r="D202" s="6">
        <v>275.67567567567568</v>
      </c>
      <c r="E202" s="6">
        <v>52.818532818532816</v>
      </c>
      <c r="F202" s="6">
        <f t="shared" si="8"/>
        <v>107.027027027027</v>
      </c>
      <c r="G202" s="4" t="s">
        <v>43</v>
      </c>
    </row>
    <row r="203" spans="1:7" s="4" customFormat="1" x14ac:dyDescent="0.35">
      <c r="A203" s="4" t="s">
        <v>431</v>
      </c>
      <c r="B203" s="4" t="s">
        <v>432</v>
      </c>
      <c r="C203" s="16">
        <v>1000</v>
      </c>
      <c r="D203" s="6">
        <v>612.77</v>
      </c>
      <c r="E203" s="6">
        <v>96.427999999999997</v>
      </c>
      <c r="F203" s="6">
        <f t="shared" si="8"/>
        <v>290.80200000000002</v>
      </c>
      <c r="G203" s="4" t="s">
        <v>29</v>
      </c>
    </row>
    <row r="204" spans="1:7" s="4" customFormat="1" x14ac:dyDescent="0.35">
      <c r="A204" s="4" t="s">
        <v>433</v>
      </c>
      <c r="B204" s="4" t="s">
        <v>434</v>
      </c>
      <c r="C204" s="16">
        <v>1023.0791505791507</v>
      </c>
      <c r="D204" s="6">
        <v>701.01351351351354</v>
      </c>
      <c r="E204" s="6">
        <v>120.17374517374517</v>
      </c>
      <c r="F204" s="6">
        <f t="shared" si="8"/>
        <v>201.89189189189196</v>
      </c>
      <c r="G204" s="4" t="s">
        <v>43</v>
      </c>
    </row>
    <row r="205" spans="1:7" s="4" customFormat="1" x14ac:dyDescent="0.35">
      <c r="A205" s="4" t="s">
        <v>435</v>
      </c>
      <c r="B205" s="4" t="s">
        <v>436</v>
      </c>
      <c r="C205" s="16">
        <v>653.86100390000001</v>
      </c>
      <c r="D205" s="6">
        <v>235.81300000000002</v>
      </c>
      <c r="E205" s="6">
        <v>45.986400000000003</v>
      </c>
      <c r="F205" s="6">
        <f t="shared" si="8"/>
        <v>372.06160390000002</v>
      </c>
      <c r="G205" s="4" t="s">
        <v>16</v>
      </c>
    </row>
    <row r="206" spans="1:7" s="4" customFormat="1" x14ac:dyDescent="0.35">
      <c r="A206" s="4" t="s">
        <v>437</v>
      </c>
      <c r="B206" s="4" t="s">
        <v>438</v>
      </c>
      <c r="C206" s="16">
        <v>579.15057920000004</v>
      </c>
      <c r="D206" s="6">
        <v>248.196</v>
      </c>
      <c r="E206" s="6">
        <v>46.865600000000022</v>
      </c>
      <c r="F206" s="6">
        <f t="shared" si="8"/>
        <v>284.08897919999998</v>
      </c>
      <c r="G206" s="4" t="s">
        <v>5</v>
      </c>
    </row>
    <row r="207" spans="1:7" s="4" customFormat="1" x14ac:dyDescent="0.35">
      <c r="A207" s="4" t="s">
        <v>439</v>
      </c>
      <c r="B207" s="4" t="s">
        <v>440</v>
      </c>
      <c r="C207" s="16">
        <v>720.08</v>
      </c>
      <c r="D207" s="6">
        <v>375.81</v>
      </c>
      <c r="E207" s="6">
        <v>56.537999999999997</v>
      </c>
      <c r="F207" s="6">
        <f t="shared" si="8"/>
        <v>287.73200000000003</v>
      </c>
      <c r="G207" s="4" t="s">
        <v>441</v>
      </c>
    </row>
    <row r="208" spans="1:7" s="4" customFormat="1" x14ac:dyDescent="0.35">
      <c r="A208" s="4" t="s">
        <v>442</v>
      </c>
      <c r="B208" s="4" t="s">
        <v>443</v>
      </c>
      <c r="C208" s="16">
        <v>5424.71</v>
      </c>
      <c r="D208" s="6">
        <v>3984.13</v>
      </c>
      <c r="E208" s="6">
        <v>505.84</v>
      </c>
      <c r="F208" s="6">
        <f t="shared" si="8"/>
        <v>934.74</v>
      </c>
      <c r="G208" s="4" t="s">
        <v>76</v>
      </c>
    </row>
    <row r="209" spans="1:7" s="4" customFormat="1" x14ac:dyDescent="0.35">
      <c r="A209" s="4" t="s">
        <v>444</v>
      </c>
      <c r="B209" s="4" t="s">
        <v>445</v>
      </c>
      <c r="C209" s="16">
        <v>1425.0675675675675</v>
      </c>
      <c r="D209" s="6">
        <v>926.86293436293431</v>
      </c>
      <c r="E209" s="6">
        <v>164.38223938223939</v>
      </c>
      <c r="F209" s="6">
        <f t="shared" si="8"/>
        <v>333.82239382239379</v>
      </c>
      <c r="G209" s="4" t="s">
        <v>43</v>
      </c>
    </row>
    <row r="210" spans="1:7" s="4" customFormat="1" x14ac:dyDescent="0.35">
      <c r="A210" s="4" t="s">
        <v>446</v>
      </c>
      <c r="B210" s="4" t="s">
        <v>447</v>
      </c>
      <c r="C210" s="16">
        <v>1725.0965250965251</v>
      </c>
      <c r="D210" s="6">
        <v>1178.3783783783783</v>
      </c>
      <c r="E210" s="6">
        <v>179.15057915057915</v>
      </c>
      <c r="F210" s="6">
        <f t="shared" si="8"/>
        <v>367.56756756756761</v>
      </c>
      <c r="G210" s="4" t="s">
        <v>43</v>
      </c>
    </row>
    <row r="211" spans="1:7" s="4" customFormat="1" x14ac:dyDescent="0.35">
      <c r="A211" s="4" t="s">
        <v>448</v>
      </c>
      <c r="B211" s="4" t="s">
        <v>449</v>
      </c>
      <c r="C211" s="16">
        <v>565.39575289575293</v>
      </c>
      <c r="D211" s="6">
        <v>340.25096525096524</v>
      </c>
      <c r="E211" s="6">
        <v>67.326254826254825</v>
      </c>
      <c r="F211" s="6">
        <f t="shared" si="8"/>
        <v>157.81853281853287</v>
      </c>
      <c r="G211" s="4" t="s">
        <v>43</v>
      </c>
    </row>
    <row r="212" spans="1:7" s="4" customFormat="1" x14ac:dyDescent="0.35">
      <c r="A212" s="4" t="s">
        <v>450</v>
      </c>
      <c r="B212" s="4" t="s">
        <v>451</v>
      </c>
      <c r="C212" s="16">
        <v>409.26640930000002</v>
      </c>
      <c r="D212" s="6">
        <v>222.21</v>
      </c>
      <c r="E212" s="6">
        <v>50.133600000000001</v>
      </c>
      <c r="F212" s="6">
        <f t="shared" si="8"/>
        <v>136.92280930000001</v>
      </c>
      <c r="G212" s="4" t="s">
        <v>5</v>
      </c>
    </row>
    <row r="213" spans="1:7" s="4" customFormat="1" x14ac:dyDescent="0.35">
      <c r="A213" s="4" t="s">
        <v>452</v>
      </c>
      <c r="B213" s="4" t="s">
        <v>453</v>
      </c>
      <c r="C213" s="16">
        <v>370.65637070000002</v>
      </c>
      <c r="D213" s="6">
        <v>230.95099999999999</v>
      </c>
      <c r="E213" s="6">
        <v>34.380000000000003</v>
      </c>
      <c r="F213" s="6">
        <f t="shared" si="8"/>
        <v>105.32537070000004</v>
      </c>
      <c r="G213" s="4" t="s">
        <v>16</v>
      </c>
    </row>
    <row r="214" spans="1:7" s="4" customFormat="1" x14ac:dyDescent="0.35">
      <c r="A214" s="7" t="s">
        <v>454</v>
      </c>
      <c r="B214" s="7" t="s">
        <v>455</v>
      </c>
      <c r="C214" s="16">
        <v>613.89961390000008</v>
      </c>
      <c r="D214" s="6">
        <v>306.05</v>
      </c>
      <c r="E214" s="6">
        <v>54.561599999999999</v>
      </c>
      <c r="F214" s="6">
        <f t="shared" si="8"/>
        <v>253.28801390000007</v>
      </c>
      <c r="G214" s="4" t="s">
        <v>16</v>
      </c>
    </row>
    <row r="215" spans="1:7" s="4" customFormat="1" x14ac:dyDescent="0.35">
      <c r="A215" s="4" t="s">
        <v>456</v>
      </c>
      <c r="B215" s="4" t="s">
        <v>457</v>
      </c>
      <c r="C215" s="16">
        <v>486.87258687258685</v>
      </c>
      <c r="D215" s="6">
        <v>294.63320463320463</v>
      </c>
      <c r="E215" s="6">
        <v>52.702702702702702</v>
      </c>
      <c r="F215" s="6">
        <f t="shared" si="8"/>
        <v>139.53667953667951</v>
      </c>
      <c r="G215" s="4" t="s">
        <v>43</v>
      </c>
    </row>
    <row r="216" spans="1:7" s="4" customFormat="1" x14ac:dyDescent="0.35">
      <c r="A216" s="4" t="s">
        <v>458</v>
      </c>
      <c r="B216" s="4" t="s">
        <v>459</v>
      </c>
      <c r="C216" s="16">
        <v>1745.0386100386099</v>
      </c>
      <c r="D216" s="6">
        <v>1120.2509652509652</v>
      </c>
      <c r="E216" s="6">
        <v>187.26833976833976</v>
      </c>
      <c r="F216" s="6">
        <f t="shared" si="8"/>
        <v>437.51930501930497</v>
      </c>
      <c r="G216" s="4" t="s">
        <v>43</v>
      </c>
    </row>
    <row r="217" spans="1:7" s="4" customFormat="1" x14ac:dyDescent="0.35">
      <c r="A217" s="4" t="s">
        <v>460</v>
      </c>
      <c r="B217" s="4" t="s">
        <v>461</v>
      </c>
      <c r="C217" s="16">
        <v>1407.8571428571429</v>
      </c>
      <c r="D217" s="6">
        <v>863.88030888030892</v>
      </c>
      <c r="E217" s="6">
        <v>163.47490347490347</v>
      </c>
      <c r="F217" s="6">
        <f t="shared" si="8"/>
        <v>380.50193050193047</v>
      </c>
      <c r="G217" s="4" t="s">
        <v>43</v>
      </c>
    </row>
    <row r="218" spans="1:7" s="4" customFormat="1" x14ac:dyDescent="0.35">
      <c r="A218" s="4" t="s">
        <v>462</v>
      </c>
      <c r="B218" s="4" t="s">
        <v>463</v>
      </c>
      <c r="C218" s="16">
        <v>1220.3667949999999</v>
      </c>
      <c r="D218" s="6">
        <v>563.79999999999995</v>
      </c>
      <c r="E218" s="6">
        <v>91.727800000000002</v>
      </c>
      <c r="F218" s="6">
        <f t="shared" si="8"/>
        <v>564.83899499999995</v>
      </c>
      <c r="G218" s="4" t="s">
        <v>29</v>
      </c>
    </row>
    <row r="219" spans="1:7" x14ac:dyDescent="0.35">
      <c r="A219" t="s">
        <v>464</v>
      </c>
      <c r="B219" t="s">
        <v>465</v>
      </c>
      <c r="C219" s="16">
        <v>7593.7065637065634</v>
      </c>
      <c r="D219" s="1">
        <v>4794.1505791505788</v>
      </c>
      <c r="E219" s="1">
        <v>961.67953667953657</v>
      </c>
      <c r="F219" s="1">
        <f t="shared" ref="F219:F250" si="9">C219-D219-E219</f>
        <v>1837.8764478764481</v>
      </c>
      <c r="G219" t="s">
        <v>11</v>
      </c>
    </row>
    <row r="220" spans="1:7" x14ac:dyDescent="0.35">
      <c r="A220" t="s">
        <v>466</v>
      </c>
      <c r="B220" t="s">
        <v>467</v>
      </c>
      <c r="C220" s="16">
        <v>5068.3223938223937</v>
      </c>
      <c r="D220" s="1">
        <v>3179.6525096525093</v>
      </c>
      <c r="E220" s="1">
        <v>699.3050193050193</v>
      </c>
      <c r="F220" s="1">
        <f t="shared" si="9"/>
        <v>1189.364864864865</v>
      </c>
      <c r="G220" t="s">
        <v>11</v>
      </c>
    </row>
    <row r="221" spans="1:7" s="4" customFormat="1" x14ac:dyDescent="0.35">
      <c r="A221" s="4" t="s">
        <v>468</v>
      </c>
      <c r="B221" s="4" t="s">
        <v>469</v>
      </c>
      <c r="C221" s="16">
        <v>4025.0965250000004</v>
      </c>
      <c r="D221" s="6">
        <v>1834.598</v>
      </c>
      <c r="E221" s="6">
        <v>383.99400000000003</v>
      </c>
      <c r="F221" s="6">
        <f t="shared" si="9"/>
        <v>1806.5045250000003</v>
      </c>
      <c r="G221" s="4" t="s">
        <v>16</v>
      </c>
    </row>
    <row r="222" spans="1:7" x14ac:dyDescent="0.35">
      <c r="A222" t="s">
        <v>470</v>
      </c>
      <c r="B222" t="s">
        <v>471</v>
      </c>
      <c r="C222" s="16">
        <v>5113.8996138996135</v>
      </c>
      <c r="D222" s="1">
        <v>3081.0810810810808</v>
      </c>
      <c r="E222" s="1">
        <v>741.31274131274131</v>
      </c>
      <c r="F222" s="1">
        <f t="shared" si="9"/>
        <v>1291.5057915057914</v>
      </c>
      <c r="G222" t="s">
        <v>11</v>
      </c>
    </row>
    <row r="223" spans="1:7" x14ac:dyDescent="0.35">
      <c r="A223" t="s">
        <v>472</v>
      </c>
      <c r="B223" t="s">
        <v>473</v>
      </c>
      <c r="C223" s="16">
        <v>3347.6756756756754</v>
      </c>
      <c r="D223" s="1">
        <v>1999.6911196911194</v>
      </c>
      <c r="E223" s="1">
        <v>461.77606177606174</v>
      </c>
      <c r="F223" s="1">
        <f t="shared" si="9"/>
        <v>886.20849420849424</v>
      </c>
      <c r="G223" t="s">
        <v>11</v>
      </c>
    </row>
    <row r="224" spans="1:7" x14ac:dyDescent="0.35">
      <c r="A224" t="s">
        <v>474</v>
      </c>
      <c r="B224" t="s">
        <v>475</v>
      </c>
      <c r="C224" s="16">
        <v>3612.26</v>
      </c>
      <c r="D224" s="1">
        <v>1973.35</v>
      </c>
      <c r="E224" s="1">
        <v>609.75</v>
      </c>
      <c r="F224" s="1">
        <f t="shared" si="9"/>
        <v>1029.1600000000003</v>
      </c>
      <c r="G224" t="s">
        <v>288</v>
      </c>
    </row>
    <row r="225" spans="1:7" x14ac:dyDescent="0.35">
      <c r="A225" t="s">
        <v>476</v>
      </c>
      <c r="B225" t="s">
        <v>477</v>
      </c>
      <c r="C225" s="16">
        <v>1559.3918918918919</v>
      </c>
      <c r="D225" s="1">
        <v>916.21621621621625</v>
      </c>
      <c r="E225" s="1">
        <v>218.91891891891893</v>
      </c>
      <c r="F225" s="1">
        <f t="shared" si="9"/>
        <v>424.25675675675666</v>
      </c>
      <c r="G225" t="s">
        <v>11</v>
      </c>
    </row>
    <row r="226" spans="1:7" x14ac:dyDescent="0.35">
      <c r="A226" t="s">
        <v>478</v>
      </c>
      <c r="B226" t="s">
        <v>479</v>
      </c>
      <c r="C226" s="16">
        <v>3360.04</v>
      </c>
      <c r="D226" s="1">
        <v>1921.54</v>
      </c>
      <c r="E226" s="1">
        <v>438.53</v>
      </c>
      <c r="F226" s="1">
        <f t="shared" si="9"/>
        <v>999.97</v>
      </c>
      <c r="G226" t="s">
        <v>76</v>
      </c>
    </row>
    <row r="227" spans="1:7" x14ac:dyDescent="0.35">
      <c r="A227" t="s">
        <v>480</v>
      </c>
      <c r="B227" t="s">
        <v>481</v>
      </c>
      <c r="C227" s="16">
        <v>30373.175675675677</v>
      </c>
      <c r="D227" s="1">
        <v>22019.594594594593</v>
      </c>
      <c r="E227" s="1">
        <v>4013.5135135135133</v>
      </c>
      <c r="F227" s="1">
        <f t="shared" si="9"/>
        <v>4340.0675675675702</v>
      </c>
      <c r="G227" t="s">
        <v>43</v>
      </c>
    </row>
    <row r="228" spans="1:7" x14ac:dyDescent="0.35">
      <c r="A228" t="s">
        <v>482</v>
      </c>
      <c r="B228" t="s">
        <v>483</v>
      </c>
      <c r="C228" s="16">
        <v>10673.600386100386</v>
      </c>
      <c r="D228" s="1">
        <v>7114.864864864865</v>
      </c>
      <c r="E228" s="1">
        <v>1765.6853281853282</v>
      </c>
      <c r="F228" s="1">
        <f t="shared" si="9"/>
        <v>1793.0501930501932</v>
      </c>
      <c r="G228" t="s">
        <v>43</v>
      </c>
    </row>
    <row r="229" spans="1:7" s="4" customFormat="1" x14ac:dyDescent="0.35">
      <c r="A229" s="4" t="s">
        <v>484</v>
      </c>
      <c r="B229" s="4" t="s">
        <v>485</v>
      </c>
      <c r="C229" s="16">
        <v>2609.0733590733589</v>
      </c>
      <c r="D229" s="6">
        <v>1895.415057915058</v>
      </c>
      <c r="E229" s="6">
        <v>270.11583011583008</v>
      </c>
      <c r="F229" s="6">
        <f t="shared" si="9"/>
        <v>443.54247104247082</v>
      </c>
      <c r="G229" s="4" t="s">
        <v>43</v>
      </c>
    </row>
    <row r="230" spans="1:7" s="4" customFormat="1" x14ac:dyDescent="0.35">
      <c r="A230" s="4" t="s">
        <v>486</v>
      </c>
      <c r="B230" s="4" t="s">
        <v>487</v>
      </c>
      <c r="C230" s="16">
        <v>1989.816602316602</v>
      </c>
      <c r="D230" s="6">
        <v>1438.6100386100386</v>
      </c>
      <c r="E230" s="6">
        <v>212.40347490347492</v>
      </c>
      <c r="F230" s="6">
        <f t="shared" si="9"/>
        <v>338.80308880308849</v>
      </c>
      <c r="G230" s="4" t="s">
        <v>43</v>
      </c>
    </row>
    <row r="231" spans="1:7" s="4" customFormat="1" x14ac:dyDescent="0.35">
      <c r="A231" s="4" t="s">
        <v>488</v>
      </c>
      <c r="B231" s="4" t="s">
        <v>489</v>
      </c>
      <c r="C231" s="16">
        <v>7701.3706563706564</v>
      </c>
      <c r="D231" s="6">
        <v>5939.4787644787648</v>
      </c>
      <c r="E231" s="6">
        <v>613.89961389961388</v>
      </c>
      <c r="F231" s="6">
        <f t="shared" si="9"/>
        <v>1147.9922779922776</v>
      </c>
      <c r="G231" s="4" t="s">
        <v>43</v>
      </c>
    </row>
    <row r="232" spans="1:7" s="4" customFormat="1" x14ac:dyDescent="0.35">
      <c r="A232" s="4" t="s">
        <v>629</v>
      </c>
      <c r="B232" s="4" t="s">
        <v>630</v>
      </c>
      <c r="C232" s="16">
        <f>AVERAGE(571.11)</f>
        <v>571.11</v>
      </c>
      <c r="D232" s="6">
        <f>AVERAGE(323.85,327.18)</f>
        <v>325.51499999999999</v>
      </c>
      <c r="E232" s="6">
        <f>AVERAGE(87.44,109.76)</f>
        <v>98.6</v>
      </c>
      <c r="F232" s="6">
        <f t="shared" si="9"/>
        <v>146.99500000000003</v>
      </c>
      <c r="G232" s="4" t="s">
        <v>631</v>
      </c>
    </row>
    <row r="233" spans="1:7" s="4" customFormat="1" x14ac:dyDescent="0.35">
      <c r="A233" s="4" t="s">
        <v>490</v>
      </c>
      <c r="B233" s="4" t="s">
        <v>491</v>
      </c>
      <c r="C233" s="16">
        <v>597.53</v>
      </c>
      <c r="D233" s="6">
        <v>332.2</v>
      </c>
      <c r="E233" s="6">
        <v>107.87</v>
      </c>
      <c r="F233" s="6">
        <f t="shared" si="9"/>
        <v>157.45999999999998</v>
      </c>
      <c r="G233" s="4" t="s">
        <v>631</v>
      </c>
    </row>
    <row r="234" spans="1:7" s="4" customFormat="1" x14ac:dyDescent="0.35">
      <c r="A234" s="4" t="s">
        <v>492</v>
      </c>
      <c r="B234" s="4" t="s">
        <v>493</v>
      </c>
      <c r="C234" s="16">
        <v>776.16312741312743</v>
      </c>
      <c r="D234" s="6">
        <v>477.67857142857139</v>
      </c>
      <c r="E234" s="6">
        <v>88.822393822393821</v>
      </c>
      <c r="F234" s="6">
        <f t="shared" si="9"/>
        <v>209.66216216216222</v>
      </c>
      <c r="G234" s="4" t="s">
        <v>43</v>
      </c>
    </row>
    <row r="235" spans="1:7" s="4" customFormat="1" x14ac:dyDescent="0.35">
      <c r="A235" s="4" t="s">
        <v>632</v>
      </c>
      <c r="B235" s="4" t="s">
        <v>633</v>
      </c>
      <c r="C235" s="16">
        <v>997.53</v>
      </c>
      <c r="D235" s="6">
        <v>698.83</v>
      </c>
      <c r="E235" s="6">
        <v>110.11</v>
      </c>
      <c r="F235" s="6">
        <f t="shared" si="9"/>
        <v>188.58999999999992</v>
      </c>
      <c r="G235" s="4" t="s">
        <v>631</v>
      </c>
    </row>
    <row r="236" spans="1:7" s="4" customFormat="1" x14ac:dyDescent="0.35">
      <c r="A236" s="4" t="s">
        <v>494</v>
      </c>
      <c r="B236" s="4" t="s">
        <v>495</v>
      </c>
      <c r="C236" s="16">
        <v>3344.1988416988415</v>
      </c>
      <c r="D236" s="6">
        <v>2479.8166023166023</v>
      </c>
      <c r="E236" s="6">
        <v>338.06949806949808</v>
      </c>
      <c r="F236" s="6">
        <f t="shared" si="9"/>
        <v>526.3127413127412</v>
      </c>
      <c r="G236" s="4" t="s">
        <v>43</v>
      </c>
    </row>
    <row r="237" spans="1:7" s="4" customFormat="1" x14ac:dyDescent="0.35">
      <c r="A237" s="4" t="s">
        <v>496</v>
      </c>
      <c r="B237" s="4" t="s">
        <v>497</v>
      </c>
      <c r="C237" s="16">
        <v>4232.065637065637</v>
      </c>
      <c r="D237" s="6">
        <v>3108.3108108108108</v>
      </c>
      <c r="E237" s="6">
        <v>404.35328185328189</v>
      </c>
      <c r="F237" s="6">
        <f t="shared" si="9"/>
        <v>719.40154440154424</v>
      </c>
      <c r="G237" s="4" t="s">
        <v>43</v>
      </c>
    </row>
    <row r="238" spans="1:7" s="4" customFormat="1" x14ac:dyDescent="0.35">
      <c r="A238" s="4" t="s">
        <v>498</v>
      </c>
      <c r="B238" s="4" t="s">
        <v>499</v>
      </c>
      <c r="C238" s="16">
        <v>1074.8499999999999</v>
      </c>
      <c r="D238" s="6">
        <v>696.91</v>
      </c>
      <c r="E238" s="6">
        <v>140.28</v>
      </c>
      <c r="F238" s="6">
        <f t="shared" si="9"/>
        <v>237.65999999999994</v>
      </c>
      <c r="G238" s="4" t="s">
        <v>631</v>
      </c>
    </row>
    <row r="239" spans="1:7" x14ac:dyDescent="0.35">
      <c r="A239" t="s">
        <v>500</v>
      </c>
      <c r="B239" t="s">
        <v>501</v>
      </c>
      <c r="C239" s="16">
        <v>3633.030888030888</v>
      </c>
      <c r="D239" s="1">
        <v>2050.6177606177607</v>
      </c>
      <c r="E239" s="1">
        <v>657.85714285714278</v>
      </c>
      <c r="F239" s="1">
        <f t="shared" si="9"/>
        <v>924.55598455598454</v>
      </c>
      <c r="G239" t="s">
        <v>43</v>
      </c>
    </row>
    <row r="240" spans="1:7" x14ac:dyDescent="0.35">
      <c r="A240" t="s">
        <v>502</v>
      </c>
      <c r="B240" t="s">
        <v>503</v>
      </c>
      <c r="C240" s="16">
        <v>2059.17</v>
      </c>
      <c r="D240" s="1">
        <v>1183.8900000000001</v>
      </c>
      <c r="E240" s="1">
        <v>288.24</v>
      </c>
      <c r="F240" s="1">
        <f t="shared" si="9"/>
        <v>587.04</v>
      </c>
      <c r="G240" t="s">
        <v>288</v>
      </c>
    </row>
    <row r="241" spans="1:7" x14ac:dyDescent="0.35">
      <c r="A241" t="s">
        <v>504</v>
      </c>
      <c r="B241" t="s">
        <v>505</v>
      </c>
      <c r="C241" s="16">
        <v>1655.6081081081081</v>
      </c>
      <c r="D241" s="1">
        <v>917.32625482625485</v>
      </c>
      <c r="E241" s="1">
        <v>260.83011583011586</v>
      </c>
      <c r="F241" s="1">
        <f t="shared" si="9"/>
        <v>477.45173745173742</v>
      </c>
      <c r="G241" t="s">
        <v>43</v>
      </c>
    </row>
    <row r="242" spans="1:7" s="4" customFormat="1" x14ac:dyDescent="0.35">
      <c r="A242" s="4" t="s">
        <v>506</v>
      </c>
      <c r="B242" s="4" t="s">
        <v>507</v>
      </c>
      <c r="C242" s="16">
        <v>4757.7220080000043</v>
      </c>
      <c r="D242" s="6">
        <v>2334.2399999999998</v>
      </c>
      <c r="E242" s="6">
        <v>756.52000000000032</v>
      </c>
      <c r="F242" s="6">
        <f t="shared" si="9"/>
        <v>1666.9620080000041</v>
      </c>
      <c r="G242" s="4" t="s">
        <v>182</v>
      </c>
    </row>
    <row r="243" spans="1:7" s="4" customFormat="1" x14ac:dyDescent="0.35">
      <c r="A243" s="4" t="s">
        <v>508</v>
      </c>
      <c r="B243" s="4" t="s">
        <v>509</v>
      </c>
      <c r="C243" s="16">
        <v>14129.34363000001</v>
      </c>
      <c r="D243" s="6">
        <v>7552.96</v>
      </c>
      <c r="E243" s="6">
        <v>2047.7800000000013</v>
      </c>
      <c r="F243" s="6">
        <f t="shared" si="9"/>
        <v>4528.6036300000087</v>
      </c>
      <c r="G243" s="4" t="s">
        <v>5</v>
      </c>
    </row>
    <row r="244" spans="1:7" s="4" customFormat="1" x14ac:dyDescent="0.35">
      <c r="A244" s="4" t="s">
        <v>510</v>
      </c>
      <c r="B244" s="4" t="s">
        <v>511</v>
      </c>
      <c r="C244" s="16">
        <v>1927.8764478764479</v>
      </c>
      <c r="D244" s="6">
        <v>1440.4054054054054</v>
      </c>
      <c r="E244" s="6">
        <v>116.64092664092664</v>
      </c>
      <c r="F244" s="6">
        <f t="shared" si="9"/>
        <v>370.8301158301158</v>
      </c>
      <c r="G244" s="4" t="s">
        <v>43</v>
      </c>
    </row>
    <row r="245" spans="1:7" s="4" customFormat="1" x14ac:dyDescent="0.35">
      <c r="A245" s="4" t="s">
        <v>512</v>
      </c>
      <c r="B245" s="4" t="s">
        <v>513</v>
      </c>
      <c r="C245" s="16">
        <v>2786.09</v>
      </c>
      <c r="D245" s="6">
        <v>2069.65</v>
      </c>
      <c r="E245" s="6">
        <v>242.51</v>
      </c>
      <c r="F245" s="6">
        <f t="shared" si="9"/>
        <v>473.93000000000006</v>
      </c>
      <c r="G245" s="4" t="s">
        <v>514</v>
      </c>
    </row>
    <row r="246" spans="1:7" s="4" customFormat="1" x14ac:dyDescent="0.35">
      <c r="A246" s="4" t="s">
        <v>515</v>
      </c>
      <c r="B246" s="4" t="s">
        <v>516</v>
      </c>
      <c r="C246" s="16">
        <v>2008.01</v>
      </c>
      <c r="D246" s="6">
        <v>1454.88</v>
      </c>
      <c r="E246" s="6">
        <v>170.56</v>
      </c>
      <c r="F246" s="6">
        <f t="shared" si="9"/>
        <v>382.56999999999988</v>
      </c>
      <c r="G246" s="4" t="s">
        <v>514</v>
      </c>
    </row>
    <row r="247" spans="1:7" s="4" customFormat="1" x14ac:dyDescent="0.35">
      <c r="A247" s="4" t="s">
        <v>517</v>
      </c>
      <c r="B247" s="4" t="s">
        <v>518</v>
      </c>
      <c r="C247" s="16">
        <v>4778.5</v>
      </c>
      <c r="D247" s="6">
        <v>3274.72</v>
      </c>
      <c r="E247" s="6">
        <v>444.2</v>
      </c>
      <c r="F247" s="6">
        <f t="shared" si="9"/>
        <v>1059.5800000000002</v>
      </c>
      <c r="G247" s="4" t="s">
        <v>514</v>
      </c>
    </row>
    <row r="248" spans="1:7" s="4" customFormat="1" x14ac:dyDescent="0.35">
      <c r="A248" s="4" t="s">
        <v>519</v>
      </c>
      <c r="B248" s="4" t="s">
        <v>520</v>
      </c>
      <c r="C248" s="16">
        <v>7902.85</v>
      </c>
      <c r="D248" s="6">
        <v>5672.01</v>
      </c>
      <c r="E248" s="6">
        <v>621.38</v>
      </c>
      <c r="F248" s="6">
        <f t="shared" si="9"/>
        <v>1609.46</v>
      </c>
      <c r="G248" s="4" t="s">
        <v>514</v>
      </c>
    </row>
    <row r="249" spans="1:7" s="4" customFormat="1" x14ac:dyDescent="0.35">
      <c r="A249" s="4" t="s">
        <v>521</v>
      </c>
      <c r="B249" s="4" t="s">
        <v>522</v>
      </c>
      <c r="C249" s="16">
        <v>7546.0714285714275</v>
      </c>
      <c r="D249" s="6">
        <v>5750</v>
      </c>
      <c r="E249" s="6">
        <v>600</v>
      </c>
      <c r="F249" s="6">
        <f t="shared" si="9"/>
        <v>1196.0714285714275</v>
      </c>
      <c r="G249" s="4" t="s">
        <v>43</v>
      </c>
    </row>
    <row r="250" spans="1:7" s="4" customFormat="1" x14ac:dyDescent="0.35">
      <c r="A250" s="4" t="s">
        <v>523</v>
      </c>
      <c r="B250" s="4" t="s">
        <v>524</v>
      </c>
      <c r="C250" s="16">
        <v>18139.256756756757</v>
      </c>
      <c r="D250" s="6">
        <v>14943.822393822393</v>
      </c>
      <c r="E250" s="6">
        <v>1261.216216216216</v>
      </c>
      <c r="F250" s="6">
        <f t="shared" si="9"/>
        <v>1934.2181467181479</v>
      </c>
      <c r="G250" s="4" t="s">
        <v>43</v>
      </c>
    </row>
    <row r="251" spans="1:7" s="4" customFormat="1" x14ac:dyDescent="0.35">
      <c r="A251" s="4" t="s">
        <v>525</v>
      </c>
      <c r="B251" s="4" t="s">
        <v>526</v>
      </c>
      <c r="C251" s="16">
        <v>23497.297297297297</v>
      </c>
      <c r="D251" s="6">
        <v>19188.41698841699</v>
      </c>
      <c r="E251" s="6">
        <v>1855.5984555984555</v>
      </c>
      <c r="F251" s="6">
        <f t="shared" ref="F251:F259" si="10">C251-D251-E251</f>
        <v>2453.2818532818515</v>
      </c>
      <c r="G251" s="4" t="s">
        <v>43</v>
      </c>
    </row>
    <row r="252" spans="1:7" s="4" customFormat="1" x14ac:dyDescent="0.35">
      <c r="A252" s="4" t="s">
        <v>527</v>
      </c>
      <c r="B252" s="4" t="s">
        <v>528</v>
      </c>
      <c r="C252" s="16">
        <v>5410</v>
      </c>
      <c r="D252" s="6">
        <v>4325.9111969111973</v>
      </c>
      <c r="E252" s="6">
        <v>314.88706563706563</v>
      </c>
      <c r="F252" s="6">
        <f t="shared" si="10"/>
        <v>769.20173745173702</v>
      </c>
      <c r="G252" s="4" t="s">
        <v>529</v>
      </c>
    </row>
    <row r="253" spans="1:7" s="4" customFormat="1" x14ac:dyDescent="0.35">
      <c r="A253" s="4" t="s">
        <v>530</v>
      </c>
      <c r="B253" s="4" t="s">
        <v>531</v>
      </c>
      <c r="C253" s="16">
        <v>13937.258690000033</v>
      </c>
      <c r="D253" s="6">
        <v>11292.48</v>
      </c>
      <c r="E253" s="6">
        <v>1048.8520000000015</v>
      </c>
      <c r="F253" s="6">
        <f t="shared" si="10"/>
        <v>1595.9266900000323</v>
      </c>
      <c r="G253" s="4" t="s">
        <v>182</v>
      </c>
    </row>
    <row r="254" spans="1:7" s="4" customFormat="1" x14ac:dyDescent="0.35">
      <c r="A254" s="4" t="s">
        <v>532</v>
      </c>
      <c r="B254" s="4" t="s">
        <v>533</v>
      </c>
      <c r="C254" s="16">
        <v>6652.6</v>
      </c>
      <c r="D254" s="6">
        <v>4908.67</v>
      </c>
      <c r="E254" s="6">
        <v>638.35</v>
      </c>
      <c r="F254" s="6">
        <f t="shared" si="10"/>
        <v>1105.5800000000004</v>
      </c>
      <c r="G254" s="4" t="s">
        <v>514</v>
      </c>
    </row>
    <row r="255" spans="1:7" s="4" customFormat="1" x14ac:dyDescent="0.35">
      <c r="A255" s="4" t="s">
        <v>534</v>
      </c>
      <c r="B255" s="4" t="s">
        <v>535</v>
      </c>
      <c r="C255" s="16">
        <v>8417.3764478764479</v>
      </c>
      <c r="D255" s="6">
        <v>6651.6023166023169</v>
      </c>
      <c r="E255" s="6">
        <v>309.1911196911197</v>
      </c>
      <c r="F255" s="6">
        <f t="shared" si="10"/>
        <v>1456.5830115830113</v>
      </c>
      <c r="G255" s="4" t="s">
        <v>43</v>
      </c>
    </row>
    <row r="256" spans="1:7" s="4" customFormat="1" x14ac:dyDescent="0.35">
      <c r="A256" s="4" t="s">
        <v>536</v>
      </c>
      <c r="B256" s="4" t="s">
        <v>537</v>
      </c>
      <c r="C256" s="19">
        <v>11777.992279999999</v>
      </c>
      <c r="D256" s="5">
        <v>9753.1</v>
      </c>
      <c r="E256" s="6">
        <v>668.00900000000001</v>
      </c>
      <c r="F256" s="6">
        <f t="shared" si="10"/>
        <v>1356.8832799999982</v>
      </c>
      <c r="G256" s="4" t="s">
        <v>5</v>
      </c>
    </row>
    <row r="257" spans="1:7" s="4" customFormat="1" x14ac:dyDescent="0.35">
      <c r="A257" s="4" t="s">
        <v>538</v>
      </c>
      <c r="B257" s="4" t="s">
        <v>539</v>
      </c>
      <c r="C257" s="16">
        <v>16077.87</v>
      </c>
      <c r="D257" s="6">
        <v>12823.58</v>
      </c>
      <c r="E257" s="6">
        <v>1154.57</v>
      </c>
      <c r="F257" s="6">
        <f t="shared" si="10"/>
        <v>2099.7200000000012</v>
      </c>
      <c r="G257" s="4" t="s">
        <v>514</v>
      </c>
    </row>
    <row r="258" spans="1:7" s="4" customFormat="1" x14ac:dyDescent="0.35">
      <c r="A258" s="4" t="s">
        <v>540</v>
      </c>
      <c r="B258" s="4" t="s">
        <v>541</v>
      </c>
      <c r="C258" s="16">
        <v>6248.07</v>
      </c>
      <c r="D258" s="6">
        <v>4583.16</v>
      </c>
      <c r="E258" s="6">
        <v>473.69</v>
      </c>
      <c r="F258" s="6">
        <f t="shared" si="10"/>
        <v>1191.2199999999998</v>
      </c>
      <c r="G258" s="4" t="s">
        <v>514</v>
      </c>
    </row>
    <row r="259" spans="1:7" s="4" customFormat="1" x14ac:dyDescent="0.35">
      <c r="A259" s="4" t="s">
        <v>542</v>
      </c>
      <c r="B259" s="4" t="s">
        <v>543</v>
      </c>
      <c r="C259" s="16">
        <v>3150.33</v>
      </c>
      <c r="D259" s="6">
        <v>2280.2600000000002</v>
      </c>
      <c r="E259" s="6">
        <v>299.85000000000002</v>
      </c>
      <c r="F259" s="6">
        <f t="shared" si="10"/>
        <v>570.21999999999969</v>
      </c>
      <c r="G259" s="4" t="s">
        <v>514</v>
      </c>
    </row>
    <row r="260" spans="1:7" s="4" customFormat="1" x14ac:dyDescent="0.35">
      <c r="A260" s="4" t="s">
        <v>544</v>
      </c>
      <c r="B260" s="4" t="s">
        <v>545</v>
      </c>
      <c r="C260" s="16">
        <v>1855.2123550000022</v>
      </c>
      <c r="D260" s="6"/>
      <c r="E260" s="6">
        <v>137.92320000000018</v>
      </c>
      <c r="F260" s="6"/>
      <c r="G260" s="4" t="s">
        <v>5</v>
      </c>
    </row>
    <row r="261" spans="1:7" s="4" customFormat="1" x14ac:dyDescent="0.35">
      <c r="A261" s="4" t="s">
        <v>546</v>
      </c>
      <c r="B261" s="4" t="s">
        <v>547</v>
      </c>
      <c r="C261" s="6">
        <v>1220</v>
      </c>
      <c r="D261" s="6">
        <v>825.12</v>
      </c>
      <c r="E261" s="6">
        <v>111.35</v>
      </c>
      <c r="F261" s="6">
        <f t="shared" ref="F261:F285" si="11">C261-D261-E261</f>
        <v>283.52999999999997</v>
      </c>
      <c r="G261" s="4" t="s">
        <v>182</v>
      </c>
    </row>
    <row r="262" spans="1:7" s="4" customFormat="1" x14ac:dyDescent="0.35">
      <c r="A262" s="4" t="s">
        <v>548</v>
      </c>
      <c r="B262" s="4" t="s">
        <v>549</v>
      </c>
      <c r="C262" s="6">
        <v>3830</v>
      </c>
      <c r="D262" s="6">
        <v>2733.1264478764474</v>
      </c>
      <c r="E262" s="6">
        <v>291.31660231660226</v>
      </c>
      <c r="F262" s="6">
        <f t="shared" si="11"/>
        <v>805.55694980695034</v>
      </c>
      <c r="G262" s="4" t="s">
        <v>529</v>
      </c>
    </row>
    <row r="263" spans="1:7" s="4" customFormat="1" x14ac:dyDescent="0.35">
      <c r="A263" s="4" t="s">
        <v>550</v>
      </c>
      <c r="B263" s="4" t="s">
        <v>551</v>
      </c>
      <c r="C263" s="6">
        <v>1207.46</v>
      </c>
      <c r="D263" s="6">
        <v>834.24</v>
      </c>
      <c r="E263" s="6">
        <v>112.69</v>
      </c>
      <c r="F263" s="6">
        <f t="shared" si="11"/>
        <v>260.53000000000003</v>
      </c>
      <c r="G263" s="4" t="s">
        <v>514</v>
      </c>
    </row>
    <row r="264" spans="1:7" s="4" customFormat="1" x14ac:dyDescent="0.35">
      <c r="A264" s="4" t="s">
        <v>552</v>
      </c>
      <c r="B264" s="4" t="s">
        <v>553</v>
      </c>
      <c r="C264" s="6">
        <v>2161.1969110000018</v>
      </c>
      <c r="D264" s="6">
        <v>1309.32</v>
      </c>
      <c r="E264" s="6">
        <v>220.00400000000025</v>
      </c>
      <c r="F264" s="6">
        <f t="shared" si="11"/>
        <v>631.87291100000164</v>
      </c>
      <c r="G264" s="4" t="s">
        <v>5</v>
      </c>
    </row>
    <row r="265" spans="1:7" s="4" customFormat="1" x14ac:dyDescent="0.35">
      <c r="A265" s="4" t="s">
        <v>554</v>
      </c>
      <c r="B265" s="4" t="s">
        <v>555</v>
      </c>
      <c r="C265" s="6">
        <v>5282.8185328185318</v>
      </c>
      <c r="D265" s="6">
        <v>3851.82</v>
      </c>
      <c r="E265" s="6">
        <v>383.07</v>
      </c>
      <c r="F265" s="6">
        <f t="shared" si="11"/>
        <v>1047.9285328185317</v>
      </c>
      <c r="G265" s="4" t="s">
        <v>98</v>
      </c>
    </row>
    <row r="266" spans="1:7" s="4" customFormat="1" x14ac:dyDescent="0.35">
      <c r="A266" s="4" t="s">
        <v>556</v>
      </c>
      <c r="B266" s="4" t="s">
        <v>557</v>
      </c>
      <c r="C266" s="6">
        <v>3628.3783780000053</v>
      </c>
      <c r="D266" s="6">
        <v>2687.57</v>
      </c>
      <c r="E266" s="6">
        <v>225.09400000000025</v>
      </c>
      <c r="F266" s="6">
        <f t="shared" si="11"/>
        <v>715.7143780000049</v>
      </c>
      <c r="G266" s="4" t="s">
        <v>182</v>
      </c>
    </row>
    <row r="267" spans="1:7" s="4" customFormat="1" x14ac:dyDescent="0.35">
      <c r="A267" s="4" t="s">
        <v>558</v>
      </c>
      <c r="B267" s="4" t="s">
        <v>559</v>
      </c>
      <c r="C267" s="6">
        <v>3246.33</v>
      </c>
      <c r="D267" s="6">
        <v>2326.38</v>
      </c>
      <c r="E267" s="6">
        <v>291.5</v>
      </c>
      <c r="F267" s="6">
        <f t="shared" si="11"/>
        <v>628.44999999999982</v>
      </c>
      <c r="G267" s="4" t="s">
        <v>514</v>
      </c>
    </row>
    <row r="268" spans="1:7" s="4" customFormat="1" x14ac:dyDescent="0.35">
      <c r="A268" s="4" t="s">
        <v>560</v>
      </c>
      <c r="B268" s="4" t="s">
        <v>561</v>
      </c>
      <c r="C268" s="6">
        <v>3149.24</v>
      </c>
      <c r="D268" s="6">
        <v>2153.13</v>
      </c>
      <c r="E268" s="6">
        <v>298.41000000000003</v>
      </c>
      <c r="F268" s="6">
        <f t="shared" si="11"/>
        <v>697.69999999999959</v>
      </c>
      <c r="G268" s="4" t="s">
        <v>514</v>
      </c>
    </row>
    <row r="269" spans="1:7" s="4" customFormat="1" x14ac:dyDescent="0.35">
      <c r="A269" s="4" t="s">
        <v>562</v>
      </c>
      <c r="B269" s="4" t="s">
        <v>563</v>
      </c>
      <c r="C269" s="6">
        <v>1913.96</v>
      </c>
      <c r="D269" s="6">
        <v>1402.55</v>
      </c>
      <c r="E269" s="6">
        <v>173.21</v>
      </c>
      <c r="F269" s="6">
        <f t="shared" si="11"/>
        <v>338.20000000000005</v>
      </c>
      <c r="G269" s="4" t="s">
        <v>514</v>
      </c>
    </row>
    <row r="270" spans="1:7" s="4" customFormat="1" x14ac:dyDescent="0.35">
      <c r="A270" s="4" t="s">
        <v>564</v>
      </c>
      <c r="B270" s="4" t="s">
        <v>565</v>
      </c>
      <c r="C270" s="6">
        <v>6327.22</v>
      </c>
      <c r="D270" s="6">
        <v>4942.37</v>
      </c>
      <c r="E270" s="6">
        <v>488.54</v>
      </c>
      <c r="F270" s="6">
        <f t="shared" si="11"/>
        <v>896.3100000000004</v>
      </c>
      <c r="G270" s="4" t="s">
        <v>514</v>
      </c>
    </row>
    <row r="271" spans="1:7" s="4" customFormat="1" x14ac:dyDescent="0.35">
      <c r="A271" s="4" t="s">
        <v>566</v>
      </c>
      <c r="B271" s="4" t="s">
        <v>567</v>
      </c>
      <c r="C271" s="6">
        <v>4239.18</v>
      </c>
      <c r="D271" s="6">
        <v>3269.62</v>
      </c>
      <c r="E271" s="6">
        <v>295.85000000000002</v>
      </c>
      <c r="F271" s="6">
        <f t="shared" si="11"/>
        <v>673.71000000000038</v>
      </c>
      <c r="G271" s="4" t="s">
        <v>514</v>
      </c>
    </row>
    <row r="272" spans="1:7" s="4" customFormat="1" x14ac:dyDescent="0.35">
      <c r="A272" s="4" t="s">
        <v>568</v>
      </c>
      <c r="B272" s="4" t="s">
        <v>569</v>
      </c>
      <c r="C272" s="6">
        <v>6391.64</v>
      </c>
      <c r="D272" s="6">
        <v>4726.8900000000003</v>
      </c>
      <c r="E272" s="6">
        <v>602.36</v>
      </c>
      <c r="F272" s="6">
        <f t="shared" si="11"/>
        <v>1062.3899999999999</v>
      </c>
      <c r="G272" s="4" t="s">
        <v>514</v>
      </c>
    </row>
    <row r="273" spans="1:7" s="4" customFormat="1" x14ac:dyDescent="0.35">
      <c r="A273" s="4" t="s">
        <v>570</v>
      </c>
      <c r="B273" s="4" t="s">
        <v>571</v>
      </c>
      <c r="C273" s="6">
        <v>4655.91</v>
      </c>
      <c r="D273" s="6">
        <v>3123.51</v>
      </c>
      <c r="E273" s="6">
        <v>504.89</v>
      </c>
      <c r="F273" s="6">
        <f t="shared" si="11"/>
        <v>1027.5099999999998</v>
      </c>
      <c r="G273" s="4" t="s">
        <v>514</v>
      </c>
    </row>
    <row r="274" spans="1:7" s="4" customFormat="1" x14ac:dyDescent="0.35">
      <c r="A274" s="4" t="s">
        <v>572</v>
      </c>
      <c r="B274" s="4" t="s">
        <v>573</v>
      </c>
      <c r="C274" s="9">
        <v>14768</v>
      </c>
      <c r="D274" s="9">
        <v>12420.54</v>
      </c>
      <c r="E274" s="6">
        <v>773.96559999999988</v>
      </c>
      <c r="F274" s="6">
        <f t="shared" si="11"/>
        <v>1573.4943999999991</v>
      </c>
      <c r="G274" s="4" t="s">
        <v>109</v>
      </c>
    </row>
    <row r="275" spans="1:7" s="4" customFormat="1" x14ac:dyDescent="0.35">
      <c r="A275" s="4" t="s">
        <v>574</v>
      </c>
      <c r="B275" s="4" t="s">
        <v>575</v>
      </c>
      <c r="C275" s="6">
        <v>3725.81</v>
      </c>
      <c r="D275" s="6">
        <v>2726.62</v>
      </c>
      <c r="E275" s="6">
        <v>354.46</v>
      </c>
      <c r="F275" s="6">
        <f t="shared" si="11"/>
        <v>644.73</v>
      </c>
      <c r="G275" s="4" t="s">
        <v>514</v>
      </c>
    </row>
    <row r="276" spans="1:7" x14ac:dyDescent="0.35">
      <c r="A276" t="s">
        <v>576</v>
      </c>
      <c r="B276" t="s">
        <v>577</v>
      </c>
      <c r="C276" s="16">
        <v>19227.799227799227</v>
      </c>
      <c r="D276" s="1">
        <v>10281.31</v>
      </c>
      <c r="E276" s="1">
        <v>2973.89</v>
      </c>
      <c r="F276" s="1">
        <f t="shared" si="11"/>
        <v>5972.5992277992282</v>
      </c>
      <c r="G276" t="s">
        <v>98</v>
      </c>
    </row>
    <row r="277" spans="1:7" x14ac:dyDescent="0.35">
      <c r="A277" t="s">
        <v>578</v>
      </c>
      <c r="B277" t="s">
        <v>579</v>
      </c>
      <c r="C277" s="16">
        <v>7583.976834000001</v>
      </c>
      <c r="D277" s="1">
        <v>4338.3599999999997</v>
      </c>
      <c r="E277" s="1">
        <v>1365.1460000000011</v>
      </c>
      <c r="F277" s="1">
        <f t="shared" si="11"/>
        <v>1880.4708340000002</v>
      </c>
      <c r="G277" t="s">
        <v>29</v>
      </c>
    </row>
    <row r="278" spans="1:7" x14ac:dyDescent="0.35">
      <c r="A278" t="s">
        <v>580</v>
      </c>
      <c r="B278" t="s">
        <v>581</v>
      </c>
      <c r="C278" s="16">
        <v>13947.944015444014</v>
      </c>
      <c r="D278" s="1">
        <v>9076.3513513513517</v>
      </c>
      <c r="E278" s="1">
        <v>1891.3127413127413</v>
      </c>
      <c r="F278" s="1">
        <f t="shared" si="11"/>
        <v>2980.2799227799214</v>
      </c>
      <c r="G278" t="s">
        <v>43</v>
      </c>
    </row>
    <row r="279" spans="1:7" x14ac:dyDescent="0.35">
      <c r="A279" t="s">
        <v>582</v>
      </c>
      <c r="B279" t="s">
        <v>583</v>
      </c>
      <c r="C279" s="16">
        <v>16756.756756756753</v>
      </c>
      <c r="D279" s="1">
        <v>10890.21</v>
      </c>
      <c r="E279" s="1">
        <v>2626.17</v>
      </c>
      <c r="F279" s="1">
        <f t="shared" si="11"/>
        <v>3240.3767567567538</v>
      </c>
      <c r="G279" t="s">
        <v>98</v>
      </c>
    </row>
    <row r="280" spans="1:7" s="4" customFormat="1" x14ac:dyDescent="0.35">
      <c r="A280" s="4" t="s">
        <v>584</v>
      </c>
      <c r="B280" s="4" t="s">
        <v>585</v>
      </c>
      <c r="C280" s="6">
        <v>2857.1428570000021</v>
      </c>
      <c r="D280" s="6">
        <v>2009.9</v>
      </c>
      <c r="E280" s="6">
        <v>239.494</v>
      </c>
      <c r="F280" s="6">
        <f t="shared" si="11"/>
        <v>607.74885700000198</v>
      </c>
      <c r="G280" s="4" t="s">
        <v>182</v>
      </c>
    </row>
    <row r="281" spans="1:7" s="4" customFormat="1" x14ac:dyDescent="0.35">
      <c r="A281" s="4" t="s">
        <v>586</v>
      </c>
      <c r="B281" s="4" t="s">
        <v>587</v>
      </c>
      <c r="C281" s="6">
        <v>5300</v>
      </c>
      <c r="D281" s="6">
        <v>2457.04</v>
      </c>
      <c r="E281" s="6">
        <v>180.52699999999999</v>
      </c>
      <c r="F281" s="6">
        <f t="shared" si="11"/>
        <v>2662.433</v>
      </c>
      <c r="G281" s="4" t="s">
        <v>588</v>
      </c>
    </row>
    <row r="282" spans="1:7" s="4" customFormat="1" x14ac:dyDescent="0.35">
      <c r="A282" s="4" t="s">
        <v>589</v>
      </c>
      <c r="B282" s="4" t="s">
        <v>590</v>
      </c>
      <c r="C282" s="6">
        <v>5321.114864864865</v>
      </c>
      <c r="D282" s="6">
        <v>3966.7760617760614</v>
      </c>
      <c r="E282" s="6">
        <v>421.22586872586868</v>
      </c>
      <c r="F282" s="6">
        <f t="shared" si="11"/>
        <v>933.11293436293499</v>
      </c>
      <c r="G282" s="4" t="s">
        <v>43</v>
      </c>
    </row>
    <row r="283" spans="1:7" s="4" customFormat="1" x14ac:dyDescent="0.35">
      <c r="A283" s="4" t="s">
        <v>591</v>
      </c>
      <c r="B283" s="4" t="s">
        <v>592</v>
      </c>
      <c r="C283" s="6">
        <v>6090</v>
      </c>
      <c r="D283" s="6">
        <v>4813.8040540540533</v>
      </c>
      <c r="E283" s="6">
        <v>412.66216216216213</v>
      </c>
      <c r="F283" s="6">
        <f t="shared" si="11"/>
        <v>863.53378378378466</v>
      </c>
      <c r="G283" s="4" t="s">
        <v>593</v>
      </c>
    </row>
    <row r="284" spans="1:7" s="4" customFormat="1" x14ac:dyDescent="0.35">
      <c r="A284" s="4" t="s">
        <v>594</v>
      </c>
      <c r="B284" s="4" t="s">
        <v>595</v>
      </c>
      <c r="C284" s="6">
        <v>3786.2374517374515</v>
      </c>
      <c r="D284" s="6">
        <v>2913.7065637065634</v>
      </c>
      <c r="E284" s="6">
        <v>289.11196911196907</v>
      </c>
      <c r="F284" s="6">
        <f t="shared" si="11"/>
        <v>583.41891891891896</v>
      </c>
      <c r="G284" s="4" t="s">
        <v>43</v>
      </c>
    </row>
    <row r="285" spans="1:7" s="4" customFormat="1" x14ac:dyDescent="0.35">
      <c r="A285" s="4" t="s">
        <v>596</v>
      </c>
      <c r="B285" s="4" t="s">
        <v>597</v>
      </c>
      <c r="C285" s="6">
        <v>16306.969111969112</v>
      </c>
      <c r="D285" s="6">
        <v>12480.752895752896</v>
      </c>
      <c r="E285" s="6">
        <v>1316.8146718146718</v>
      </c>
      <c r="F285" s="6">
        <f t="shared" si="11"/>
        <v>2509.4015444015449</v>
      </c>
      <c r="G285" s="4" t="s">
        <v>43</v>
      </c>
    </row>
    <row r="286" spans="1:7" s="4" customFormat="1" x14ac:dyDescent="0.35">
      <c r="A286" s="4" t="s">
        <v>598</v>
      </c>
      <c r="B286" s="4" t="s">
        <v>599</v>
      </c>
      <c r="C286" s="6">
        <v>18127.41</v>
      </c>
      <c r="D286" s="6">
        <v>13921.62</v>
      </c>
      <c r="E286" s="6"/>
      <c r="F286" s="6"/>
      <c r="G286" s="4" t="s">
        <v>600</v>
      </c>
    </row>
    <row r="287" spans="1:7" s="4" customFormat="1" x14ac:dyDescent="0.35">
      <c r="A287" s="4" t="s">
        <v>601</v>
      </c>
      <c r="B287" s="4" t="s">
        <v>602</v>
      </c>
      <c r="C287" s="6">
        <v>14730</v>
      </c>
      <c r="D287" s="6">
        <v>8704.44</v>
      </c>
      <c r="E287" s="6">
        <v>847.32799999999997</v>
      </c>
      <c r="F287" s="6">
        <f t="shared" ref="F287:F300" si="12">C287-D287-E287</f>
        <v>5178.232</v>
      </c>
      <c r="G287" s="4" t="s">
        <v>588</v>
      </c>
    </row>
    <row r="288" spans="1:7" s="4" customFormat="1" x14ac:dyDescent="0.35">
      <c r="A288" s="4" t="s">
        <v>603</v>
      </c>
      <c r="B288" s="4" t="s">
        <v>604</v>
      </c>
      <c r="C288" s="6">
        <v>6338.8030889999991</v>
      </c>
      <c r="D288" s="6">
        <v>5524.8</v>
      </c>
      <c r="E288" s="6">
        <v>377.97200000000032</v>
      </c>
      <c r="F288" s="6">
        <f t="shared" si="12"/>
        <v>436.03108899999859</v>
      </c>
      <c r="G288" s="4" t="s">
        <v>5</v>
      </c>
    </row>
    <row r="289" spans="1:7" s="4" customFormat="1" x14ac:dyDescent="0.35">
      <c r="A289" s="4" t="s">
        <v>605</v>
      </c>
      <c r="B289" s="4" t="s">
        <v>606</v>
      </c>
      <c r="C289" s="6">
        <v>2131.5579150579147</v>
      </c>
      <c r="D289" s="6">
        <v>1394.7393822393822</v>
      </c>
      <c r="E289" s="6">
        <v>231.08108108108107</v>
      </c>
      <c r="F289" s="6">
        <f t="shared" si="12"/>
        <v>505.73745173745147</v>
      </c>
      <c r="G289" s="4" t="s">
        <v>43</v>
      </c>
    </row>
    <row r="290" spans="1:7" s="4" customFormat="1" x14ac:dyDescent="0.35">
      <c r="A290" s="4" t="s">
        <v>607</v>
      </c>
      <c r="B290" s="4" t="s">
        <v>608</v>
      </c>
      <c r="C290" s="6">
        <v>8513.2142857142862</v>
      </c>
      <c r="D290" s="6">
        <v>6465.2509652509652</v>
      </c>
      <c r="E290" s="6">
        <v>665.54054054054052</v>
      </c>
      <c r="F290" s="6">
        <f t="shared" si="12"/>
        <v>1382.4227799227806</v>
      </c>
      <c r="G290" s="4" t="s">
        <v>43</v>
      </c>
    </row>
    <row r="291" spans="1:7" s="4" customFormat="1" x14ac:dyDescent="0.35">
      <c r="A291" s="4" t="s">
        <v>609</v>
      </c>
      <c r="B291" s="4" t="s">
        <v>610</v>
      </c>
      <c r="C291" s="6">
        <v>13433.4</v>
      </c>
      <c r="D291" s="6">
        <v>8094.62</v>
      </c>
      <c r="E291" s="6">
        <v>607.34</v>
      </c>
      <c r="F291" s="6">
        <f t="shared" si="12"/>
        <v>4731.4399999999996</v>
      </c>
      <c r="G291" s="4" t="s">
        <v>5</v>
      </c>
    </row>
    <row r="292" spans="1:7" s="4" customFormat="1" x14ac:dyDescent="0.35">
      <c r="A292" s="4" t="s">
        <v>611</v>
      </c>
      <c r="B292" s="4" t="s">
        <v>612</v>
      </c>
      <c r="C292" s="6">
        <v>12727.12</v>
      </c>
      <c r="D292" s="6">
        <v>5669.32</v>
      </c>
      <c r="E292" s="6">
        <v>528.50099999999998</v>
      </c>
      <c r="F292" s="6">
        <f t="shared" si="12"/>
        <v>6529.2990000000009</v>
      </c>
      <c r="G292" s="4" t="s">
        <v>5</v>
      </c>
    </row>
    <row r="293" spans="1:7" s="4" customFormat="1" x14ac:dyDescent="0.35">
      <c r="A293" s="4" t="s">
        <v>613</v>
      </c>
      <c r="B293" s="4" t="s">
        <v>614</v>
      </c>
      <c r="C293" s="6">
        <v>7480</v>
      </c>
      <c r="D293" s="6">
        <v>6003.53</v>
      </c>
      <c r="E293" s="6">
        <v>509.447</v>
      </c>
      <c r="F293" s="6">
        <f t="shared" si="12"/>
        <v>967.02300000000025</v>
      </c>
      <c r="G293" s="4" t="s">
        <v>588</v>
      </c>
    </row>
    <row r="294" spans="1:7" s="4" customFormat="1" x14ac:dyDescent="0.35">
      <c r="A294" s="4" t="s">
        <v>615</v>
      </c>
      <c r="B294" s="4" t="s">
        <v>616</v>
      </c>
      <c r="C294" s="6">
        <v>7142.8571430000002</v>
      </c>
      <c r="D294" s="6">
        <v>4108.53</v>
      </c>
      <c r="E294" s="6">
        <v>397.55599999999998</v>
      </c>
      <c r="F294" s="6">
        <f t="shared" si="12"/>
        <v>2636.7711430000004</v>
      </c>
      <c r="G294" s="4" t="s">
        <v>116</v>
      </c>
    </row>
    <row r="295" spans="1:7" x14ac:dyDescent="0.35">
      <c r="A295" t="s">
        <v>617</v>
      </c>
      <c r="B295" t="s">
        <v>618</v>
      </c>
      <c r="C295" s="16">
        <v>39631.119691119689</v>
      </c>
      <c r="D295" s="1">
        <v>26131.08108108108</v>
      </c>
      <c r="E295" s="1">
        <v>5844.3050193050185</v>
      </c>
      <c r="F295" s="1">
        <f t="shared" si="12"/>
        <v>7655.733590733591</v>
      </c>
      <c r="G295" t="s">
        <v>43</v>
      </c>
    </row>
    <row r="296" spans="1:7" x14ac:dyDescent="0.35">
      <c r="A296" t="s">
        <v>619</v>
      </c>
      <c r="B296" t="s">
        <v>620</v>
      </c>
      <c r="C296" s="16">
        <v>7323.3590733590727</v>
      </c>
      <c r="D296" s="1">
        <v>4341.7299999999996</v>
      </c>
      <c r="E296" s="1">
        <v>1137.7</v>
      </c>
      <c r="F296" s="1">
        <f t="shared" si="12"/>
        <v>1843.9290733590731</v>
      </c>
      <c r="G296" t="s">
        <v>98</v>
      </c>
    </row>
    <row r="297" spans="1:7" x14ac:dyDescent="0.35">
      <c r="A297" t="s">
        <v>621</v>
      </c>
      <c r="B297" t="s">
        <v>622</v>
      </c>
      <c r="C297" s="16">
        <v>9528.8127413127422</v>
      </c>
      <c r="D297" s="1">
        <v>6116.4092664092668</v>
      </c>
      <c r="E297" s="1">
        <v>1425.434362934363</v>
      </c>
      <c r="F297" s="1">
        <f t="shared" si="12"/>
        <v>1986.9691119691124</v>
      </c>
      <c r="G297" t="s">
        <v>43</v>
      </c>
    </row>
    <row r="298" spans="1:7" x14ac:dyDescent="0.35">
      <c r="A298" t="s">
        <v>623</v>
      </c>
      <c r="B298" t="s">
        <v>624</v>
      </c>
      <c r="C298" s="16">
        <v>1482.37</v>
      </c>
      <c r="D298" s="1">
        <v>809.09</v>
      </c>
      <c r="E298" s="1">
        <v>162.96120000000002</v>
      </c>
      <c r="F298" s="1">
        <f t="shared" si="12"/>
        <v>510.31879999999984</v>
      </c>
      <c r="G298" t="s">
        <v>89</v>
      </c>
    </row>
    <row r="299" spans="1:7" x14ac:dyDescent="0.35">
      <c r="A299" t="s">
        <v>625</v>
      </c>
      <c r="B299" t="s">
        <v>626</v>
      </c>
      <c r="C299" s="16">
        <v>3013.8809999999989</v>
      </c>
      <c r="D299" s="1">
        <v>1704.73</v>
      </c>
      <c r="E299" s="1">
        <v>382.03300000000002</v>
      </c>
      <c r="F299" s="1">
        <f t="shared" si="12"/>
        <v>927.11799999999891</v>
      </c>
      <c r="G299" t="s">
        <v>109</v>
      </c>
    </row>
    <row r="300" spans="1:7" x14ac:dyDescent="0.35">
      <c r="A300" t="s">
        <v>627</v>
      </c>
      <c r="B300" t="s">
        <v>628</v>
      </c>
      <c r="C300" s="16">
        <v>2242.13</v>
      </c>
      <c r="D300" s="1">
        <v>1221.8800000000001</v>
      </c>
      <c r="E300" s="1">
        <v>293.75800000000004</v>
      </c>
      <c r="F300" s="1">
        <f t="shared" si="12"/>
        <v>726.49199999999996</v>
      </c>
      <c r="G300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sandracd@student.ubc.ca</cp:lastModifiedBy>
  <dcterms:created xsi:type="dcterms:W3CDTF">2021-07-30T19:40:20Z</dcterms:created>
  <dcterms:modified xsi:type="dcterms:W3CDTF">2025-03-19T20:04:11Z</dcterms:modified>
</cp:coreProperties>
</file>