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waniuk/Documents/Felipe Thesis/"/>
    </mc:Choice>
  </mc:AlternateContent>
  <xr:revisionPtr revIDLastSave="0" documentId="13_ncr:1_{AA05CDC1-5CAB-404A-9A3D-69D620CD9665}" xr6:coauthVersionLast="47" xr6:coauthVersionMax="47" xr10:uidLastSave="{00000000-0000-0000-0000-000000000000}"/>
  <bookViews>
    <workbookView xWindow="0" yWindow="3940" windowWidth="31680" windowHeight="19140" xr2:uid="{C0C5302F-0D29-CB47-A012-AC9106448F39}"/>
  </bookViews>
  <sheets>
    <sheet name="Sheet1" sheetId="1" r:id="rId1"/>
  </sheets>
  <definedNames>
    <definedName name="black">Sheet1!$I$227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1" l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G235" i="1"/>
  <c r="I235" i="1"/>
  <c r="K235" i="1"/>
  <c r="H235" i="1"/>
  <c r="J235" i="1"/>
  <c r="H231" i="1"/>
  <c r="I231" i="1"/>
  <c r="J231" i="1"/>
  <c r="K231" i="1"/>
  <c r="F232" i="1"/>
  <c r="K232" i="1" s="1"/>
  <c r="D232" i="1"/>
  <c r="J232" i="1" s="1"/>
  <c r="C232" i="1"/>
  <c r="G232" i="1" s="1"/>
  <c r="J226" i="1"/>
  <c r="K226" i="1"/>
  <c r="J227" i="1"/>
  <c r="K227" i="1"/>
  <c r="J228" i="1"/>
  <c r="K228" i="1"/>
  <c r="J229" i="1"/>
  <c r="K229" i="1"/>
  <c r="J230" i="1"/>
  <c r="K230" i="1"/>
  <c r="J233" i="1"/>
  <c r="K233" i="1"/>
  <c r="J234" i="1"/>
  <c r="K234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15" i="1"/>
  <c r="J116" i="1"/>
  <c r="K116" i="1"/>
  <c r="J117" i="1"/>
  <c r="K117" i="1"/>
  <c r="K118" i="1"/>
  <c r="J119" i="1"/>
  <c r="K119" i="1"/>
  <c r="J120" i="1"/>
  <c r="K120" i="1"/>
  <c r="K121" i="1"/>
  <c r="K122" i="1"/>
  <c r="J123" i="1"/>
  <c r="K123" i="1"/>
  <c r="J124" i="1"/>
  <c r="K124" i="1"/>
  <c r="J125" i="1"/>
  <c r="K125" i="1"/>
  <c r="K126" i="1"/>
  <c r="K127" i="1"/>
  <c r="K128" i="1"/>
  <c r="K108" i="1"/>
  <c r="J108" i="1"/>
  <c r="G2" i="1"/>
  <c r="I3" i="1"/>
  <c r="G96" i="1"/>
  <c r="I8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H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4" i="1"/>
  <c r="H234" i="1"/>
  <c r="G234" i="1"/>
  <c r="I233" i="1"/>
  <c r="H233" i="1"/>
  <c r="G233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I172" i="1"/>
  <c r="H172" i="1"/>
  <c r="G172" i="1"/>
  <c r="I171" i="1"/>
  <c r="H171" i="1"/>
  <c r="G171" i="1"/>
  <c r="I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D128" i="1"/>
  <c r="H128" i="1" s="1"/>
  <c r="I127" i="1"/>
  <c r="D127" i="1"/>
  <c r="J127" i="1" s="1"/>
  <c r="I126" i="1"/>
  <c r="D126" i="1"/>
  <c r="J126" i="1" s="1"/>
  <c r="I125" i="1"/>
  <c r="H125" i="1"/>
  <c r="G125" i="1"/>
  <c r="I124" i="1"/>
  <c r="H124" i="1"/>
  <c r="G124" i="1"/>
  <c r="I123" i="1"/>
  <c r="H123" i="1"/>
  <c r="G123" i="1"/>
  <c r="I122" i="1"/>
  <c r="D122" i="1"/>
  <c r="H122" i="1" s="1"/>
  <c r="I121" i="1"/>
  <c r="D121" i="1"/>
  <c r="H121" i="1" s="1"/>
  <c r="I120" i="1"/>
  <c r="H120" i="1"/>
  <c r="G120" i="1"/>
  <c r="I119" i="1"/>
  <c r="H119" i="1"/>
  <c r="G119" i="1"/>
  <c r="I118" i="1"/>
  <c r="D118" i="1"/>
  <c r="H118" i="1" s="1"/>
  <c r="I117" i="1"/>
  <c r="H117" i="1"/>
  <c r="G117" i="1"/>
  <c r="I116" i="1"/>
  <c r="H116" i="1"/>
  <c r="G116" i="1"/>
  <c r="I115" i="1"/>
  <c r="D115" i="1"/>
  <c r="J115" i="1" s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7" i="1"/>
  <c r="H7" i="1"/>
  <c r="G7" i="1"/>
  <c r="C6" i="1"/>
  <c r="H6" i="1" s="1"/>
  <c r="I5" i="1"/>
  <c r="H5" i="1"/>
  <c r="G5" i="1"/>
  <c r="I4" i="1"/>
  <c r="H4" i="1"/>
  <c r="G4" i="1"/>
  <c r="H3" i="1"/>
  <c r="G3" i="1"/>
  <c r="I2" i="1"/>
  <c r="H2" i="1"/>
  <c r="I232" i="1" l="1"/>
  <c r="H232" i="1"/>
  <c r="J118" i="1"/>
  <c r="J122" i="1"/>
  <c r="J128" i="1"/>
  <c r="J121" i="1"/>
  <c r="G118" i="1"/>
  <c r="I6" i="1"/>
  <c r="G122" i="1"/>
  <c r="H126" i="1"/>
  <c r="G115" i="1"/>
  <c r="G6" i="1"/>
  <c r="H115" i="1"/>
  <c r="G121" i="1"/>
  <c r="G126" i="1"/>
  <c r="H127" i="1"/>
  <c r="G128" i="1"/>
  <c r="G127" i="1"/>
</calcChain>
</file>

<file path=xl/sharedStrings.xml><?xml version="1.0" encoding="utf-8"?>
<sst xmlns="http://schemas.openxmlformats.org/spreadsheetml/2006/main" count="906" uniqueCount="641">
  <si>
    <t>species</t>
  </si>
  <si>
    <t>common name</t>
  </si>
  <si>
    <t>brvol</t>
  </si>
  <si>
    <t>telenvol</t>
  </si>
  <si>
    <t>cbvol</t>
  </si>
  <si>
    <t>RoB</t>
  </si>
  <si>
    <t>brminustelenvol</t>
  </si>
  <si>
    <t>brminuscbvol</t>
  </si>
  <si>
    <t>source</t>
  </si>
  <si>
    <t>Accipiter_cirrocephalus</t>
  </si>
  <si>
    <t>Collared sparrowhawk</t>
  </si>
  <si>
    <t>Felipe</t>
  </si>
  <si>
    <t>Accipiter_fasciatus</t>
  </si>
  <si>
    <t>Brown Goshawk</t>
  </si>
  <si>
    <t>Iwaniuk (2003)</t>
  </si>
  <si>
    <t>Accipiter_gentilis</t>
  </si>
  <si>
    <t>Northern goshawk</t>
  </si>
  <si>
    <t>Portmann A (1947) Etude sur la cerebralisation chez les oiseaux. II. Les indices intra-cerebraux. Alauda 15: 1-15.</t>
  </si>
  <si>
    <t>Accipiter_nisus</t>
  </si>
  <si>
    <t>Eurasian sparrowhawk</t>
  </si>
  <si>
    <t>Accipiter_striatus</t>
  </si>
  <si>
    <t>Sharp-shinned hawk</t>
  </si>
  <si>
    <t>Felipe/Ben</t>
  </si>
  <si>
    <t>Aegypius_monachus</t>
  </si>
  <si>
    <t>Cinereous vulture</t>
  </si>
  <si>
    <t>Aquila_audax</t>
  </si>
  <si>
    <t>Wedge-tailed eagle</t>
  </si>
  <si>
    <t>Aquila_chrysaetos</t>
  </si>
  <si>
    <t>Golden eagle</t>
  </si>
  <si>
    <t>Buteo_buteo</t>
  </si>
  <si>
    <t>Common buzzard</t>
  </si>
  <si>
    <t>Buteo_swainsoni</t>
  </si>
  <si>
    <t>Swainson's hawk</t>
  </si>
  <si>
    <t>Haliaeetus_leucogaster</t>
  </si>
  <si>
    <t>White-bellied sea eagle</t>
  </si>
  <si>
    <t>Felipe; Corfield et al., 2015 (tel)</t>
  </si>
  <si>
    <t>Pandion_haliaetus</t>
  </si>
  <si>
    <t>Osprey</t>
  </si>
  <si>
    <t>Anas_americana</t>
  </si>
  <si>
    <t>American wigeon</t>
  </si>
  <si>
    <t>Anas_castanea</t>
  </si>
  <si>
    <t>Chestnut teal</t>
  </si>
  <si>
    <t>Anas_clypeata</t>
  </si>
  <si>
    <t>Northern shoveler</t>
  </si>
  <si>
    <t>Anas_crecca</t>
  </si>
  <si>
    <t>Eurasian teal</t>
  </si>
  <si>
    <t>Kalisinska E (2005) Anseriform brain and its parts versus taxonomic and ecological categories. Brain Behav Evol 65: 244-261.</t>
    <phoneticPr fontId="0" type="noConversion"/>
  </si>
  <si>
    <t>Anas_penelope</t>
  </si>
  <si>
    <t>Eurasian wigeon</t>
  </si>
  <si>
    <t>Portmann A (1947) Etude sur la cerebralisation chez les oiseaux. II. Les indices intra-cerebraux. Alauda 15: 1-15.</t>
    <phoneticPr fontId="0" type="noConversion"/>
  </si>
  <si>
    <t>Anas_platyrhynchos</t>
  </si>
  <si>
    <t>Mallard</t>
  </si>
  <si>
    <t>Felipe; Iwaniuk et al., 2008 (tel)</t>
  </si>
  <si>
    <t>Anas_querquedula</t>
  </si>
  <si>
    <t>Garganey</t>
  </si>
  <si>
    <t>Anas_strepera</t>
  </si>
  <si>
    <t>Gadwall</t>
  </si>
  <si>
    <t>Anser_albifrons</t>
  </si>
  <si>
    <t>Greater white-fronted goose</t>
  </si>
  <si>
    <t>Anser_anser</t>
  </si>
  <si>
    <t>Greylag goose</t>
  </si>
  <si>
    <t>Kalisinska E (2005) Anseriform brain and its parts versus taxonomic and ecological categories. Brain Behav Evol 65: 244-261.</t>
  </si>
  <si>
    <t>Anser_fabalis</t>
  </si>
  <si>
    <t>Bean goose</t>
  </si>
  <si>
    <t>Aythya_affinis</t>
  </si>
  <si>
    <t>Lesser Scaup</t>
  </si>
  <si>
    <t>Aythya_ferina</t>
  </si>
  <si>
    <t>Common pochard</t>
  </si>
  <si>
    <t>Aythya_fuligula</t>
  </si>
  <si>
    <t>Tufted Duck</t>
  </si>
  <si>
    <t>Aythya_marila</t>
  </si>
  <si>
    <t>Greater scaup</t>
  </si>
  <si>
    <t>Bucephala_albeola</t>
  </si>
  <si>
    <t>Bufflehead</t>
  </si>
  <si>
    <t>Bucephala_clangula</t>
  </si>
  <si>
    <t>Common goldeneye</t>
  </si>
  <si>
    <t>Clangula_hyemalis</t>
  </si>
  <si>
    <t>Long-tailed duck</t>
  </si>
  <si>
    <t>Cygnus_olor</t>
  </si>
  <si>
    <t>Mute swan</t>
  </si>
  <si>
    <t>Dendrocygna_eytoni</t>
  </si>
  <si>
    <t>Plumed whistling duck</t>
  </si>
  <si>
    <t>Iwaniuk and Hurd (2005)</t>
  </si>
  <si>
    <t>Melanitta_fusca</t>
  </si>
  <si>
    <t>Velvet scoter</t>
  </si>
  <si>
    <t>Melanitta_nigra</t>
  </si>
  <si>
    <t>Common scoter</t>
  </si>
  <si>
    <t>Mergus_merganser</t>
  </si>
  <si>
    <t>Common merganser</t>
  </si>
  <si>
    <t>Mergus_serrator</t>
  </si>
  <si>
    <t>Red-breasted merganser</t>
  </si>
  <si>
    <t>Somateria_mollissima</t>
  </si>
  <si>
    <t>Common eider</t>
  </si>
  <si>
    <t>Tadorna_variegata</t>
  </si>
  <si>
    <t>Paradise shelduck</t>
  </si>
  <si>
    <t>Jeremy Corfield; Corfield et al., 2012 (tel)</t>
  </si>
  <si>
    <t>Amazilia_tzacatl</t>
  </si>
  <si>
    <t>Rufous-tailed hummingbird</t>
  </si>
  <si>
    <t>Apus_apus</t>
  </si>
  <si>
    <t>Common swift</t>
  </si>
  <si>
    <t>Calypte_anna</t>
  </si>
  <si>
    <t>Anna's hummingbird</t>
  </si>
  <si>
    <t>Chaetura_pelagica</t>
  </si>
  <si>
    <t>Chimney swift</t>
  </si>
  <si>
    <t>Boire and Baron, 1994</t>
  </si>
  <si>
    <t>Chlorostilbon_mellisugus</t>
  </si>
  <si>
    <t>Blue-tailed emerald</t>
  </si>
  <si>
    <t>Phaethornis_superciliosus</t>
  </si>
  <si>
    <t>Long-tailed hermit</t>
  </si>
  <si>
    <t>Selasphorus_rufus</t>
  </si>
  <si>
    <t>Rufous hummingbird</t>
  </si>
  <si>
    <t>Tachymarptis_melba</t>
  </si>
  <si>
    <t>Alpine swift</t>
  </si>
  <si>
    <t>Apteryx_mantelli</t>
  </si>
  <si>
    <t>North Island brown kiwi</t>
  </si>
  <si>
    <t>Jeremy Corfield</t>
  </si>
  <si>
    <t>Upupa_epops</t>
  </si>
  <si>
    <t>Eurasian hoopoe</t>
  </si>
  <si>
    <t>Caprimulgus_europaeus</t>
  </si>
  <si>
    <t>European nightjar</t>
  </si>
  <si>
    <t>Eurostopodus_argus</t>
  </si>
  <si>
    <t>Spotted nightjar</t>
  </si>
  <si>
    <t>Felipe; Iwaniuk and Wylie, 2006</t>
  </si>
  <si>
    <t>Podargus_strigoides</t>
  </si>
  <si>
    <t>Tawny frogmouth</t>
  </si>
  <si>
    <t>Dromaius_novaehollandiae</t>
  </si>
  <si>
    <t>Emu</t>
  </si>
  <si>
    <t>Felipe; Corfield et al., 2012 (tel)</t>
  </si>
  <si>
    <t>Cathartes_aura</t>
  </si>
  <si>
    <t>Turkey vulture</t>
  </si>
  <si>
    <t>Iwaniuk unpubl data</t>
  </si>
  <si>
    <t>Coragyps_atratus</t>
  </si>
  <si>
    <t>Black vulture</t>
  </si>
  <si>
    <t>Actitis_hypoleucos</t>
  </si>
  <si>
    <t>Common sandpiper</t>
  </si>
  <si>
    <t>Burhinus_oedicnemus</t>
  </si>
  <si>
    <t>Eurasian stone-curlew</t>
  </si>
  <si>
    <t>Calidris_minutilla</t>
  </si>
  <si>
    <t>Least sandpiper</t>
  </si>
  <si>
    <t>Charadrius_vociferus</t>
  </si>
  <si>
    <t>Killdeer</t>
  </si>
  <si>
    <t>Fratercula_arctica</t>
  </si>
  <si>
    <t>Atlantic puffin</t>
  </si>
  <si>
    <t>Gallinago_gallinago</t>
  </si>
  <si>
    <t>Common snipe</t>
  </si>
  <si>
    <t>Haematopus_ostralegus</t>
  </si>
  <si>
    <t>Eurasian oystercatcher</t>
  </si>
  <si>
    <t>Himantopus_himantopus</t>
  </si>
  <si>
    <t>Black-winged stilt</t>
  </si>
  <si>
    <t>Jeremy Corfield; Cunningham et al., 2013</t>
  </si>
  <si>
    <t>Larus_argentatus</t>
  </si>
  <si>
    <t>European herring gull</t>
  </si>
  <si>
    <t>Larus_marinus</t>
  </si>
  <si>
    <t>Great Black-backed Gull</t>
  </si>
  <si>
    <t>Larus_novaehollandiae</t>
  </si>
  <si>
    <t>Silver gull</t>
  </si>
  <si>
    <t>Larus_philadelphia</t>
  </si>
  <si>
    <t>Bonaparte's gull</t>
  </si>
  <si>
    <t>Larus_ridibundus</t>
  </si>
  <si>
    <t>Black-headed gull</t>
  </si>
  <si>
    <t>Limnodromus_griseus</t>
  </si>
  <si>
    <t>Short-billed dowitcher</t>
  </si>
  <si>
    <t>Limosa_lapponica</t>
  </si>
  <si>
    <t>Bar-tailed godwit</t>
  </si>
  <si>
    <t>Lymnocryptes_minimus</t>
  </si>
  <si>
    <t>Jack snipe</t>
  </si>
  <si>
    <t>Numenius_arquata</t>
  </si>
  <si>
    <t>Eurasian curlew</t>
  </si>
  <si>
    <t>Philomachus_pugnax</t>
  </si>
  <si>
    <t>Ruff</t>
  </si>
  <si>
    <t>Scolopax_rusticola</t>
  </si>
  <si>
    <t>Eurasian woodcock</t>
  </si>
  <si>
    <t>Sterna_albifrons</t>
  </si>
  <si>
    <t>Little tern</t>
  </si>
  <si>
    <t>Sterna_hirundo</t>
  </si>
  <si>
    <t>Common tern</t>
  </si>
  <si>
    <t>Vanellus_chilensis</t>
  </si>
  <si>
    <t>Southern Lapwing</t>
  </si>
  <si>
    <r>
      <t xml:space="preserve">Pistone E, Carezzano F, Bee De Speroni N (2002) Tamano relativo encefalico e indices cerebrales en </t>
    </r>
    <r>
      <rPr>
        <i/>
        <sz val="10"/>
        <rFont val="Arial"/>
        <family val="2"/>
      </rPr>
      <t>Vanellus c. chilensis</t>
    </r>
    <r>
      <rPr>
        <sz val="10"/>
        <rFont val="Arial"/>
        <family val="2"/>
      </rPr>
      <t xml:space="preserve"> (Aves: Charadriidae). Rev Chil Hist Nat 75: 595-602.</t>
    </r>
  </si>
  <si>
    <t>Vanellus_miles</t>
  </si>
  <si>
    <t>Masked lapwing</t>
  </si>
  <si>
    <t>Vanellus_vanellus</t>
  </si>
  <si>
    <t>Northern lapwing</t>
  </si>
  <si>
    <t>Ciconia_ciconia</t>
  </si>
  <si>
    <t>White stork</t>
  </si>
  <si>
    <t>Leptoptilos_crumeniferus</t>
  </si>
  <si>
    <t>Marabou stork</t>
  </si>
  <si>
    <t>Columba_leucomela</t>
  </si>
  <si>
    <t>White-headed pigeon</t>
  </si>
  <si>
    <t>Felipe; Iwaniuk et al., 2010 (tel)</t>
  </si>
  <si>
    <t>Columba_livia</t>
  </si>
  <si>
    <t>Rock dove</t>
  </si>
  <si>
    <t>Columba_palumbus</t>
  </si>
  <si>
    <t>Common wood pigeon</t>
  </si>
  <si>
    <t>Ducula_spilorrhoa</t>
  </si>
  <si>
    <t>Torresian imperial pigeon</t>
  </si>
  <si>
    <t>Geopelia_cuneata</t>
  </si>
  <si>
    <t>Diamond dove</t>
  </si>
  <si>
    <t>Geopelia_humeralis</t>
  </si>
  <si>
    <t>Bar-shouldered dove</t>
  </si>
  <si>
    <t>Geopelia_placida</t>
  </si>
  <si>
    <t>Peaceful dove</t>
  </si>
  <si>
    <t>Goura_cristata</t>
  </si>
  <si>
    <t>Western crowned pigeon</t>
  </si>
  <si>
    <t>Patagioenas_leucocephala</t>
  </si>
  <si>
    <t>White-crowned pigeon</t>
  </si>
  <si>
    <t>Phaps_elegans</t>
  </si>
  <si>
    <t>Brush bronzewing</t>
  </si>
  <si>
    <t>Ptilinopus_superbus</t>
  </si>
  <si>
    <t>Superb fruit dove</t>
  </si>
  <si>
    <t>Stigmatopelia_chinensis</t>
  </si>
  <si>
    <t>Spotted dove</t>
  </si>
  <si>
    <t>Streptopelia_decaocto</t>
  </si>
  <si>
    <t>Barbary dove</t>
  </si>
  <si>
    <t>Zenaida_macroura</t>
  </si>
  <si>
    <t>Mourning dove</t>
  </si>
  <si>
    <t>Alcedo_atthis</t>
  </si>
  <si>
    <t>Common kingfisher</t>
  </si>
  <si>
    <t>Dacelo_novaeguineae</t>
  </si>
  <si>
    <t>Laughing kookaburra</t>
  </si>
  <si>
    <t>Merops_apiaster</t>
  </si>
  <si>
    <t>European bee-eater</t>
  </si>
  <si>
    <t>Todiramphus_sanctus</t>
  </si>
  <si>
    <t>Sacred kingfisher</t>
  </si>
  <si>
    <t>Cuculus_canorus</t>
  </si>
  <si>
    <t>Common cuckoo</t>
  </si>
  <si>
    <t>Falco_berigora</t>
  </si>
  <si>
    <t>Brown falcon</t>
  </si>
  <si>
    <t>Falco_cenchroides</t>
  </si>
  <si>
    <t>Australian kestrel</t>
  </si>
  <si>
    <t>Falco_columbarius</t>
  </si>
  <si>
    <t>Merlin</t>
  </si>
  <si>
    <t>Falco_longipennis</t>
  </si>
  <si>
    <t>Australian hobby</t>
  </si>
  <si>
    <t>Falco_peregrinus</t>
  </si>
  <si>
    <t>Peregrine falcon</t>
  </si>
  <si>
    <t>Falco_sparverius</t>
  </si>
  <si>
    <t>American kestrel</t>
  </si>
  <si>
    <t>Falco_tinnunculus</t>
  </si>
  <si>
    <t>Common kestrel</t>
  </si>
  <si>
    <t>Bonasa_umbellus</t>
  </si>
  <si>
    <t>Ruffed grouse</t>
  </si>
  <si>
    <t>Callipepla_californica</t>
  </si>
  <si>
    <t>California quail</t>
  </si>
  <si>
    <t>Chrysolophus_pictus</t>
  </si>
  <si>
    <t>Golden pheasant</t>
  </si>
  <si>
    <t>Coturnix_chinensis</t>
  </si>
  <si>
    <t>King quail</t>
  </si>
  <si>
    <t>Coturnix_coturnix</t>
  </si>
  <si>
    <t>Common quail</t>
  </si>
  <si>
    <t>Coturnix_japonica</t>
  </si>
  <si>
    <t>Japanese quail</t>
  </si>
  <si>
    <t>Dendragapus_canadensis</t>
  </si>
  <si>
    <t>Spruce grouse</t>
  </si>
  <si>
    <t>Dendragapus_obscurus</t>
  </si>
  <si>
    <t>Dusky grouse</t>
  </si>
  <si>
    <t>Gallus_gallus</t>
  </si>
  <si>
    <t>Red junglefowl</t>
  </si>
  <si>
    <t>Lophura_nycthemera</t>
  </si>
  <si>
    <t>Silver pheasant</t>
  </si>
  <si>
    <t>Meleagris_gallopavo</t>
  </si>
  <si>
    <t>Wild turkey</t>
  </si>
  <si>
    <t>Felipe; Ebinger and Rohrs, 1997</t>
  </si>
  <si>
    <t>Numida_meleagris</t>
  </si>
  <si>
    <t>Helmeted guineafowl</t>
  </si>
  <si>
    <t>Ortalis_canicollis</t>
  </si>
  <si>
    <t>Chaco chachalaca</t>
  </si>
  <si>
    <t>Pavo_cristatus</t>
  </si>
  <si>
    <t>Indian peafowl</t>
  </si>
  <si>
    <t>Felipe; Boire and Baron, 1994 (tel)</t>
  </si>
  <si>
    <t>Perdix_perdix</t>
  </si>
  <si>
    <t>Grey partridge</t>
  </si>
  <si>
    <t>Felipe; Rehkamper et al., 1991 (tel)</t>
  </si>
  <si>
    <t>Phasianus_colchicus</t>
  </si>
  <si>
    <t>Ring-necked Pheasant</t>
  </si>
  <si>
    <t>Tetrao_tetrix</t>
  </si>
  <si>
    <t>Black grouse</t>
  </si>
  <si>
    <t>Tetrao_urogallus</t>
  </si>
  <si>
    <t>Western capercaillie</t>
  </si>
  <si>
    <t>Tympanuchus_cupido</t>
  </si>
  <si>
    <t>Greater prairie chicken</t>
  </si>
  <si>
    <t>Tympanuchus_pallidicinctus</t>
  </si>
  <si>
    <t>Lesser prairie chicken</t>
  </si>
  <si>
    <t>Tympanuchus_phasianellus</t>
  </si>
  <si>
    <t>Sharp-tailed grouse</t>
  </si>
  <si>
    <t>Gavia_stellata</t>
  </si>
  <si>
    <t>Red-throated loon</t>
  </si>
  <si>
    <t>Balearica_pavonina</t>
  </si>
  <si>
    <t>Black crowned crane</t>
  </si>
  <si>
    <t>Crex_crex</t>
  </si>
  <si>
    <t>Corn crake</t>
  </si>
  <si>
    <t>Fulica_americana</t>
  </si>
  <si>
    <t>American coot</t>
  </si>
  <si>
    <t>Fulica_armillata</t>
  </si>
  <si>
    <t>Red-gartered coot</t>
  </si>
  <si>
    <t>Carezzano FJ, Bee De Speroni N (1995) Composicion volumetrica encefalica e indices cerebrales en tres aves de ambiente acuatico (Ardeidae, Podicipedidae, Rallidae). Facena 11: 75-83.</t>
    <phoneticPr fontId="0" type="noConversion"/>
  </si>
  <si>
    <t>Fulica_atra</t>
  </si>
  <si>
    <t>Eurasian coot</t>
  </si>
  <si>
    <t>Gallinula_chloropus</t>
  </si>
  <si>
    <t>Common moorhen</t>
  </si>
  <si>
    <t>Gallinula_tenebrosa</t>
  </si>
  <si>
    <t>Dusky moorhen</t>
  </si>
  <si>
    <t>Grus_antigone</t>
  </si>
  <si>
    <t>Sarus crane</t>
  </si>
  <si>
    <t>Grus_virgo</t>
  </si>
  <si>
    <t>Demoiselle crane</t>
  </si>
  <si>
    <t>Porphyrio_porphyrio</t>
  </si>
  <si>
    <t>Western swamphen</t>
  </si>
  <si>
    <t>Porzana_porzana</t>
  </si>
  <si>
    <t>Spotted crake</t>
  </si>
  <si>
    <t>Rallus_aquaticus</t>
  </si>
  <si>
    <t>Water rail</t>
  </si>
  <si>
    <t>Ardeotis_australis</t>
  </si>
  <si>
    <t>Australian bustard</t>
  </si>
  <si>
    <t>Acanthiza_pusilla</t>
  </si>
  <si>
    <t>Brown thornbill</t>
  </si>
  <si>
    <t>Acanthorhynchus_tenuirostris</t>
  </si>
  <si>
    <t>Eastern spinebill</t>
  </si>
  <si>
    <t>Acrocephalus_scirpaceus</t>
  </si>
  <si>
    <t>Eurasian reed warbler</t>
  </si>
  <si>
    <t>Aegithalos_caudatus</t>
  </si>
  <si>
    <t>Long-tailed tit</t>
  </si>
  <si>
    <t>Agelaius_phoeniceus</t>
  </si>
  <si>
    <t>Red-winged blackbird</t>
  </si>
  <si>
    <t>Ailuroedus_crassirostris</t>
  </si>
  <si>
    <t>Green catbird</t>
  </si>
  <si>
    <t>Day LB, Westcott DA, Olster DH (2005) Evolution of bower complexity and cerebellum size in bowerbirds. Brain Behav Evol 66: 62-72.</t>
    <phoneticPr fontId="0" type="noConversion"/>
  </si>
  <si>
    <t>Alauda_arvensis</t>
  </si>
  <si>
    <t>Eurasian skylark</t>
  </si>
  <si>
    <t>Baeolophus_bicolor</t>
  </si>
  <si>
    <t>Tufted titmouse</t>
  </si>
  <si>
    <t>Bombycilla_cedrorum</t>
  </si>
  <si>
    <t>Cedar waxwing</t>
  </si>
  <si>
    <t>Bombycilla_garrulus</t>
  </si>
  <si>
    <t>Bohemian waxwing</t>
  </si>
  <si>
    <t>Carduelis_cannabina</t>
  </si>
  <si>
    <t>Common linnet</t>
  </si>
  <si>
    <t>Carduelis_carduelis</t>
  </si>
  <si>
    <t>European goldfinch</t>
  </si>
  <si>
    <t>Carduelis_spinus</t>
  </si>
  <si>
    <t>Eurasian siskin</t>
  </si>
  <si>
    <t>Carpodacus_mexicanus</t>
  </si>
  <si>
    <t>House finch</t>
  </si>
  <si>
    <t>Certhia_familiaris</t>
  </si>
  <si>
    <t>Eurasian treecreeper</t>
  </si>
  <si>
    <t>Chlamydera_nuchalis</t>
  </si>
  <si>
    <t>Great bowerbird</t>
  </si>
  <si>
    <t>Cinclus_cinclus</t>
  </si>
  <si>
    <t>White-throated dipper</t>
  </si>
  <si>
    <t>Coccothraustes_coccothraustes</t>
  </si>
  <si>
    <t>Hawfinch</t>
  </si>
  <si>
    <t>Cormobates_leucophaea</t>
  </si>
  <si>
    <t>White-throated treecreeper</t>
  </si>
  <si>
    <t>Corvus_corax</t>
  </si>
  <si>
    <t>Common raven</t>
  </si>
  <si>
    <t>Corvus_corone</t>
  </si>
  <si>
    <t>Carrion crow</t>
  </si>
  <si>
    <t>Mehlhorn J, Hunt GR, Gray RD, Rehkamper G, Gunturkun O (2010) Tool-making New Caledonian crows have large associative brain areas. Brain Behav Evol 75: 63-70.</t>
  </si>
  <si>
    <t>Corvus_frugilegus</t>
  </si>
  <si>
    <t>Rook</t>
  </si>
  <si>
    <t>Corvus_mellori</t>
  </si>
  <si>
    <t>Little raven</t>
  </si>
  <si>
    <t>Corvus_monedula</t>
  </si>
  <si>
    <t>Western jackdaw</t>
  </si>
  <si>
    <t>Corvus_moneduloides</t>
  </si>
  <si>
    <t>New Caledonian crow</t>
  </si>
  <si>
    <t>Delichon_urbicum</t>
  </si>
  <si>
    <t>Common house martin</t>
  </si>
  <si>
    <t>Dumetella_carolinensis</t>
  </si>
  <si>
    <t>Gray catbird</t>
  </si>
  <si>
    <t>Our study</t>
  </si>
  <si>
    <t>Emblema_pictum</t>
  </si>
  <si>
    <t>Painted finch</t>
  </si>
  <si>
    <t>Entomyzon_cyanotis</t>
  </si>
  <si>
    <t>Blue-faced honeyeater</t>
  </si>
  <si>
    <t>Eopsaltria_australis</t>
  </si>
  <si>
    <t>Eastern yellow robin</t>
  </si>
  <si>
    <t>Euphagus_cyanocephalus</t>
  </si>
  <si>
    <t>Brewer's blackbird</t>
  </si>
  <si>
    <t>Fringilla_coelebs</t>
  </si>
  <si>
    <t>Common chaffinch</t>
  </si>
  <si>
    <t>Garrulus_glandarius</t>
  </si>
  <si>
    <t>Eurasian jay</t>
  </si>
  <si>
    <t>Grallina_cyanoleuca</t>
  </si>
  <si>
    <t>Magpie-lark</t>
  </si>
  <si>
    <t>Gymnorhina_tibicen</t>
  </si>
  <si>
    <t>Australian magpie</t>
  </si>
  <si>
    <t>Hirundo_rustica</t>
  </si>
  <si>
    <t>Barn swallow</t>
  </si>
  <si>
    <t>Lichenostomus_penicillatus</t>
  </si>
  <si>
    <t>White-plumed honeyeater</t>
  </si>
  <si>
    <t>Loxia_curvirostra</t>
  </si>
  <si>
    <t>Red crossbill</t>
  </si>
  <si>
    <t>Manorina_melanocephala</t>
  </si>
  <si>
    <t>Noisy miner</t>
  </si>
  <si>
    <t>Melanocorypha_calandra</t>
  </si>
  <si>
    <t>Calandra lark</t>
  </si>
  <si>
    <t>Melospiza_melodia</t>
  </si>
  <si>
    <t>Song sparrow</t>
  </si>
  <si>
    <t>Molothrus_ater</t>
  </si>
  <si>
    <t>Brown-headed cowbird</t>
  </si>
  <si>
    <t>Montifringilla_nivalis</t>
  </si>
  <si>
    <t>White-winged snowfinch</t>
  </si>
  <si>
    <t>Neochmia_temporalis</t>
  </si>
  <si>
    <t>Red-browed finch</t>
  </si>
  <si>
    <t>Pardalotus_punctatus</t>
  </si>
  <si>
    <t>Spotted pardalote</t>
  </si>
  <si>
    <t>Parus_atricapillus</t>
  </si>
  <si>
    <t>Black-capped chickadee</t>
  </si>
  <si>
    <t>Parus_carolinensis</t>
  </si>
  <si>
    <t>Carolina chickadee</t>
  </si>
  <si>
    <t>Parus_gambeli</t>
  </si>
  <si>
    <t>Mountain chickadee</t>
  </si>
  <si>
    <t>Passer_domesticus</t>
  </si>
  <si>
    <t>House sparrow</t>
  </si>
  <si>
    <t>Mehlhorn J, Hunt GR, Gray RD, Rehkamper G, Gunturkun O (2010) Tool-making New Caledonian crows have large associative brain areas. Brain Behav Evol 75: 63-70.</t>
    <phoneticPr fontId="0" type="noConversion"/>
  </si>
  <si>
    <t>Passerina_cyanea</t>
  </si>
  <si>
    <t>Indigo bunting</t>
  </si>
  <si>
    <t>Pica_pica</t>
  </si>
  <si>
    <t>Eurasian magpie</t>
  </si>
  <si>
    <t>Prionodura_newtoniana</t>
  </si>
  <si>
    <t>Golden bowerbird</t>
  </si>
  <si>
    <t>Prunella_modularis</t>
  </si>
  <si>
    <t>Dunnock</t>
  </si>
  <si>
    <t>Ptilonorhynchus_violaceus</t>
  </si>
  <si>
    <t>Satin bowerbird</t>
  </si>
  <si>
    <t>Pyrrhocorax_pyrrhocorax</t>
  </si>
  <si>
    <t>Red-billed chough</t>
  </si>
  <si>
    <t>Pyrrhula_pyrrhula</t>
  </si>
  <si>
    <t>Eurasian bullfinch</t>
  </si>
  <si>
    <t>Quiscalus_quiscula</t>
  </si>
  <si>
    <t>Common grackle</t>
  </si>
  <si>
    <t>Regulus_regulus</t>
  </si>
  <si>
    <t>Goldcrest</t>
  </si>
  <si>
    <t>Scenopoeetes_dentirostris</t>
  </si>
  <si>
    <t>Tooth-billed bowerbird</t>
  </si>
  <si>
    <t>Serinus_canaria</t>
  </si>
  <si>
    <t>Atlantic canary</t>
  </si>
  <si>
    <t>Sitta_carolinensis</t>
  </si>
  <si>
    <t>White-breasted nuthatch</t>
  </si>
  <si>
    <t>Sitta_europaea</t>
  </si>
  <si>
    <t>Eurasian nuthatch</t>
  </si>
  <si>
    <t>Spizella_passerina</t>
  </si>
  <si>
    <t>Chipping sparrow</t>
  </si>
  <si>
    <t>Spizella_pusilla</t>
  </si>
  <si>
    <t>Field sparrow</t>
  </si>
  <si>
    <t>Stagonopleura_guttata</t>
  </si>
  <si>
    <t>Diamond firetail</t>
  </si>
  <si>
    <t>Our study; Corfield et al., 2015</t>
  </si>
  <si>
    <t>Strepera_versicolor</t>
  </si>
  <si>
    <t>Grey currawong</t>
  </si>
  <si>
    <t>Sturnus_roseus</t>
  </si>
  <si>
    <t>Rosy starling</t>
  </si>
  <si>
    <t>Sturnus_vulgaris</t>
  </si>
  <si>
    <t>European starling</t>
  </si>
  <si>
    <t>Sylvia_borin</t>
  </si>
  <si>
    <t>Garden warbler</t>
  </si>
  <si>
    <t>Taeniopygia_bichenovii</t>
  </si>
  <si>
    <t>Double-barred finch</t>
  </si>
  <si>
    <t>Taeniopygia_guttata</t>
  </si>
  <si>
    <t>Zebra finch</t>
  </si>
  <si>
    <t>Troglodytes_aedon</t>
  </si>
  <si>
    <t>House wren</t>
  </si>
  <si>
    <t>Troglodytes_troglodytes</t>
  </si>
  <si>
    <t>Eurasian wren</t>
  </si>
  <si>
    <t>Turdus_merula</t>
  </si>
  <si>
    <t>Common blackbird</t>
  </si>
  <si>
    <t>Turdus_philomelos</t>
  </si>
  <si>
    <t>Song thrush</t>
  </si>
  <si>
    <t>Zonotrichia_albicollis</t>
  </si>
  <si>
    <t>White-throated sparrow</t>
  </si>
  <si>
    <t>Ardea_cinerea</t>
  </si>
  <si>
    <t>Grey heron</t>
  </si>
  <si>
    <t>Botaurus_stellaris</t>
  </si>
  <si>
    <t>Eurasian bittern</t>
  </si>
  <si>
    <t>Bubulcus_ibis</t>
  </si>
  <si>
    <t>Cattle Egret</t>
  </si>
  <si>
    <t>Casmerodius_albus</t>
  </si>
  <si>
    <t>Great egret</t>
  </si>
  <si>
    <t>Egretta_garzetta</t>
  </si>
  <si>
    <t>Little egret</t>
  </si>
  <si>
    <t>Egretta_thula</t>
  </si>
  <si>
    <t>Snowy egret</t>
  </si>
  <si>
    <t>Ixobrychus_minutus</t>
  </si>
  <si>
    <t>Little bittern</t>
  </si>
  <si>
    <t>Nycticorax_caledonicus</t>
  </si>
  <si>
    <t>Nankeen night heron</t>
  </si>
  <si>
    <t>Pelecanus_onocrotalus</t>
  </si>
  <si>
    <t>Great white pelican</t>
  </si>
  <si>
    <t>Phoenicopterus_ruber</t>
  </si>
  <si>
    <t>American flamingo</t>
  </si>
  <si>
    <t>Dendrocopos_major</t>
  </si>
  <si>
    <t>Great spotted woodpecker</t>
  </si>
  <si>
    <t>Dendrocopos_medius</t>
  </si>
  <si>
    <t>Middle spotted woodpecker</t>
  </si>
  <si>
    <t>Dryocopus_martius</t>
  </si>
  <si>
    <t>Black woodpecker</t>
  </si>
  <si>
    <t>Indicator_variegatus</t>
  </si>
  <si>
    <t>Scaly-throated honeyguide</t>
  </si>
  <si>
    <t>Jynx_torquilla</t>
  </si>
  <si>
    <t>Eurasian wryneck</t>
  </si>
  <si>
    <t>Picus_canus</t>
  </si>
  <si>
    <t>Grey-headed woodpecker</t>
  </si>
  <si>
    <t>Picus_viridis</t>
  </si>
  <si>
    <t>Eurasian Green Woodpecker</t>
  </si>
  <si>
    <t>Sphyrapicus_varius</t>
  </si>
  <si>
    <t>Yellow-bellied sapsucker</t>
  </si>
  <si>
    <t>Podiceps_cristatus</t>
  </si>
  <si>
    <t>Great crested grebe</t>
  </si>
  <si>
    <t>Rollandia_rolland</t>
  </si>
  <si>
    <t>White-tufted grebe</t>
  </si>
  <si>
    <t>Tachybaptus_ruficollis</t>
  </si>
  <si>
    <t>Little grebe</t>
  </si>
  <si>
    <t>Puffinus_tenuirostris</t>
  </si>
  <si>
    <t>Short-tailed shearwater</t>
  </si>
  <si>
    <t>Thalassarche_melanophrys</t>
  </si>
  <si>
    <t>Black-browed Albatross</t>
  </si>
  <si>
    <t>Agapornis_fischeri</t>
  </si>
  <si>
    <t>Fischer's lovebird</t>
  </si>
  <si>
    <t>Agapornis_personatus</t>
  </si>
  <si>
    <t>Yellow-collared lovebird</t>
  </si>
  <si>
    <t>Iwaniuk et al. (2005)</t>
  </si>
  <si>
    <t>Agapornis_roseicollis</t>
  </si>
  <si>
    <t>Rosy-faced lovebird</t>
  </si>
  <si>
    <t>Alisterus_scapularis</t>
  </si>
  <si>
    <t>Australian king parrot</t>
  </si>
  <si>
    <t>Amazona_aestiva</t>
  </si>
  <si>
    <t>Turquoise-fronted Parrot</t>
  </si>
  <si>
    <t>Amazona_versicolor</t>
  </si>
  <si>
    <t>St. Lucia Parrot</t>
  </si>
  <si>
    <t>Ara_ararauna</t>
  </si>
  <si>
    <t>Blue-and-yellow macaw</t>
  </si>
  <si>
    <t>Ara_chloropterus</t>
  </si>
  <si>
    <t>Red-and-green macaw</t>
  </si>
  <si>
    <t>Aratinga_acuticaudata</t>
  </si>
  <si>
    <t>Blue-crowned parakeet</t>
  </si>
  <si>
    <t>Fernandez P, Carezzano F, Bee De Speroni N (1997) Analisis cuantitativo encefalico e indices cerebrales en Aratinga acuticaudata y Myiopsitta monachus de Argentina (Aves: Psittacidae). Rev Chil Hist Nat 70: 269-275.</t>
    <phoneticPr fontId="0" type="noConversion"/>
  </si>
  <si>
    <t>Cacatua_galerita</t>
  </si>
  <si>
    <t>Sulphur-crested cockatoo</t>
  </si>
  <si>
    <t>Cacatua_roseicapilla</t>
  </si>
  <si>
    <t>Galah</t>
  </si>
  <si>
    <t>Cacatua_sulphurea</t>
  </si>
  <si>
    <t>Yellow-crested cockatoo</t>
  </si>
  <si>
    <t>Cacatua_tenuirostris</t>
  </si>
  <si>
    <t>Long-billed corella</t>
  </si>
  <si>
    <t>Calyptorhynchus_funereus</t>
  </si>
  <si>
    <t>Yellow-tailed Black-Cockatoo</t>
  </si>
  <si>
    <t>Eclectus_roratus</t>
  </si>
  <si>
    <t>Eclectus parrot</t>
  </si>
  <si>
    <t>Glossopsitta_concinna</t>
  </si>
  <si>
    <t>Glossopsitta concinna</t>
  </si>
  <si>
    <t>Glossopsitta_porphyrocephala</t>
  </si>
  <si>
    <t>Purple-crowned lorikeet</t>
  </si>
  <si>
    <t>Melopsittacus_undulatus</t>
  </si>
  <si>
    <t>Budgerigar</t>
  </si>
  <si>
    <t>Myiopsitta_monachus</t>
  </si>
  <si>
    <t>Monk parakeet</t>
  </si>
  <si>
    <t>Neopsephotus_bourkii</t>
  </si>
  <si>
    <t>Neopsephotus bourkii</t>
  </si>
  <si>
    <t>Nymphicus_hollandicus</t>
  </si>
  <si>
    <t>Cockatiel</t>
  </si>
  <si>
    <t>Pionus_menstruus</t>
  </si>
  <si>
    <t>Blue-headed parrot</t>
  </si>
  <si>
    <t>Platycercus_elegans</t>
  </si>
  <si>
    <t>Crimson rosella</t>
  </si>
  <si>
    <t>Platycercus_eximius</t>
  </si>
  <si>
    <t>Eastern rosella</t>
  </si>
  <si>
    <t>Polytelis_swainsonii</t>
  </si>
  <si>
    <t>Superb parrot</t>
  </si>
  <si>
    <t>Psephotus_haematonotus</t>
  </si>
  <si>
    <t>Red-rumped parrot</t>
  </si>
  <si>
    <t>Psittacula_eupatria</t>
  </si>
  <si>
    <t>Alexandrine parakeet</t>
  </si>
  <si>
    <t>Psittacula_krameri</t>
  </si>
  <si>
    <t>Rose-ringed parakeet</t>
  </si>
  <si>
    <t>Psittacus_erithacus</t>
  </si>
  <si>
    <t>Grey parrot</t>
  </si>
  <si>
    <t>Pyrrhura_molinae</t>
  </si>
  <si>
    <t>Green-cheeked Parakeet</t>
  </si>
  <si>
    <t>Strigops_habroptila</t>
  </si>
  <si>
    <t>Kakapo</t>
  </si>
  <si>
    <t>Trichoglossus_haematodus</t>
  </si>
  <si>
    <t>Rainbow lorikeet</t>
  </si>
  <si>
    <t>Rhea_americana</t>
  </si>
  <si>
    <t>Greater rhea</t>
  </si>
  <si>
    <t>Eudyptula_minor</t>
  </si>
  <si>
    <t>Little penguin</t>
  </si>
  <si>
    <t>Spheniscus_demersus</t>
  </si>
  <si>
    <t>African penguin</t>
  </si>
  <si>
    <t>Spheniscus_magellanicus</t>
  </si>
  <si>
    <t>Magellanic Penguin</t>
  </si>
  <si>
    <t>Aegolius_acadicus</t>
  </si>
  <si>
    <t>Northern saw-whet owl</t>
  </si>
  <si>
    <t>Asio_flammeus</t>
  </si>
  <si>
    <t>Short-eared owl</t>
  </si>
  <si>
    <t>Iwaniuk and Wylie (2008); Felipe</t>
  </si>
  <si>
    <t>Asio_otus</t>
  </si>
  <si>
    <t>Long-eared owl</t>
  </si>
  <si>
    <t>Athene_cunicularia</t>
  </si>
  <si>
    <t>Burrowing Owl</t>
  </si>
  <si>
    <r>
      <t xml:space="preserve">Alma S, Bee De Speroni N (1992) Indices cerebrales y composicion cuantativa encefalica en </t>
    </r>
    <r>
      <rPr>
        <i/>
        <sz val="10"/>
        <rFont val="Arial"/>
        <family val="2"/>
      </rPr>
      <t>Athene cunicularia</t>
    </r>
    <r>
      <rPr>
        <sz val="10"/>
        <rFont val="Arial"/>
        <family val="2"/>
      </rPr>
      <t xml:space="preserve"> y </t>
    </r>
    <r>
      <rPr>
        <i/>
        <sz val="10"/>
        <rFont val="Arial"/>
        <family val="2"/>
      </rPr>
      <t>Tyto alba</t>
    </r>
    <r>
      <rPr>
        <sz val="10"/>
        <rFont val="Arial"/>
        <family val="2"/>
      </rPr>
      <t>. Facenas (Argentina) 9: 19-37.</t>
    </r>
  </si>
  <si>
    <t>Athene_noctua</t>
  </si>
  <si>
    <t>Little owl</t>
  </si>
  <si>
    <t>Bubo_bubo</t>
  </si>
  <si>
    <t>Eurasian eagle-owl</t>
  </si>
  <si>
    <t>Bubo_scandiaca</t>
  </si>
  <si>
    <t>Snowy owl</t>
  </si>
  <si>
    <t>Corfield et al., 2015 (tel)</t>
  </si>
  <si>
    <t>Bubo_virginianus</t>
  </si>
  <si>
    <t>Great horned owl</t>
  </si>
  <si>
    <t>Ninox_boobook</t>
  </si>
  <si>
    <t>Australian boobook</t>
  </si>
  <si>
    <t>Otus_scops</t>
  </si>
  <si>
    <t>Eurasian Scops-Owl</t>
  </si>
  <si>
    <t>Strix_aluco</t>
  </si>
  <si>
    <t>Tawny owl</t>
  </si>
  <si>
    <t>Strix_nebulosa</t>
  </si>
  <si>
    <t>Great grey owl</t>
  </si>
  <si>
    <t>Strix_varia</t>
  </si>
  <si>
    <t>Barred Owl</t>
  </si>
  <si>
    <t>Surnia_ulula</t>
  </si>
  <si>
    <t>Northern hawk-owl</t>
  </si>
  <si>
    <t>Tyto_alba</t>
  </si>
  <si>
    <t>Barn owl</t>
  </si>
  <si>
    <t>Struthio_camelus</t>
  </si>
  <si>
    <t>Common Ostrich</t>
  </si>
  <si>
    <t>Phalacrocorax_auritus</t>
  </si>
  <si>
    <t>Double-crested Cormorant</t>
  </si>
  <si>
    <t>Phalacrocorax_carbo</t>
  </si>
  <si>
    <t>Great cormorant</t>
  </si>
  <si>
    <t>Nothura_darwinii</t>
  </si>
  <si>
    <t>Darwin's Nothura</t>
  </si>
  <si>
    <t>Rhynchotus_rufescens</t>
  </si>
  <si>
    <t>Red-winged Tinamou</t>
  </si>
  <si>
    <t>Tinamus_major</t>
  </si>
  <si>
    <t>Great Tinamou</t>
  </si>
  <si>
    <t>Indicator_minor</t>
  </si>
  <si>
    <t>Lesser honeyguide</t>
  </si>
  <si>
    <t>Corfield et al. 2013</t>
  </si>
  <si>
    <t>Picoides_pubescens</t>
  </si>
  <si>
    <t>Downy woodpecker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</si>
</sst>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Fill="1"/>
    <xf numFmtId="2" fontId="0" fillId="0" borderId="0" xfId="0" applyNumberFormat="1"/>
    <xf numFmtId="164" fontId="0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164" fontId="0" fillId="3" borderId="0" xfId="1" applyNumberFormat="1" applyFont="1" applyFill="1" applyAlignment="1">
      <alignment horizontal="right" vertical="center"/>
    </xf>
    <xf numFmtId="164" fontId="0" fillId="3" borderId="0" xfId="1" applyNumberFormat="1" applyFont="1" applyFill="1"/>
    <xf numFmtId="2" fontId="0" fillId="3" borderId="0" xfId="0" applyNumberFormat="1" applyFill="1"/>
    <xf numFmtId="0" fontId="5" fillId="3" borderId="0" xfId="0" applyFont="1" applyFill="1"/>
    <xf numFmtId="164" fontId="2" fillId="3" borderId="0" xfId="1" applyNumberFormat="1" applyFont="1" applyFill="1"/>
    <xf numFmtId="164" fontId="0" fillId="3" borderId="0" xfId="1" applyNumberFormat="1" applyFont="1" applyFill="1" applyAlignment="1">
      <alignment horizontal="right" vertical="center" wrapText="1"/>
    </xf>
    <xf numFmtId="0" fontId="0" fillId="0" borderId="0" xfId="0" applyFill="1"/>
    <xf numFmtId="2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640E-8399-2847-9243-BA8181F80429}">
  <dimension ref="A1:L300"/>
  <sheetViews>
    <sheetView tabSelected="1" topLeftCell="A271" zoomScale="138" zoomScaleNormal="138" workbookViewId="0">
      <selection activeCell="E274" sqref="E274"/>
    </sheetView>
  </sheetViews>
  <sheetFormatPr baseColWidth="10" defaultRowHeight="16" x14ac:dyDescent="0.2"/>
  <cols>
    <col min="1" max="1" width="28" customWidth="1"/>
    <col min="2" max="2" width="26" customWidth="1"/>
    <col min="3" max="3" width="15.5" customWidth="1"/>
    <col min="4" max="5" width="15.83203125" customWidth="1"/>
    <col min="6" max="6" width="14" customWidth="1"/>
    <col min="7" max="7" width="15.5" customWidth="1"/>
    <col min="12" max="12" width="109.6640625" customWidth="1"/>
  </cols>
  <sheetData>
    <row r="1" spans="1:12" x14ac:dyDescent="0.2">
      <c r="A1" t="s">
        <v>0</v>
      </c>
      <c r="B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t="s">
        <v>6</v>
      </c>
      <c r="I1" t="s">
        <v>7</v>
      </c>
      <c r="L1" t="s">
        <v>8</v>
      </c>
    </row>
    <row r="2" spans="1:12" x14ac:dyDescent="0.2">
      <c r="A2" t="s">
        <v>9</v>
      </c>
      <c r="B2" t="s">
        <v>10</v>
      </c>
      <c r="C2" s="1">
        <v>4875.4826250000051</v>
      </c>
      <c r="D2" s="1">
        <v>2217.38</v>
      </c>
      <c r="E2" s="1">
        <f>D2/C2*100</f>
        <v>45.480215407392571</v>
      </c>
      <c r="F2" s="1">
        <v>749.47600000000057</v>
      </c>
      <c r="G2" s="1">
        <f>C2-D2-F2</f>
        <v>1908.6266250000044</v>
      </c>
      <c r="H2" s="2">
        <f t="shared" ref="H2:H7" si="0">C2-D2</f>
        <v>2658.102625000005</v>
      </c>
      <c r="I2" s="2">
        <f t="shared" ref="I2:I65" si="1">C2-F2</f>
        <v>4126.0066250000045</v>
      </c>
      <c r="J2" s="2"/>
      <c r="K2" s="2"/>
      <c r="L2" t="s">
        <v>11</v>
      </c>
    </row>
    <row r="3" spans="1:12" x14ac:dyDescent="0.2">
      <c r="A3" t="s">
        <v>12</v>
      </c>
      <c r="B3" t="s">
        <v>13</v>
      </c>
      <c r="C3" s="1">
        <v>5009.6499999999996</v>
      </c>
      <c r="D3" s="1">
        <v>2713.31</v>
      </c>
      <c r="E3" s="1">
        <f t="shared" ref="E3:E66" si="2">D3/C3*100</f>
        <v>54.16166798079707</v>
      </c>
      <c r="F3" s="1">
        <v>768.34</v>
      </c>
      <c r="G3" s="1">
        <f t="shared" ref="G3:G7" si="3">C3-D3-F3</f>
        <v>1527.9999999999995</v>
      </c>
      <c r="H3" s="2">
        <f t="shared" si="0"/>
        <v>2296.3399999999997</v>
      </c>
      <c r="I3" s="2">
        <f>C3-F3</f>
        <v>4241.3099999999995</v>
      </c>
      <c r="J3" s="2"/>
      <c r="K3" s="2"/>
      <c r="L3" t="s">
        <v>14</v>
      </c>
    </row>
    <row r="4" spans="1:12" x14ac:dyDescent="0.2">
      <c r="A4" t="s">
        <v>15</v>
      </c>
      <c r="B4" t="s">
        <v>16</v>
      </c>
      <c r="C4" s="1">
        <v>7407.1428571428569</v>
      </c>
      <c r="D4" s="1">
        <v>4456.4285714285706</v>
      </c>
      <c r="E4" s="1">
        <f t="shared" si="2"/>
        <v>60.163934426229503</v>
      </c>
      <c r="F4" s="1">
        <v>1050.3571428571429</v>
      </c>
      <c r="G4" s="1">
        <f t="shared" si="3"/>
        <v>1900.3571428571433</v>
      </c>
      <c r="H4" s="2">
        <f t="shared" si="0"/>
        <v>2950.7142857142862</v>
      </c>
      <c r="I4" s="2">
        <f t="shared" si="1"/>
        <v>6356.7857142857138</v>
      </c>
      <c r="J4" s="2"/>
      <c r="K4" s="2"/>
      <c r="L4" t="s">
        <v>17</v>
      </c>
    </row>
    <row r="5" spans="1:12" x14ac:dyDescent="0.2">
      <c r="A5" t="s">
        <v>18</v>
      </c>
      <c r="B5" t="s">
        <v>19</v>
      </c>
      <c r="C5" s="1">
        <v>2974.2036679536682</v>
      </c>
      <c r="D5" s="1">
        <v>1537.6447876447876</v>
      </c>
      <c r="E5" s="1">
        <f t="shared" si="2"/>
        <v>51.699377692675917</v>
      </c>
      <c r="F5" s="1">
        <v>481.22586872586874</v>
      </c>
      <c r="G5" s="1">
        <f t="shared" si="3"/>
        <v>955.33301158301185</v>
      </c>
      <c r="H5" s="2">
        <f t="shared" si="0"/>
        <v>1436.5588803088806</v>
      </c>
      <c r="I5" s="2">
        <f t="shared" si="1"/>
        <v>2492.9777992277996</v>
      </c>
      <c r="J5" s="2"/>
      <c r="K5" s="2"/>
      <c r="L5" t="s">
        <v>17</v>
      </c>
    </row>
    <row r="6" spans="1:12" x14ac:dyDescent="0.2">
      <c r="A6" t="s">
        <v>20</v>
      </c>
      <c r="B6" t="s">
        <v>21</v>
      </c>
      <c r="C6" s="1">
        <f>1476.43+D6</f>
        <v>4179.3</v>
      </c>
      <c r="D6" s="1">
        <v>2702.87</v>
      </c>
      <c r="E6" s="1">
        <f t="shared" si="2"/>
        <v>64.672792094369868</v>
      </c>
      <c r="F6" s="1">
        <v>531.56000000000006</v>
      </c>
      <c r="G6" s="1">
        <f t="shared" si="3"/>
        <v>944.87000000000023</v>
      </c>
      <c r="H6" s="2">
        <f t="shared" si="0"/>
        <v>1476.4300000000003</v>
      </c>
      <c r="I6" s="2">
        <f t="shared" si="1"/>
        <v>3647.7400000000002</v>
      </c>
      <c r="J6" s="2"/>
      <c r="K6" s="2"/>
      <c r="L6" t="s">
        <v>22</v>
      </c>
    </row>
    <row r="7" spans="1:12" x14ac:dyDescent="0.2">
      <c r="A7" t="s">
        <v>23</v>
      </c>
      <c r="B7" t="s">
        <v>24</v>
      </c>
      <c r="C7" s="1">
        <v>23946.235521235521</v>
      </c>
      <c r="D7" s="1">
        <v>17312.741312741313</v>
      </c>
      <c r="E7" s="1">
        <f t="shared" si="2"/>
        <v>72.29838400857777</v>
      </c>
      <c r="F7" s="1">
        <v>2714.2857142857142</v>
      </c>
      <c r="G7" s="1">
        <f t="shared" si="3"/>
        <v>3919.2084942084944</v>
      </c>
      <c r="H7" s="2">
        <f t="shared" si="0"/>
        <v>6633.4942084942086</v>
      </c>
      <c r="I7" s="2">
        <f t="shared" si="1"/>
        <v>21231.949806949808</v>
      </c>
      <c r="J7" s="2">
        <f t="shared" ref="J7:J70" si="4">D7/C7*100</f>
        <v>72.29838400857777</v>
      </c>
      <c r="K7" s="2">
        <f t="shared" ref="K7:K70" si="5">F7/C7*100</f>
        <v>11.334916136938041</v>
      </c>
      <c r="L7" t="s">
        <v>17</v>
      </c>
    </row>
    <row r="8" spans="1:12" x14ac:dyDescent="0.2">
      <c r="A8" t="s">
        <v>25</v>
      </c>
      <c r="B8" t="s">
        <v>26</v>
      </c>
      <c r="C8" s="1">
        <v>15997.104250000017</v>
      </c>
      <c r="D8" s="1"/>
      <c r="E8" s="1">
        <f t="shared" si="2"/>
        <v>0</v>
      </c>
      <c r="F8" s="1">
        <v>1466.8160000000014</v>
      </c>
      <c r="G8" s="1"/>
      <c r="H8" s="2"/>
      <c r="I8" s="2">
        <f>C8-F8</f>
        <v>14530.288250000016</v>
      </c>
      <c r="J8" s="2">
        <f t="shared" si="4"/>
        <v>0</v>
      </c>
      <c r="K8" s="2">
        <f t="shared" si="5"/>
        <v>9.1692594926984974</v>
      </c>
      <c r="L8" t="s">
        <v>11</v>
      </c>
    </row>
    <row r="9" spans="1:12" x14ac:dyDescent="0.2">
      <c r="A9" t="s">
        <v>27</v>
      </c>
      <c r="B9" t="s">
        <v>28</v>
      </c>
      <c r="C9" s="1">
        <v>18040.637065637064</v>
      </c>
      <c r="D9" s="1">
        <v>11925.868725868726</v>
      </c>
      <c r="E9" s="1">
        <f t="shared" si="2"/>
        <v>66.105585309869937</v>
      </c>
      <c r="F9" s="1">
        <v>1891.0231660231659</v>
      </c>
      <c r="G9" s="1">
        <f t="shared" ref="G9:G72" si="6">C9-D9-F9</f>
        <v>4223.745173745172</v>
      </c>
      <c r="H9" s="2">
        <f t="shared" ref="H9:H72" si="7">C9-D9</f>
        <v>6114.7683397683377</v>
      </c>
      <c r="I9" s="2">
        <f t="shared" si="1"/>
        <v>16149.613899613898</v>
      </c>
      <c r="J9" s="2">
        <f t="shared" si="4"/>
        <v>66.105585309869937</v>
      </c>
      <c r="K9" s="2">
        <f t="shared" si="5"/>
        <v>10.482019892884468</v>
      </c>
      <c r="L9" t="s">
        <v>17</v>
      </c>
    </row>
    <row r="10" spans="1:12" x14ac:dyDescent="0.2">
      <c r="A10" t="s">
        <v>29</v>
      </c>
      <c r="B10" t="s">
        <v>30</v>
      </c>
      <c r="C10" s="1">
        <v>8451.7567567567567</v>
      </c>
      <c r="D10" s="1">
        <v>5343.1274131274122</v>
      </c>
      <c r="E10" s="1">
        <f t="shared" si="2"/>
        <v>63.21913380736909</v>
      </c>
      <c r="F10" s="1">
        <v>1169.1505791505792</v>
      </c>
      <c r="G10" s="1">
        <f t="shared" si="6"/>
        <v>1939.4787644787652</v>
      </c>
      <c r="H10" s="2">
        <f t="shared" si="7"/>
        <v>3108.6293436293445</v>
      </c>
      <c r="I10" s="2">
        <f t="shared" si="1"/>
        <v>7282.6061776061779</v>
      </c>
      <c r="J10" s="2">
        <f t="shared" si="4"/>
        <v>63.21913380736909</v>
      </c>
      <c r="K10" s="2">
        <f t="shared" si="5"/>
        <v>13.833225597931481</v>
      </c>
      <c r="L10" t="s">
        <v>17</v>
      </c>
    </row>
    <row r="11" spans="1:12" x14ac:dyDescent="0.2">
      <c r="A11" t="s">
        <v>31</v>
      </c>
      <c r="B11" t="s">
        <v>32</v>
      </c>
      <c r="C11" s="1">
        <v>8099.4208489999992</v>
      </c>
      <c r="D11" s="1">
        <v>4269.59</v>
      </c>
      <c r="E11" s="1">
        <f t="shared" si="2"/>
        <v>52.71475676593775</v>
      </c>
      <c r="F11" s="1">
        <v>1048.1099999999999</v>
      </c>
      <c r="G11" s="1">
        <f t="shared" si="6"/>
        <v>2781.7208489999994</v>
      </c>
      <c r="H11" s="2">
        <f t="shared" si="7"/>
        <v>3829.830848999999</v>
      </c>
      <c r="I11" s="2">
        <f t="shared" si="1"/>
        <v>7051.3108489999995</v>
      </c>
      <c r="J11" s="2">
        <f t="shared" si="4"/>
        <v>52.71475676593775</v>
      </c>
      <c r="K11" s="2">
        <f t="shared" si="5"/>
        <v>12.940554880901214</v>
      </c>
      <c r="L11" t="s">
        <v>11</v>
      </c>
    </row>
    <row r="12" spans="1:12" x14ac:dyDescent="0.2">
      <c r="A12" t="s">
        <v>33</v>
      </c>
      <c r="B12" t="s">
        <v>34</v>
      </c>
      <c r="C12" s="1">
        <v>12540.540540000016</v>
      </c>
      <c r="D12" s="1">
        <v>7456.09</v>
      </c>
      <c r="E12" s="1">
        <f t="shared" si="2"/>
        <v>59.455890088769571</v>
      </c>
      <c r="F12" s="1">
        <v>1108.8800000000006</v>
      </c>
      <c r="G12" s="1">
        <f t="shared" si="6"/>
        <v>3975.5705400000156</v>
      </c>
      <c r="H12" s="2">
        <f t="shared" si="7"/>
        <v>5084.4505400000162</v>
      </c>
      <c r="I12" s="2">
        <f t="shared" si="1"/>
        <v>11431.660540000015</v>
      </c>
      <c r="J12" s="2">
        <f t="shared" si="4"/>
        <v>59.455890088769571</v>
      </c>
      <c r="K12" s="2">
        <f t="shared" si="5"/>
        <v>8.8423620693466454</v>
      </c>
      <c r="L12" t="s">
        <v>35</v>
      </c>
    </row>
    <row r="13" spans="1:12" x14ac:dyDescent="0.2">
      <c r="A13" t="s">
        <v>36</v>
      </c>
      <c r="B13" t="s">
        <v>37</v>
      </c>
      <c r="C13" s="1">
        <v>11005.202702702702</v>
      </c>
      <c r="D13" s="1">
        <v>6928.9382239382239</v>
      </c>
      <c r="E13" s="1">
        <f t="shared" si="2"/>
        <v>62.960568842921795</v>
      </c>
      <c r="F13" s="1">
        <v>1344.5270270270271</v>
      </c>
      <c r="G13" s="1">
        <f t="shared" si="6"/>
        <v>2731.7374517374506</v>
      </c>
      <c r="H13" s="2">
        <f t="shared" si="7"/>
        <v>4076.2644787644776</v>
      </c>
      <c r="I13" s="2">
        <f t="shared" si="1"/>
        <v>9660.6756756756749</v>
      </c>
      <c r="J13" s="2">
        <f t="shared" si="4"/>
        <v>62.960568842921795</v>
      </c>
      <c r="K13" s="2">
        <f t="shared" si="5"/>
        <v>12.217194570135749</v>
      </c>
      <c r="L13" t="s">
        <v>17</v>
      </c>
    </row>
    <row r="14" spans="1:12" s="15" customFormat="1" x14ac:dyDescent="0.2">
      <c r="A14" s="15" t="s">
        <v>38</v>
      </c>
      <c r="B14" s="15" t="s">
        <v>39</v>
      </c>
      <c r="C14" s="1">
        <v>3775.24</v>
      </c>
      <c r="D14" s="1">
        <v>2197.9499999999998</v>
      </c>
      <c r="E14" s="1">
        <f t="shared" si="2"/>
        <v>58.220139646750937</v>
      </c>
      <c r="F14" s="1">
        <v>448.47</v>
      </c>
      <c r="G14" s="1">
        <f t="shared" si="6"/>
        <v>1128.82</v>
      </c>
      <c r="H14" s="16">
        <f t="shared" si="7"/>
        <v>1577.29</v>
      </c>
      <c r="I14" s="16">
        <f t="shared" si="1"/>
        <v>3326.7699999999995</v>
      </c>
      <c r="J14" s="16">
        <f t="shared" si="4"/>
        <v>58.220139646750937</v>
      </c>
      <c r="K14" s="16">
        <f t="shared" si="5"/>
        <v>11.879244763246842</v>
      </c>
      <c r="L14" s="15" t="s">
        <v>11</v>
      </c>
    </row>
    <row r="15" spans="1:12" x14ac:dyDescent="0.2">
      <c r="A15" t="s">
        <v>40</v>
      </c>
      <c r="B15" t="s">
        <v>41</v>
      </c>
      <c r="C15" s="1">
        <v>4366.8</v>
      </c>
      <c r="D15" s="1">
        <v>2889.19</v>
      </c>
      <c r="E15" s="1">
        <f t="shared" si="2"/>
        <v>66.162636255381514</v>
      </c>
      <c r="F15" s="1">
        <v>369.33499999999998</v>
      </c>
      <c r="G15" s="1">
        <f t="shared" si="6"/>
        <v>1108.2750000000001</v>
      </c>
      <c r="H15" s="2">
        <f t="shared" si="7"/>
        <v>1477.6100000000001</v>
      </c>
      <c r="I15" s="2">
        <f t="shared" si="1"/>
        <v>3997.4650000000001</v>
      </c>
      <c r="J15" s="2">
        <f t="shared" si="4"/>
        <v>66.162636255381514</v>
      </c>
      <c r="K15" s="2">
        <f t="shared" si="5"/>
        <v>8.4577951818265085</v>
      </c>
      <c r="L15" t="s">
        <v>35</v>
      </c>
    </row>
    <row r="16" spans="1:12" x14ac:dyDescent="0.2">
      <c r="A16" t="s">
        <v>42</v>
      </c>
      <c r="B16" t="s">
        <v>43</v>
      </c>
      <c r="C16" s="1">
        <v>3288.5135140000043</v>
      </c>
      <c r="D16" s="1">
        <v>2195.7600000000002</v>
      </c>
      <c r="E16" s="1">
        <f t="shared" si="2"/>
        <v>66.77059378506776</v>
      </c>
      <c r="F16" s="1">
        <v>279.09100000000018</v>
      </c>
      <c r="G16" s="1">
        <f t="shared" si="6"/>
        <v>813.66251400000397</v>
      </c>
      <c r="H16" s="2">
        <f t="shared" si="7"/>
        <v>1092.7535140000041</v>
      </c>
      <c r="I16" s="2">
        <f t="shared" si="1"/>
        <v>3009.422514000004</v>
      </c>
      <c r="J16" s="2">
        <f t="shared" si="4"/>
        <v>66.77059378506776</v>
      </c>
      <c r="K16" s="2">
        <f t="shared" si="5"/>
        <v>8.4868436395910098</v>
      </c>
      <c r="L16" t="s">
        <v>35</v>
      </c>
    </row>
    <row r="17" spans="1:12" x14ac:dyDescent="0.2">
      <c r="A17" t="s">
        <v>44</v>
      </c>
      <c r="B17" t="s">
        <v>45</v>
      </c>
      <c r="C17" s="1">
        <v>2693.0501930501928</v>
      </c>
      <c r="D17" s="1">
        <v>1708.4942084942084</v>
      </c>
      <c r="E17" s="1">
        <f t="shared" si="2"/>
        <v>63.44086021505376</v>
      </c>
      <c r="F17" s="1">
        <v>318.53281853281851</v>
      </c>
      <c r="G17" s="1">
        <f t="shared" si="6"/>
        <v>666.02316602316591</v>
      </c>
      <c r="H17" s="2">
        <f t="shared" si="7"/>
        <v>984.55598455598442</v>
      </c>
      <c r="I17" s="2">
        <f t="shared" si="1"/>
        <v>2374.5173745173743</v>
      </c>
      <c r="J17" s="2">
        <f t="shared" si="4"/>
        <v>63.44086021505376</v>
      </c>
      <c r="K17" s="2">
        <f t="shared" si="5"/>
        <v>11.827956989247312</v>
      </c>
      <c r="L17" t="s">
        <v>46</v>
      </c>
    </row>
    <row r="18" spans="1:12" x14ac:dyDescent="0.2">
      <c r="A18" t="s">
        <v>47</v>
      </c>
      <c r="B18" t="s">
        <v>48</v>
      </c>
      <c r="C18" s="1">
        <v>3908.8378378378379</v>
      </c>
      <c r="D18" s="1">
        <v>2556.9594594594596</v>
      </c>
      <c r="E18" s="1">
        <f t="shared" si="2"/>
        <v>65.414825724104077</v>
      </c>
      <c r="F18" s="1">
        <v>438.95270270270271</v>
      </c>
      <c r="G18" s="1">
        <f t="shared" si="6"/>
        <v>912.92567567567562</v>
      </c>
      <c r="H18" s="2">
        <f t="shared" si="7"/>
        <v>1351.8783783783783</v>
      </c>
      <c r="I18" s="2">
        <f t="shared" si="1"/>
        <v>3469.885135135135</v>
      </c>
      <c r="J18" s="2">
        <f t="shared" si="4"/>
        <v>65.414825724104077</v>
      </c>
      <c r="K18" s="2">
        <f t="shared" si="5"/>
        <v>11.229749631811488</v>
      </c>
      <c r="L18" t="s">
        <v>49</v>
      </c>
    </row>
    <row r="19" spans="1:12" x14ac:dyDescent="0.2">
      <c r="A19" t="s">
        <v>50</v>
      </c>
      <c r="B19" t="s">
        <v>51</v>
      </c>
      <c r="C19" s="1">
        <v>5738</v>
      </c>
      <c r="D19" s="1">
        <v>3720.47</v>
      </c>
      <c r="E19" s="1">
        <f t="shared" si="2"/>
        <v>64.839142558382719</v>
      </c>
      <c r="F19" s="1">
        <v>560.05850000000032</v>
      </c>
      <c r="G19" s="1">
        <f t="shared" si="6"/>
        <v>1457.4714999999999</v>
      </c>
      <c r="H19" s="2">
        <f t="shared" si="7"/>
        <v>2017.5300000000002</v>
      </c>
      <c r="I19" s="2">
        <f t="shared" si="1"/>
        <v>5177.9414999999999</v>
      </c>
      <c r="J19" s="2">
        <f t="shared" si="4"/>
        <v>64.839142558382719</v>
      </c>
      <c r="K19" s="2">
        <f t="shared" si="5"/>
        <v>9.7605176019519053</v>
      </c>
      <c r="L19" t="s">
        <v>52</v>
      </c>
    </row>
    <row r="20" spans="1:12" x14ac:dyDescent="0.2">
      <c r="A20" t="s">
        <v>53</v>
      </c>
      <c r="B20" t="s">
        <v>54</v>
      </c>
      <c r="C20" s="1">
        <v>2635.135135135135</v>
      </c>
      <c r="D20" s="1">
        <v>1756.7567567567567</v>
      </c>
      <c r="E20" s="1">
        <f t="shared" si="2"/>
        <v>66.666666666666657</v>
      </c>
      <c r="F20" s="1">
        <v>279.92277992277991</v>
      </c>
      <c r="G20" s="1">
        <f t="shared" si="6"/>
        <v>598.45559845559842</v>
      </c>
      <c r="H20" s="2">
        <f t="shared" si="7"/>
        <v>878.37837837837833</v>
      </c>
      <c r="I20" s="2">
        <f t="shared" si="1"/>
        <v>2355.2123552123549</v>
      </c>
      <c r="J20" s="2">
        <f t="shared" si="4"/>
        <v>66.666666666666657</v>
      </c>
      <c r="K20" s="2">
        <f t="shared" si="5"/>
        <v>10.622710622710622</v>
      </c>
      <c r="L20" t="s">
        <v>46</v>
      </c>
    </row>
    <row r="21" spans="1:12" s="8" customFormat="1" x14ac:dyDescent="0.2">
      <c r="A21" s="8" t="s">
        <v>55</v>
      </c>
      <c r="B21" s="8" t="s">
        <v>56</v>
      </c>
      <c r="C21" s="10">
        <v>4324.324324000002</v>
      </c>
      <c r="D21" s="10">
        <v>2017.22</v>
      </c>
      <c r="E21" s="10">
        <f t="shared" si="2"/>
        <v>46.648212503498591</v>
      </c>
      <c r="F21" s="10">
        <v>510.18900000000031</v>
      </c>
      <c r="G21" s="10">
        <f t="shared" si="6"/>
        <v>1796.9153240000014</v>
      </c>
      <c r="H21" s="11">
        <f t="shared" si="7"/>
        <v>2307.1043240000017</v>
      </c>
      <c r="I21" s="11">
        <f t="shared" si="1"/>
        <v>3814.1353240000017</v>
      </c>
      <c r="J21" s="11">
        <f t="shared" si="4"/>
        <v>46.648212503498591</v>
      </c>
      <c r="K21" s="11">
        <f t="shared" si="5"/>
        <v>11.798120625884859</v>
      </c>
      <c r="L21" s="8" t="s">
        <v>11</v>
      </c>
    </row>
    <row r="22" spans="1:12" x14ac:dyDescent="0.2">
      <c r="A22" t="s">
        <v>57</v>
      </c>
      <c r="B22" t="s">
        <v>58</v>
      </c>
      <c r="C22" s="1">
        <v>8861.0038610038609</v>
      </c>
      <c r="D22" s="1">
        <v>6042.471042471042</v>
      </c>
      <c r="E22" s="1">
        <f t="shared" si="2"/>
        <v>68.191721132897598</v>
      </c>
      <c r="F22" s="1">
        <v>1119.6911196911196</v>
      </c>
      <c r="G22" s="1">
        <f t="shared" si="6"/>
        <v>1698.8416988416993</v>
      </c>
      <c r="H22" s="2">
        <f t="shared" si="7"/>
        <v>2818.532818532819</v>
      </c>
      <c r="I22" s="2">
        <f t="shared" si="1"/>
        <v>7741.3127413127413</v>
      </c>
      <c r="J22" s="2">
        <f t="shared" si="4"/>
        <v>68.191721132897598</v>
      </c>
      <c r="K22" s="2">
        <f t="shared" si="5"/>
        <v>12.636165577342048</v>
      </c>
      <c r="L22" t="s">
        <v>46</v>
      </c>
    </row>
    <row r="23" spans="1:12" x14ac:dyDescent="0.2">
      <c r="A23" t="s">
        <v>59</v>
      </c>
      <c r="B23" t="s">
        <v>60</v>
      </c>
      <c r="C23" s="1">
        <v>11872.586872586871</v>
      </c>
      <c r="D23" s="1">
        <v>8571.4285714285706</v>
      </c>
      <c r="E23" s="1">
        <f t="shared" si="2"/>
        <v>72.195121951219505</v>
      </c>
      <c r="F23" s="1">
        <v>1361.0038610038609</v>
      </c>
      <c r="G23" s="1">
        <f t="shared" si="6"/>
        <v>1940.1544401544397</v>
      </c>
      <c r="H23" s="2">
        <f t="shared" si="7"/>
        <v>3301.1583011583007</v>
      </c>
      <c r="I23" s="2">
        <f t="shared" si="1"/>
        <v>10511.58301158301</v>
      </c>
      <c r="J23" s="2">
        <f t="shared" si="4"/>
        <v>72.195121951219505</v>
      </c>
      <c r="K23" s="2">
        <f t="shared" si="5"/>
        <v>11.463414634146343</v>
      </c>
      <c r="L23" t="s">
        <v>61</v>
      </c>
    </row>
    <row r="24" spans="1:12" x14ac:dyDescent="0.2">
      <c r="A24" t="s">
        <v>62</v>
      </c>
      <c r="B24" t="s">
        <v>63</v>
      </c>
      <c r="C24" s="1">
        <v>11322.393822393822</v>
      </c>
      <c r="D24" s="1">
        <v>7944.0154440154438</v>
      </c>
      <c r="E24" s="1">
        <f t="shared" si="2"/>
        <v>70.161977834612117</v>
      </c>
      <c r="F24" s="1">
        <v>1332.0463320463321</v>
      </c>
      <c r="G24" s="1">
        <f t="shared" si="6"/>
        <v>2046.3320463320463</v>
      </c>
      <c r="H24" s="2">
        <f t="shared" si="7"/>
        <v>3378.3783783783783</v>
      </c>
      <c r="I24" s="2">
        <f t="shared" si="1"/>
        <v>9990.3474903474907</v>
      </c>
      <c r="J24" s="2">
        <f t="shared" si="4"/>
        <v>70.161977834612117</v>
      </c>
      <c r="K24" s="2">
        <f t="shared" si="5"/>
        <v>11.76470588235294</v>
      </c>
      <c r="L24" t="s">
        <v>61</v>
      </c>
    </row>
    <row r="25" spans="1:12" x14ac:dyDescent="0.2">
      <c r="A25" t="s">
        <v>64</v>
      </c>
      <c r="B25" t="s">
        <v>65</v>
      </c>
      <c r="C25" s="1">
        <v>4724.6499999999996</v>
      </c>
      <c r="D25" s="1">
        <v>3095.14</v>
      </c>
      <c r="E25" s="1">
        <f t="shared" si="2"/>
        <v>65.510461092356053</v>
      </c>
      <c r="F25" s="1">
        <v>437.92000000000007</v>
      </c>
      <c r="G25" s="1">
        <f t="shared" si="6"/>
        <v>1191.5899999999997</v>
      </c>
      <c r="H25" s="2">
        <f t="shared" si="7"/>
        <v>1629.5099999999998</v>
      </c>
      <c r="I25" s="2">
        <f t="shared" si="1"/>
        <v>4286.7299999999996</v>
      </c>
      <c r="J25" s="2">
        <f t="shared" si="4"/>
        <v>65.510461092356053</v>
      </c>
      <c r="K25" s="2">
        <f t="shared" si="5"/>
        <v>9.2688347284984101</v>
      </c>
      <c r="L25" t="s">
        <v>35</v>
      </c>
    </row>
    <row r="26" spans="1:12" x14ac:dyDescent="0.2">
      <c r="A26" t="s">
        <v>66</v>
      </c>
      <c r="B26" t="s">
        <v>67</v>
      </c>
      <c r="C26" s="1">
        <v>6138.9961389961391</v>
      </c>
      <c r="D26" s="1">
        <v>4227.799227799228</v>
      </c>
      <c r="E26" s="1">
        <f t="shared" si="2"/>
        <v>68.867924528301899</v>
      </c>
      <c r="F26" s="1">
        <v>694.98069498069492</v>
      </c>
      <c r="G26" s="1">
        <f t="shared" si="6"/>
        <v>1216.2162162162163</v>
      </c>
      <c r="H26" s="2">
        <f t="shared" si="7"/>
        <v>1911.1969111969111</v>
      </c>
      <c r="I26" s="2">
        <f t="shared" si="1"/>
        <v>5444.0154440154438</v>
      </c>
      <c r="J26" s="2">
        <f t="shared" si="4"/>
        <v>68.867924528301899</v>
      </c>
      <c r="K26" s="2">
        <f t="shared" si="5"/>
        <v>11.320754716981131</v>
      </c>
      <c r="L26" t="s">
        <v>61</v>
      </c>
    </row>
    <row r="27" spans="1:12" x14ac:dyDescent="0.2">
      <c r="A27" t="s">
        <v>68</v>
      </c>
      <c r="B27" t="s">
        <v>69</v>
      </c>
      <c r="C27" s="1">
        <v>4729.72972972973</v>
      </c>
      <c r="D27" s="1">
        <v>3272.200772200772</v>
      </c>
      <c r="E27" s="1">
        <f t="shared" si="2"/>
        <v>69.183673469387756</v>
      </c>
      <c r="F27" s="1">
        <v>501.93050193050192</v>
      </c>
      <c r="G27" s="1">
        <f t="shared" si="6"/>
        <v>955.5984555984561</v>
      </c>
      <c r="H27" s="2">
        <f t="shared" si="7"/>
        <v>1457.528957528958</v>
      </c>
      <c r="I27" s="2">
        <f t="shared" si="1"/>
        <v>4227.799227799228</v>
      </c>
      <c r="J27" s="2">
        <f t="shared" si="4"/>
        <v>69.183673469387756</v>
      </c>
      <c r="K27" s="2">
        <f t="shared" si="5"/>
        <v>10.612244897959183</v>
      </c>
      <c r="L27" t="s">
        <v>61</v>
      </c>
    </row>
    <row r="28" spans="1:12" x14ac:dyDescent="0.2">
      <c r="A28" t="s">
        <v>70</v>
      </c>
      <c r="B28" t="s">
        <v>71</v>
      </c>
      <c r="C28" s="1">
        <v>5608.1081081081084</v>
      </c>
      <c r="D28" s="1">
        <v>3793.4362934362935</v>
      </c>
      <c r="E28" s="1">
        <f t="shared" si="2"/>
        <v>67.641996557659198</v>
      </c>
      <c r="F28" s="1">
        <v>617.76061776061772</v>
      </c>
      <c r="G28" s="1">
        <f t="shared" si="6"/>
        <v>1196.9111969111973</v>
      </c>
      <c r="H28" s="2">
        <f t="shared" si="7"/>
        <v>1814.6718146718149</v>
      </c>
      <c r="I28" s="2">
        <f t="shared" si="1"/>
        <v>4990.3474903474907</v>
      </c>
      <c r="J28" s="2">
        <f t="shared" si="4"/>
        <v>67.641996557659198</v>
      </c>
      <c r="K28" s="2">
        <f t="shared" si="5"/>
        <v>11.015490533562822</v>
      </c>
      <c r="L28" t="s">
        <v>61</v>
      </c>
    </row>
    <row r="29" spans="1:12" s="8" customFormat="1" x14ac:dyDescent="0.2">
      <c r="A29" s="8" t="s">
        <v>72</v>
      </c>
      <c r="B29" s="8" t="s">
        <v>73</v>
      </c>
      <c r="C29" s="10">
        <v>4440.1544400000093</v>
      </c>
      <c r="D29" s="10">
        <v>2393.44</v>
      </c>
      <c r="E29" s="10">
        <f t="shared" si="2"/>
        <v>53.904431306222655</v>
      </c>
      <c r="F29" s="10">
        <v>559.08000000000061</v>
      </c>
      <c r="G29" s="10">
        <f t="shared" si="6"/>
        <v>1487.6344400000087</v>
      </c>
      <c r="H29" s="11">
        <f t="shared" si="7"/>
        <v>2046.7144400000093</v>
      </c>
      <c r="I29" s="11">
        <f t="shared" si="1"/>
        <v>3881.0744400000085</v>
      </c>
      <c r="J29" s="11">
        <f t="shared" si="4"/>
        <v>53.904431306222655</v>
      </c>
      <c r="K29" s="11">
        <f t="shared" si="5"/>
        <v>12.591453913481429</v>
      </c>
      <c r="L29" s="8" t="s">
        <v>35</v>
      </c>
    </row>
    <row r="30" spans="1:12" x14ac:dyDescent="0.2">
      <c r="A30" t="s">
        <v>74</v>
      </c>
      <c r="B30" t="s">
        <v>75</v>
      </c>
      <c r="C30" s="1">
        <v>5961.3899610000035</v>
      </c>
      <c r="D30" s="1">
        <v>3718.39</v>
      </c>
      <c r="E30" s="1">
        <f t="shared" si="2"/>
        <v>62.374547283872907</v>
      </c>
      <c r="F30" s="1">
        <v>685.38200000000029</v>
      </c>
      <c r="G30" s="1">
        <f t="shared" si="6"/>
        <v>1557.6179610000033</v>
      </c>
      <c r="H30" s="2">
        <f t="shared" si="7"/>
        <v>2242.9999610000036</v>
      </c>
      <c r="I30" s="2">
        <f t="shared" si="1"/>
        <v>5276.007961000003</v>
      </c>
      <c r="J30" s="2">
        <f t="shared" si="4"/>
        <v>62.374547283872907</v>
      </c>
      <c r="K30" s="2">
        <f t="shared" si="5"/>
        <v>11.497016710596629</v>
      </c>
      <c r="L30" t="s">
        <v>35</v>
      </c>
    </row>
    <row r="31" spans="1:12" x14ac:dyDescent="0.2">
      <c r="A31" t="s">
        <v>76</v>
      </c>
      <c r="B31" t="s">
        <v>77</v>
      </c>
      <c r="C31" s="1">
        <v>5057.9150579150573</v>
      </c>
      <c r="D31" s="1">
        <v>3291.5057915057914</v>
      </c>
      <c r="E31" s="1">
        <f t="shared" si="2"/>
        <v>65.076335877862604</v>
      </c>
      <c r="F31" s="1">
        <v>656.37065637065632</v>
      </c>
      <c r="G31" s="1">
        <f t="shared" si="6"/>
        <v>1110.0386100386095</v>
      </c>
      <c r="H31" s="2">
        <f t="shared" si="7"/>
        <v>1766.4092664092659</v>
      </c>
      <c r="I31" s="2">
        <f t="shared" si="1"/>
        <v>4401.5444015444009</v>
      </c>
      <c r="J31" s="2">
        <f t="shared" si="4"/>
        <v>65.076335877862604</v>
      </c>
      <c r="K31" s="2">
        <f t="shared" si="5"/>
        <v>12.977099236641221</v>
      </c>
      <c r="L31" t="s">
        <v>61</v>
      </c>
    </row>
    <row r="32" spans="1:12" x14ac:dyDescent="0.2">
      <c r="A32" t="s">
        <v>78</v>
      </c>
      <c r="B32" t="s">
        <v>79</v>
      </c>
      <c r="C32" s="1">
        <v>14623.552123552123</v>
      </c>
      <c r="D32" s="1">
        <v>9826.2548262548262</v>
      </c>
      <c r="E32" s="1">
        <f t="shared" si="2"/>
        <v>67.194719471947195</v>
      </c>
      <c r="F32" s="1">
        <v>2046.3320463320463</v>
      </c>
      <c r="G32" s="1">
        <f t="shared" si="6"/>
        <v>2750.9652509652506</v>
      </c>
      <c r="H32" s="2">
        <f t="shared" si="7"/>
        <v>4797.2972972972966</v>
      </c>
      <c r="I32" s="2">
        <f t="shared" si="1"/>
        <v>12577.220077220076</v>
      </c>
      <c r="J32" s="2">
        <f t="shared" si="4"/>
        <v>67.194719471947195</v>
      </c>
      <c r="K32" s="2">
        <f t="shared" si="5"/>
        <v>13.993399339933992</v>
      </c>
      <c r="L32" t="s">
        <v>61</v>
      </c>
    </row>
    <row r="33" spans="1:12" x14ac:dyDescent="0.2">
      <c r="A33" t="s">
        <v>80</v>
      </c>
      <c r="B33" t="s">
        <v>81</v>
      </c>
      <c r="C33" s="1">
        <v>4850.3900000000003</v>
      </c>
      <c r="D33" s="1">
        <v>3185.84</v>
      </c>
      <c r="E33" s="1">
        <f t="shared" si="2"/>
        <v>65.682141023711495</v>
      </c>
      <c r="F33" s="1">
        <v>581.44000000000005</v>
      </c>
      <c r="G33" s="1">
        <f t="shared" si="6"/>
        <v>1083.1100000000001</v>
      </c>
      <c r="H33" s="2">
        <f t="shared" si="7"/>
        <v>1664.5500000000002</v>
      </c>
      <c r="I33" s="2">
        <f t="shared" si="1"/>
        <v>4268.9500000000007</v>
      </c>
      <c r="J33" s="2">
        <f t="shared" si="4"/>
        <v>65.682141023711495</v>
      </c>
      <c r="K33" s="2">
        <f t="shared" si="5"/>
        <v>11.987489665779453</v>
      </c>
      <c r="L33" t="s">
        <v>82</v>
      </c>
    </row>
    <row r="34" spans="1:12" x14ac:dyDescent="0.2">
      <c r="A34" t="s">
        <v>83</v>
      </c>
      <c r="B34" t="s">
        <v>84</v>
      </c>
      <c r="C34" s="1">
        <v>7770.27027027027</v>
      </c>
      <c r="D34" s="1">
        <v>5521.2355212355214</v>
      </c>
      <c r="E34" s="1">
        <f t="shared" si="2"/>
        <v>71.055900621118013</v>
      </c>
      <c r="F34" s="1">
        <v>888.03088803088804</v>
      </c>
      <c r="G34" s="1">
        <f t="shared" si="6"/>
        <v>1361.0038610038605</v>
      </c>
      <c r="H34" s="2">
        <f t="shared" si="7"/>
        <v>2249.0347490347485</v>
      </c>
      <c r="I34" s="2">
        <f t="shared" si="1"/>
        <v>6882.2393822393824</v>
      </c>
      <c r="J34" s="2">
        <f t="shared" si="4"/>
        <v>71.055900621118013</v>
      </c>
      <c r="K34" s="2">
        <f t="shared" si="5"/>
        <v>11.428571428571429</v>
      </c>
      <c r="L34" t="s">
        <v>61</v>
      </c>
    </row>
    <row r="35" spans="1:12" x14ac:dyDescent="0.2">
      <c r="A35" t="s">
        <v>85</v>
      </c>
      <c r="B35" t="s">
        <v>86</v>
      </c>
      <c r="C35" s="1">
        <v>5868.7258687258682</v>
      </c>
      <c r="D35" s="1">
        <v>4025.0965250965251</v>
      </c>
      <c r="E35" s="1">
        <f t="shared" si="2"/>
        <v>68.58552631578948</v>
      </c>
      <c r="F35" s="1">
        <v>675.67567567567562</v>
      </c>
      <c r="G35" s="1">
        <f t="shared" si="6"/>
        <v>1167.9536679536675</v>
      </c>
      <c r="H35" s="2">
        <f t="shared" si="7"/>
        <v>1843.6293436293431</v>
      </c>
      <c r="I35" s="2">
        <f t="shared" si="1"/>
        <v>5193.0501930501923</v>
      </c>
      <c r="J35" s="2">
        <f t="shared" si="4"/>
        <v>68.58552631578948</v>
      </c>
      <c r="K35" s="2">
        <f t="shared" si="5"/>
        <v>11.513157894736842</v>
      </c>
      <c r="L35" t="s">
        <v>61</v>
      </c>
    </row>
    <row r="36" spans="1:12" x14ac:dyDescent="0.2">
      <c r="A36" t="s">
        <v>87</v>
      </c>
      <c r="B36" t="s">
        <v>88</v>
      </c>
      <c r="C36" s="1">
        <v>6959.4594594594591</v>
      </c>
      <c r="D36" s="1">
        <v>4613.8996138996135</v>
      </c>
      <c r="E36" s="1">
        <f t="shared" si="2"/>
        <v>66.29680998613037</v>
      </c>
      <c r="F36" s="1">
        <v>907.33590733590734</v>
      </c>
      <c r="G36" s="1">
        <f t="shared" si="6"/>
        <v>1438.2239382239381</v>
      </c>
      <c r="H36" s="2">
        <f t="shared" si="7"/>
        <v>2345.5598455598456</v>
      </c>
      <c r="I36" s="2">
        <f t="shared" si="1"/>
        <v>6052.1235521235521</v>
      </c>
      <c r="J36" s="2">
        <f t="shared" si="4"/>
        <v>66.29680998613037</v>
      </c>
      <c r="K36" s="2">
        <f t="shared" si="5"/>
        <v>13.037447988904299</v>
      </c>
      <c r="L36" t="s">
        <v>61</v>
      </c>
    </row>
    <row r="37" spans="1:12" s="8" customFormat="1" x14ac:dyDescent="0.2">
      <c r="A37" s="8" t="s">
        <v>89</v>
      </c>
      <c r="B37" s="8" t="s">
        <v>90</v>
      </c>
      <c r="C37" s="10">
        <v>4247.104247000002</v>
      </c>
      <c r="D37" s="10">
        <v>3244.79</v>
      </c>
      <c r="E37" s="1">
        <f t="shared" si="2"/>
        <v>76.400055456420688</v>
      </c>
      <c r="F37" s="10">
        <v>442.43099999999998</v>
      </c>
      <c r="G37" s="10">
        <f t="shared" si="6"/>
        <v>559.88324700000203</v>
      </c>
      <c r="H37" s="11">
        <f t="shared" si="7"/>
        <v>1002.3142470000021</v>
      </c>
      <c r="I37" s="11">
        <f t="shared" si="1"/>
        <v>3804.673247000002</v>
      </c>
      <c r="J37" s="11">
        <f t="shared" si="4"/>
        <v>76.400055456420688</v>
      </c>
      <c r="K37" s="11">
        <f t="shared" si="5"/>
        <v>10.417239000255691</v>
      </c>
      <c r="L37" s="8" t="s">
        <v>35</v>
      </c>
    </row>
    <row r="38" spans="1:12" x14ac:dyDescent="0.2">
      <c r="A38" t="s">
        <v>91</v>
      </c>
      <c r="B38" t="s">
        <v>92</v>
      </c>
      <c r="C38" s="1">
        <v>6216.2162162162158</v>
      </c>
      <c r="D38" s="1">
        <v>3764.4787644787643</v>
      </c>
      <c r="E38" s="1">
        <f t="shared" si="2"/>
        <v>60.559006211180119</v>
      </c>
      <c r="F38" s="1">
        <v>994.20849420849413</v>
      </c>
      <c r="G38" s="1">
        <f t="shared" si="6"/>
        <v>1457.5289575289573</v>
      </c>
      <c r="H38" s="2">
        <f t="shared" si="7"/>
        <v>2451.7374517374515</v>
      </c>
      <c r="I38" s="2">
        <f t="shared" si="1"/>
        <v>5222.0077220077219</v>
      </c>
      <c r="J38" s="2">
        <f t="shared" si="4"/>
        <v>60.559006211180119</v>
      </c>
      <c r="K38" s="2">
        <f t="shared" si="5"/>
        <v>15.993788819875776</v>
      </c>
      <c r="L38" t="s">
        <v>61</v>
      </c>
    </row>
    <row r="39" spans="1:12" x14ac:dyDescent="0.2">
      <c r="A39" t="s">
        <v>93</v>
      </c>
      <c r="B39" t="s">
        <v>94</v>
      </c>
      <c r="C39" s="1">
        <v>4157.38</v>
      </c>
      <c r="D39" s="1">
        <v>2689.6</v>
      </c>
      <c r="E39" s="1">
        <f t="shared" si="2"/>
        <v>64.694591305100801</v>
      </c>
      <c r="F39" s="1">
        <v>615.35820000000001</v>
      </c>
      <c r="G39" s="1">
        <f t="shared" si="6"/>
        <v>852.42180000000019</v>
      </c>
      <c r="H39" s="2">
        <f t="shared" si="7"/>
        <v>1467.7800000000002</v>
      </c>
      <c r="I39" s="2">
        <f t="shared" si="1"/>
        <v>3542.0218</v>
      </c>
      <c r="J39" s="2">
        <f t="shared" si="4"/>
        <v>64.694591305100801</v>
      </c>
      <c r="K39" s="2">
        <f t="shared" si="5"/>
        <v>14.801586576160947</v>
      </c>
      <c r="L39" t="s">
        <v>95</v>
      </c>
    </row>
    <row r="40" spans="1:12" x14ac:dyDescent="0.2">
      <c r="A40" t="s">
        <v>96</v>
      </c>
      <c r="B40" t="s">
        <v>97</v>
      </c>
      <c r="C40" s="1">
        <v>153.94787644787644</v>
      </c>
      <c r="D40" s="1">
        <v>84.409199999999998</v>
      </c>
      <c r="E40" s="1">
        <f t="shared" si="2"/>
        <v>54.829726754028464</v>
      </c>
      <c r="F40" s="1">
        <v>17.599699999999999</v>
      </c>
      <c r="G40" s="1">
        <f t="shared" si="6"/>
        <v>51.938976447876442</v>
      </c>
      <c r="H40" s="2">
        <f t="shared" si="7"/>
        <v>69.538676447876441</v>
      </c>
      <c r="I40" s="2">
        <f t="shared" si="1"/>
        <v>136.34817644787643</v>
      </c>
      <c r="J40" s="2">
        <f t="shared" si="4"/>
        <v>54.829726754028464</v>
      </c>
      <c r="K40" s="2">
        <f t="shared" si="5"/>
        <v>11.432246034234121</v>
      </c>
      <c r="L40" t="s">
        <v>22</v>
      </c>
    </row>
    <row r="41" spans="1:12" x14ac:dyDescent="0.2">
      <c r="A41" t="s">
        <v>98</v>
      </c>
      <c r="B41" t="s">
        <v>99</v>
      </c>
      <c r="C41" s="1">
        <v>642.16216216216208</v>
      </c>
      <c r="D41" s="1">
        <v>357.56756756756755</v>
      </c>
      <c r="E41" s="1">
        <f t="shared" si="2"/>
        <v>55.681818181818187</v>
      </c>
      <c r="F41" s="1">
        <v>106.33204633204633</v>
      </c>
      <c r="G41" s="1">
        <f t="shared" si="6"/>
        <v>178.26254826254819</v>
      </c>
      <c r="H41" s="2">
        <f t="shared" si="7"/>
        <v>284.59459459459453</v>
      </c>
      <c r="I41" s="2">
        <f t="shared" si="1"/>
        <v>535.8301158301158</v>
      </c>
      <c r="J41" s="2">
        <f t="shared" si="4"/>
        <v>55.681818181818187</v>
      </c>
      <c r="K41" s="2">
        <f t="shared" si="5"/>
        <v>16.558441558441562</v>
      </c>
      <c r="L41" t="s">
        <v>49</v>
      </c>
    </row>
    <row r="42" spans="1:12" x14ac:dyDescent="0.2">
      <c r="A42" t="s">
        <v>100</v>
      </c>
      <c r="B42" t="s">
        <v>101</v>
      </c>
      <c r="C42" s="1">
        <v>183.88030890000002</v>
      </c>
      <c r="D42" s="1">
        <v>90.251999999999995</v>
      </c>
      <c r="E42" s="1">
        <f t="shared" si="2"/>
        <v>49.08192755379909</v>
      </c>
      <c r="F42" s="1">
        <v>31.2912</v>
      </c>
      <c r="G42" s="1">
        <f t="shared" si="6"/>
        <v>62.337108900000018</v>
      </c>
      <c r="H42" s="2">
        <f t="shared" si="7"/>
        <v>93.628308900000022</v>
      </c>
      <c r="I42" s="2">
        <f t="shared" si="1"/>
        <v>152.58910890000001</v>
      </c>
      <c r="J42" s="2">
        <f t="shared" si="4"/>
        <v>49.08192755379909</v>
      </c>
      <c r="K42" s="2">
        <f t="shared" si="5"/>
        <v>17.017156533610759</v>
      </c>
      <c r="L42" t="s">
        <v>22</v>
      </c>
    </row>
    <row r="43" spans="1:12" x14ac:dyDescent="0.2">
      <c r="A43" t="s">
        <v>102</v>
      </c>
      <c r="B43" t="s">
        <v>103</v>
      </c>
      <c r="C43" s="1">
        <v>342.66409266409266</v>
      </c>
      <c r="D43" s="1">
        <v>159.91999999999999</v>
      </c>
      <c r="E43" s="1">
        <f t="shared" si="2"/>
        <v>46.669611267605632</v>
      </c>
      <c r="F43" s="1">
        <v>66.23</v>
      </c>
      <c r="G43" s="1">
        <f t="shared" si="6"/>
        <v>116.51409266409267</v>
      </c>
      <c r="H43" s="2">
        <f t="shared" si="7"/>
        <v>182.74409266409268</v>
      </c>
      <c r="I43" s="2">
        <f t="shared" si="1"/>
        <v>276.43409266409265</v>
      </c>
      <c r="J43" s="2">
        <f t="shared" si="4"/>
        <v>46.669611267605632</v>
      </c>
      <c r="K43" s="2">
        <f t="shared" si="5"/>
        <v>19.327966197183098</v>
      </c>
      <c r="L43" t="s">
        <v>104</v>
      </c>
    </row>
    <row r="44" spans="1:12" x14ac:dyDescent="0.2">
      <c r="A44" t="s">
        <v>105</v>
      </c>
      <c r="B44" t="s">
        <v>106</v>
      </c>
      <c r="C44" s="1">
        <v>118.72586872586872</v>
      </c>
      <c r="D44" s="1">
        <v>56.17</v>
      </c>
      <c r="E44" s="1">
        <f t="shared" si="2"/>
        <v>47.31066666666667</v>
      </c>
      <c r="F44" s="1">
        <v>23.47</v>
      </c>
      <c r="G44" s="1">
        <f t="shared" si="6"/>
        <v>39.085868725868721</v>
      </c>
      <c r="H44" s="2">
        <f t="shared" si="7"/>
        <v>62.55586872586872</v>
      </c>
      <c r="I44" s="2">
        <f t="shared" si="1"/>
        <v>95.255868725868723</v>
      </c>
      <c r="J44" s="2">
        <f t="shared" si="4"/>
        <v>47.31066666666667</v>
      </c>
      <c r="K44" s="2">
        <f t="shared" si="5"/>
        <v>19.768227642276422</v>
      </c>
      <c r="L44" t="s">
        <v>104</v>
      </c>
    </row>
    <row r="45" spans="1:12" x14ac:dyDescent="0.2">
      <c r="A45" t="s">
        <v>107</v>
      </c>
      <c r="B45" t="s">
        <v>108</v>
      </c>
      <c r="C45" s="1">
        <v>208.63899613899613</v>
      </c>
      <c r="D45" s="1">
        <v>98.827200000000005</v>
      </c>
      <c r="E45" s="1">
        <f t="shared" si="2"/>
        <v>47.367559195003473</v>
      </c>
      <c r="F45" s="1">
        <v>37.616399999999999</v>
      </c>
      <c r="G45" s="1">
        <f t="shared" si="6"/>
        <v>72.195396138996131</v>
      </c>
      <c r="H45" s="2">
        <f t="shared" si="7"/>
        <v>109.81179613899613</v>
      </c>
      <c r="I45" s="2">
        <f t="shared" si="1"/>
        <v>171.02259613899614</v>
      </c>
      <c r="J45" s="2">
        <f t="shared" si="4"/>
        <v>47.367559195003473</v>
      </c>
      <c r="K45" s="2">
        <f t="shared" si="5"/>
        <v>18.029419569743233</v>
      </c>
      <c r="L45" t="s">
        <v>22</v>
      </c>
    </row>
    <row r="46" spans="1:12" x14ac:dyDescent="0.2">
      <c r="A46" t="s">
        <v>109</v>
      </c>
      <c r="B46" t="s">
        <v>110</v>
      </c>
      <c r="C46" s="1">
        <v>151.6409266</v>
      </c>
      <c r="D46" s="1">
        <v>77.842799999999997</v>
      </c>
      <c r="E46" s="1">
        <f t="shared" si="2"/>
        <v>51.33363515071003</v>
      </c>
      <c r="F46" s="1">
        <v>23.209199999999999</v>
      </c>
      <c r="G46" s="1">
        <f t="shared" si="6"/>
        <v>50.588926600000008</v>
      </c>
      <c r="H46" s="2">
        <f t="shared" si="7"/>
        <v>73.798126600000003</v>
      </c>
      <c r="I46" s="2">
        <f t="shared" si="1"/>
        <v>128.43172659999999</v>
      </c>
      <c r="J46" s="2">
        <f t="shared" si="4"/>
        <v>51.33363515071003</v>
      </c>
      <c r="K46" s="2">
        <f t="shared" si="5"/>
        <v>15.305366776886997</v>
      </c>
      <c r="L46" t="s">
        <v>22</v>
      </c>
    </row>
    <row r="47" spans="1:12" x14ac:dyDescent="0.2">
      <c r="A47" t="s">
        <v>111</v>
      </c>
      <c r="B47" t="s">
        <v>112</v>
      </c>
      <c r="C47" s="1">
        <v>1068.484555984556</v>
      </c>
      <c r="D47" s="1">
        <v>598.67760617760621</v>
      </c>
      <c r="E47" s="1">
        <f t="shared" si="2"/>
        <v>56.030534351145043</v>
      </c>
      <c r="F47" s="1">
        <v>169.65250965250965</v>
      </c>
      <c r="G47" s="1">
        <f t="shared" si="6"/>
        <v>300.15444015444012</v>
      </c>
      <c r="H47" s="2">
        <f t="shared" si="7"/>
        <v>469.80694980694977</v>
      </c>
      <c r="I47" s="2">
        <f t="shared" si="1"/>
        <v>898.83204633204627</v>
      </c>
      <c r="J47" s="2">
        <f t="shared" si="4"/>
        <v>56.030534351145043</v>
      </c>
      <c r="K47" s="2">
        <f t="shared" si="5"/>
        <v>15.877862595419847</v>
      </c>
      <c r="L47" t="s">
        <v>49</v>
      </c>
    </row>
    <row r="48" spans="1:12" x14ac:dyDescent="0.2">
      <c r="A48" t="s">
        <v>113</v>
      </c>
      <c r="B48" t="s">
        <v>114</v>
      </c>
      <c r="C48" s="1">
        <v>5298.95</v>
      </c>
      <c r="D48" s="1">
        <v>4267.72</v>
      </c>
      <c r="E48" s="1">
        <f t="shared" si="2"/>
        <v>80.538974702535413</v>
      </c>
      <c r="F48" s="1">
        <v>574.8854</v>
      </c>
      <c r="G48" s="1">
        <f t="shared" si="6"/>
        <v>456.34459999999956</v>
      </c>
      <c r="H48" s="2">
        <f t="shared" si="7"/>
        <v>1031.2299999999996</v>
      </c>
      <c r="I48" s="2">
        <f t="shared" si="1"/>
        <v>4724.0645999999997</v>
      </c>
      <c r="J48" s="2">
        <f t="shared" si="4"/>
        <v>80.538974702535413</v>
      </c>
      <c r="K48" s="2">
        <f t="shared" si="5"/>
        <v>10.849043678464602</v>
      </c>
      <c r="L48" t="s">
        <v>115</v>
      </c>
    </row>
    <row r="49" spans="1:12" x14ac:dyDescent="0.2">
      <c r="A49" t="s">
        <v>116</v>
      </c>
      <c r="B49" t="s">
        <v>117</v>
      </c>
      <c r="C49" s="1">
        <v>1190.6332046332047</v>
      </c>
      <c r="D49" s="1">
        <v>792.82818532818533</v>
      </c>
      <c r="E49" s="1">
        <f t="shared" si="2"/>
        <v>66.588785046728972</v>
      </c>
      <c r="F49" s="1">
        <v>161.85328185328186</v>
      </c>
      <c r="G49" s="1">
        <f t="shared" si="6"/>
        <v>235.95173745173756</v>
      </c>
      <c r="H49" s="2">
        <f t="shared" si="7"/>
        <v>397.80501930501941</v>
      </c>
      <c r="I49" s="2">
        <f t="shared" si="1"/>
        <v>1028.7799227799228</v>
      </c>
      <c r="J49" s="2">
        <f t="shared" si="4"/>
        <v>66.588785046728972</v>
      </c>
      <c r="K49" s="2">
        <f t="shared" si="5"/>
        <v>13.593882752761258</v>
      </c>
      <c r="L49" t="s">
        <v>49</v>
      </c>
    </row>
    <row r="50" spans="1:12" x14ac:dyDescent="0.2">
      <c r="A50" t="s">
        <v>118</v>
      </c>
      <c r="B50" t="s">
        <v>119</v>
      </c>
      <c r="C50" s="1">
        <v>742.68339768339763</v>
      </c>
      <c r="D50" s="1">
        <v>331.17760617760621</v>
      </c>
      <c r="E50" s="1">
        <f t="shared" si="2"/>
        <v>44.592030360531318</v>
      </c>
      <c r="F50" s="1">
        <v>131.06177606177607</v>
      </c>
      <c r="G50" s="1">
        <f>C50-D50-F50</f>
        <v>280.44401544401535</v>
      </c>
      <c r="H50" s="2">
        <f t="shared" si="7"/>
        <v>411.50579150579142</v>
      </c>
      <c r="I50" s="2">
        <f>C50-F50</f>
        <v>611.62162162162156</v>
      </c>
      <c r="J50" s="2">
        <f t="shared" si="4"/>
        <v>44.592030360531318</v>
      </c>
      <c r="K50" s="2">
        <f t="shared" si="5"/>
        <v>17.647058823529417</v>
      </c>
      <c r="L50" t="s">
        <v>49</v>
      </c>
    </row>
    <row r="51" spans="1:12" x14ac:dyDescent="0.2">
      <c r="A51" t="s">
        <v>120</v>
      </c>
      <c r="B51" t="s">
        <v>121</v>
      </c>
      <c r="C51" s="1">
        <v>1012.5482629999999</v>
      </c>
      <c r="D51" s="1">
        <v>426.73</v>
      </c>
      <c r="E51" s="1">
        <f t="shared" si="2"/>
        <v>42.144163946879445</v>
      </c>
      <c r="F51" s="1">
        <v>137.93500000000012</v>
      </c>
      <c r="G51" s="1">
        <f>C51-D51-F51</f>
        <v>447.88326299999977</v>
      </c>
      <c r="H51" s="2">
        <f t="shared" si="7"/>
        <v>585.81826299999989</v>
      </c>
      <c r="I51" s="2">
        <f>C51-F51</f>
        <v>874.61326299999973</v>
      </c>
      <c r="J51" s="2">
        <f t="shared" si="4"/>
        <v>42.144163946879445</v>
      </c>
      <c r="K51" s="2">
        <f t="shared" si="5"/>
        <v>13.622560527764207</v>
      </c>
      <c r="L51" t="s">
        <v>122</v>
      </c>
    </row>
    <row r="52" spans="1:12" x14ac:dyDescent="0.2">
      <c r="A52" t="s">
        <v>123</v>
      </c>
      <c r="B52" t="s">
        <v>124</v>
      </c>
      <c r="C52" s="1">
        <v>5310.81</v>
      </c>
      <c r="D52" s="1">
        <v>3826.81</v>
      </c>
      <c r="E52" s="1">
        <f t="shared" si="2"/>
        <v>72.056993189362814</v>
      </c>
      <c r="F52" s="1">
        <v>389.48</v>
      </c>
      <c r="G52" s="1">
        <f>C52-D52-F52</f>
        <v>1094.5200000000004</v>
      </c>
      <c r="H52" s="2">
        <f t="shared" si="7"/>
        <v>1484.0000000000005</v>
      </c>
      <c r="I52" s="2">
        <f>C52-F52</f>
        <v>4921.33</v>
      </c>
      <c r="J52" s="2">
        <f t="shared" si="4"/>
        <v>72.056993189362814</v>
      </c>
      <c r="K52" s="2">
        <f t="shared" si="5"/>
        <v>7.3337212214332652</v>
      </c>
      <c r="L52" t="s">
        <v>82</v>
      </c>
    </row>
    <row r="53" spans="1:12" x14ac:dyDescent="0.2">
      <c r="A53" t="s">
        <v>125</v>
      </c>
      <c r="B53" t="s">
        <v>126</v>
      </c>
      <c r="C53" s="1">
        <v>27750.000000000007</v>
      </c>
      <c r="D53" s="1">
        <v>13695.99</v>
      </c>
      <c r="E53" s="1">
        <f t="shared" si="2"/>
        <v>49.354918918918905</v>
      </c>
      <c r="F53" s="1">
        <v>3352.9300000000007</v>
      </c>
      <c r="G53" s="1">
        <f t="shared" si="6"/>
        <v>10701.080000000007</v>
      </c>
      <c r="H53" s="2">
        <f t="shared" si="7"/>
        <v>14054.010000000007</v>
      </c>
      <c r="I53" s="2">
        <f t="shared" si="1"/>
        <v>24397.070000000007</v>
      </c>
      <c r="J53" s="2">
        <f t="shared" si="4"/>
        <v>49.354918918918905</v>
      </c>
      <c r="K53" s="2">
        <f t="shared" si="5"/>
        <v>12.08263063063063</v>
      </c>
      <c r="L53" t="s">
        <v>127</v>
      </c>
    </row>
    <row r="54" spans="1:12" x14ac:dyDescent="0.2">
      <c r="A54" t="s">
        <v>128</v>
      </c>
      <c r="B54" t="s">
        <v>129</v>
      </c>
      <c r="C54" s="1">
        <v>9211.9699999999993</v>
      </c>
      <c r="D54" s="1">
        <v>6154.25</v>
      </c>
      <c r="E54" s="1">
        <f t="shared" si="2"/>
        <v>66.807099892856797</v>
      </c>
      <c r="F54" s="1">
        <v>1190.81</v>
      </c>
      <c r="G54" s="1">
        <f t="shared" si="6"/>
        <v>1866.9099999999994</v>
      </c>
      <c r="H54" s="2">
        <f t="shared" si="7"/>
        <v>3057.7199999999993</v>
      </c>
      <c r="I54" s="2">
        <f t="shared" si="1"/>
        <v>8021.16</v>
      </c>
      <c r="J54" s="2">
        <f t="shared" si="4"/>
        <v>66.807099892856797</v>
      </c>
      <c r="K54" s="2">
        <f t="shared" si="5"/>
        <v>12.926768107147549</v>
      </c>
      <c r="L54" t="s">
        <v>130</v>
      </c>
    </row>
    <row r="55" spans="1:12" x14ac:dyDescent="0.2">
      <c r="A55" t="s">
        <v>131</v>
      </c>
      <c r="B55" t="s">
        <v>132</v>
      </c>
      <c r="C55" s="1">
        <v>11579.22</v>
      </c>
      <c r="D55" s="1">
        <v>8113.36</v>
      </c>
      <c r="E55" s="1">
        <f t="shared" si="2"/>
        <v>70.068277483284717</v>
      </c>
      <c r="F55" s="1">
        <v>1721.32</v>
      </c>
      <c r="G55" s="1">
        <f t="shared" si="6"/>
        <v>1744.5399999999997</v>
      </c>
      <c r="H55" s="2">
        <f t="shared" si="7"/>
        <v>3465.8599999999997</v>
      </c>
      <c r="I55" s="2">
        <f t="shared" si="1"/>
        <v>9857.9</v>
      </c>
      <c r="J55" s="2">
        <f t="shared" si="4"/>
        <v>70.068277483284717</v>
      </c>
      <c r="K55" s="2">
        <f t="shared" si="5"/>
        <v>14.865595437343792</v>
      </c>
      <c r="L55" t="s">
        <v>130</v>
      </c>
    </row>
    <row r="56" spans="1:12" x14ac:dyDescent="0.2">
      <c r="A56" t="s">
        <v>133</v>
      </c>
      <c r="B56" t="s">
        <v>134</v>
      </c>
      <c r="C56" s="1">
        <v>745.62162162162167</v>
      </c>
      <c r="D56" s="1">
        <v>380.75289575289571</v>
      </c>
      <c r="E56" s="1">
        <f t="shared" si="2"/>
        <v>51.06516290726816</v>
      </c>
      <c r="F56" s="1">
        <v>98.575289575289574</v>
      </c>
      <c r="G56" s="1">
        <f t="shared" si="6"/>
        <v>266.2934362934364</v>
      </c>
      <c r="H56" s="2">
        <f t="shared" si="7"/>
        <v>364.86872586872596</v>
      </c>
      <c r="I56" s="2">
        <f t="shared" si="1"/>
        <v>647.04633204633205</v>
      </c>
      <c r="J56" s="2">
        <f t="shared" si="4"/>
        <v>51.06516290726816</v>
      </c>
      <c r="K56" s="2">
        <f t="shared" si="5"/>
        <v>13.220551378446114</v>
      </c>
      <c r="L56" t="s">
        <v>49</v>
      </c>
    </row>
    <row r="57" spans="1:12" x14ac:dyDescent="0.2">
      <c r="A57" t="s">
        <v>135</v>
      </c>
      <c r="B57" t="s">
        <v>136</v>
      </c>
      <c r="C57" s="1">
        <v>3416.8918918918921</v>
      </c>
      <c r="D57" s="1">
        <v>2008.8320463320463</v>
      </c>
      <c r="E57" s="1">
        <f t="shared" si="2"/>
        <v>58.791208791208781</v>
      </c>
      <c r="F57" s="1">
        <v>461.84362934362935</v>
      </c>
      <c r="G57" s="1">
        <f t="shared" si="6"/>
        <v>946.21621621621648</v>
      </c>
      <c r="H57" s="2">
        <f t="shared" si="7"/>
        <v>1408.0598455598458</v>
      </c>
      <c r="I57" s="2">
        <f t="shared" si="1"/>
        <v>2955.0482625482628</v>
      </c>
      <c r="J57" s="2">
        <f t="shared" si="4"/>
        <v>58.791208791208781</v>
      </c>
      <c r="K57" s="2">
        <f t="shared" si="5"/>
        <v>13.516483516483516</v>
      </c>
      <c r="L57" t="s">
        <v>17</v>
      </c>
    </row>
    <row r="58" spans="1:12" x14ac:dyDescent="0.2">
      <c r="A58" t="s">
        <v>137</v>
      </c>
      <c r="B58" t="s">
        <v>138</v>
      </c>
      <c r="C58" s="1">
        <v>472.00772200772201</v>
      </c>
      <c r="D58" s="1">
        <v>255.5</v>
      </c>
      <c r="E58" s="1">
        <f t="shared" si="2"/>
        <v>54.130470347648263</v>
      </c>
      <c r="F58" s="1">
        <v>62.52</v>
      </c>
      <c r="G58" s="1">
        <f t="shared" si="6"/>
        <v>153.987722007722</v>
      </c>
      <c r="H58" s="2">
        <f t="shared" si="7"/>
        <v>216.50772200772201</v>
      </c>
      <c r="I58" s="2">
        <f t="shared" si="1"/>
        <v>409.48772200772203</v>
      </c>
      <c r="J58" s="2">
        <f t="shared" si="4"/>
        <v>54.130470347648263</v>
      </c>
      <c r="K58" s="2">
        <f t="shared" si="5"/>
        <v>13.245546012269941</v>
      </c>
      <c r="L58" t="s">
        <v>104</v>
      </c>
    </row>
    <row r="59" spans="1:12" x14ac:dyDescent="0.2">
      <c r="A59" t="s">
        <v>139</v>
      </c>
      <c r="B59" t="s">
        <v>140</v>
      </c>
      <c r="C59" s="1">
        <v>1073.3590733590734</v>
      </c>
      <c r="D59" s="1">
        <v>523.69000000000005</v>
      </c>
      <c r="E59" s="1">
        <f t="shared" si="2"/>
        <v>48.789823741007197</v>
      </c>
      <c r="F59" s="1">
        <v>145.62</v>
      </c>
      <c r="G59" s="1">
        <f t="shared" si="6"/>
        <v>404.0490733590733</v>
      </c>
      <c r="H59" s="2">
        <f t="shared" si="7"/>
        <v>549.66907335907331</v>
      </c>
      <c r="I59" s="2">
        <f t="shared" si="1"/>
        <v>927.73907335907336</v>
      </c>
      <c r="J59" s="2">
        <f t="shared" si="4"/>
        <v>48.789823741007197</v>
      </c>
      <c r="K59" s="2">
        <f t="shared" si="5"/>
        <v>13.566755395683453</v>
      </c>
      <c r="L59" t="s">
        <v>104</v>
      </c>
    </row>
    <row r="60" spans="1:12" x14ac:dyDescent="0.2">
      <c r="A60" t="s">
        <v>141</v>
      </c>
      <c r="B60" t="s">
        <v>142</v>
      </c>
      <c r="C60" s="1">
        <v>4278.0405405405409</v>
      </c>
      <c r="D60" s="1">
        <v>2447.8281853281851</v>
      </c>
      <c r="E60" s="1">
        <f t="shared" si="2"/>
        <v>57.218442932728642</v>
      </c>
      <c r="F60" s="1">
        <v>801.93050193050192</v>
      </c>
      <c r="G60" s="1">
        <f t="shared" si="6"/>
        <v>1028.2818532818537</v>
      </c>
      <c r="H60" s="2">
        <f t="shared" si="7"/>
        <v>1830.2123552123558</v>
      </c>
      <c r="I60" s="2">
        <f t="shared" si="1"/>
        <v>3476.1100386100388</v>
      </c>
      <c r="J60" s="2">
        <f t="shared" si="4"/>
        <v>57.218442932728642</v>
      </c>
      <c r="K60" s="2">
        <f t="shared" si="5"/>
        <v>18.74527588813303</v>
      </c>
      <c r="L60" t="s">
        <v>17</v>
      </c>
    </row>
    <row r="61" spans="1:12" x14ac:dyDescent="0.2">
      <c r="A61" t="s">
        <v>143</v>
      </c>
      <c r="B61" t="s">
        <v>144</v>
      </c>
      <c r="C61" s="1">
        <v>1219.8262548262549</v>
      </c>
      <c r="D61" s="1">
        <v>704.94208494208499</v>
      </c>
      <c r="E61" s="1">
        <f t="shared" si="2"/>
        <v>57.790368271954677</v>
      </c>
      <c r="F61" s="1">
        <v>129.58494208494207</v>
      </c>
      <c r="G61" s="1">
        <f t="shared" si="6"/>
        <v>385.29922779922776</v>
      </c>
      <c r="H61" s="2">
        <f t="shared" si="7"/>
        <v>514.88416988416986</v>
      </c>
      <c r="I61" s="2">
        <f t="shared" si="1"/>
        <v>1090.2413127413129</v>
      </c>
      <c r="J61" s="2">
        <f t="shared" si="4"/>
        <v>57.790368271954677</v>
      </c>
      <c r="K61" s="2">
        <f t="shared" si="5"/>
        <v>10.623229461756372</v>
      </c>
      <c r="L61" t="s">
        <v>49</v>
      </c>
    </row>
    <row r="62" spans="1:12" x14ac:dyDescent="0.2">
      <c r="A62" t="s">
        <v>145</v>
      </c>
      <c r="B62" t="s">
        <v>146</v>
      </c>
      <c r="C62" s="1">
        <v>3476.5714285714284</v>
      </c>
      <c r="D62" s="1">
        <v>2188.4169884169883</v>
      </c>
      <c r="E62" s="1">
        <f t="shared" si="2"/>
        <v>62.947562947562943</v>
      </c>
      <c r="F62" s="1">
        <v>371.42857142857144</v>
      </c>
      <c r="G62" s="1">
        <f t="shared" si="6"/>
        <v>916.72586872586874</v>
      </c>
      <c r="H62" s="2">
        <f t="shared" si="7"/>
        <v>1288.1544401544402</v>
      </c>
      <c r="I62" s="2">
        <f t="shared" si="1"/>
        <v>3105.1428571428569</v>
      </c>
      <c r="J62" s="2">
        <f t="shared" si="4"/>
        <v>62.947562947562943</v>
      </c>
      <c r="K62" s="2">
        <f t="shared" si="5"/>
        <v>10.683760683760685</v>
      </c>
      <c r="L62" t="s">
        <v>17</v>
      </c>
    </row>
    <row r="63" spans="1:12" x14ac:dyDescent="0.2">
      <c r="A63" t="s">
        <v>147</v>
      </c>
      <c r="B63" t="s">
        <v>148</v>
      </c>
      <c r="C63" s="1">
        <v>1678.49</v>
      </c>
      <c r="D63" s="1">
        <v>998.82</v>
      </c>
      <c r="E63" s="1">
        <f t="shared" si="2"/>
        <v>59.507056938081263</v>
      </c>
      <c r="F63" s="1">
        <v>254.18420000000003</v>
      </c>
      <c r="G63" s="1">
        <f t="shared" si="6"/>
        <v>425.48579999999993</v>
      </c>
      <c r="H63" s="2">
        <f t="shared" si="7"/>
        <v>679.67</v>
      </c>
      <c r="I63" s="2">
        <f t="shared" si="1"/>
        <v>1424.3058000000001</v>
      </c>
      <c r="J63" s="2">
        <f t="shared" si="4"/>
        <v>59.507056938081263</v>
      </c>
      <c r="K63" s="2">
        <f t="shared" si="5"/>
        <v>15.143623137462841</v>
      </c>
      <c r="L63" t="s">
        <v>149</v>
      </c>
    </row>
    <row r="64" spans="1:12" x14ac:dyDescent="0.2">
      <c r="A64" t="s">
        <v>150</v>
      </c>
      <c r="B64" t="s">
        <v>151</v>
      </c>
      <c r="C64" s="1">
        <v>4311.8339768339774</v>
      </c>
      <c r="D64" s="1">
        <v>2487.8185328185327</v>
      </c>
      <c r="E64" s="1">
        <f t="shared" si="2"/>
        <v>57.697456492637201</v>
      </c>
      <c r="F64" s="1">
        <v>663.80308880308883</v>
      </c>
      <c r="G64" s="1">
        <f t="shared" si="6"/>
        <v>1160.2123552123558</v>
      </c>
      <c r="H64" s="2">
        <f t="shared" si="7"/>
        <v>1824.0154440154447</v>
      </c>
      <c r="I64" s="2">
        <f t="shared" si="1"/>
        <v>3648.0308880308885</v>
      </c>
      <c r="J64" s="2">
        <f t="shared" si="4"/>
        <v>57.697456492637201</v>
      </c>
      <c r="K64" s="2">
        <f t="shared" si="5"/>
        <v>15.394912985274429</v>
      </c>
      <c r="L64" t="s">
        <v>49</v>
      </c>
    </row>
    <row r="65" spans="1:12" x14ac:dyDescent="0.2">
      <c r="A65" t="s">
        <v>152</v>
      </c>
      <c r="B65" t="s">
        <v>153</v>
      </c>
      <c r="C65" s="1">
        <v>7504.6862934362925</v>
      </c>
      <c r="D65" s="1">
        <v>4621.167953667953</v>
      </c>
      <c r="E65" s="1">
        <f t="shared" si="2"/>
        <v>61.577096936212961</v>
      </c>
      <c r="F65" s="1">
        <v>1221.2548262548262</v>
      </c>
      <c r="G65" s="1">
        <f t="shared" si="6"/>
        <v>1662.2635135135133</v>
      </c>
      <c r="H65" s="2">
        <f t="shared" si="7"/>
        <v>2883.5183397683395</v>
      </c>
      <c r="I65" s="2">
        <f t="shared" si="1"/>
        <v>6283.4314671814664</v>
      </c>
      <c r="J65" s="2">
        <f t="shared" si="4"/>
        <v>61.577096936212961</v>
      </c>
      <c r="K65" s="2">
        <f t="shared" si="5"/>
        <v>16.273229532898043</v>
      </c>
      <c r="L65" t="s">
        <v>49</v>
      </c>
    </row>
    <row r="66" spans="1:12" s="8" customFormat="1" x14ac:dyDescent="0.2">
      <c r="A66" s="8" t="s">
        <v>154</v>
      </c>
      <c r="B66" s="8" t="s">
        <v>155</v>
      </c>
      <c r="C66" s="10">
        <v>2941.1196910000012</v>
      </c>
      <c r="D66" s="10">
        <v>720.01</v>
      </c>
      <c r="E66" s="1">
        <f t="shared" si="2"/>
        <v>24.480812603556149</v>
      </c>
      <c r="F66" s="10">
        <v>325.83000000000038</v>
      </c>
      <c r="G66" s="10">
        <f t="shared" si="6"/>
        <v>1895.2796910000011</v>
      </c>
      <c r="H66" s="11">
        <f t="shared" si="7"/>
        <v>2221.1096910000015</v>
      </c>
      <c r="I66" s="11">
        <f t="shared" ref="I66:I99" si="8">C66-F66</f>
        <v>2615.2896910000009</v>
      </c>
      <c r="J66" s="11">
        <f t="shared" si="4"/>
        <v>24.480812603556149</v>
      </c>
      <c r="K66" s="11">
        <f t="shared" si="5"/>
        <v>11.078433869830571</v>
      </c>
      <c r="L66" s="8" t="s">
        <v>35</v>
      </c>
    </row>
    <row r="67" spans="1:12" s="8" customFormat="1" x14ac:dyDescent="0.2">
      <c r="A67" s="8" t="s">
        <v>156</v>
      </c>
      <c r="B67" s="8" t="s">
        <v>157</v>
      </c>
      <c r="C67" s="10">
        <v>2512.5482629999997</v>
      </c>
      <c r="D67" s="10">
        <v>1020.88</v>
      </c>
      <c r="E67" s="1">
        <f t="shared" ref="E67:E130" si="9">D67/C67*100</f>
        <v>40.631259308868458</v>
      </c>
      <c r="F67" s="10">
        <v>405.06099999999998</v>
      </c>
      <c r="G67" s="10">
        <f t="shared" si="6"/>
        <v>1086.6072629999996</v>
      </c>
      <c r="H67" s="11">
        <f t="shared" si="7"/>
        <v>1491.6682629999996</v>
      </c>
      <c r="I67" s="11">
        <f t="shared" si="8"/>
        <v>2107.4872629999995</v>
      </c>
      <c r="J67" s="11">
        <f t="shared" si="4"/>
        <v>40.631259308868458</v>
      </c>
      <c r="K67" s="11">
        <f t="shared" si="5"/>
        <v>16.121521164984685</v>
      </c>
      <c r="L67" s="8" t="s">
        <v>22</v>
      </c>
    </row>
    <row r="68" spans="1:12" x14ac:dyDescent="0.2">
      <c r="A68" t="s">
        <v>158</v>
      </c>
      <c r="B68" t="s">
        <v>159</v>
      </c>
      <c r="C68" s="1">
        <v>2714.2567567567567</v>
      </c>
      <c r="D68" s="1">
        <v>1495.2123552123551</v>
      </c>
      <c r="E68" s="1">
        <f t="shared" si="9"/>
        <v>55.087358684480982</v>
      </c>
      <c r="F68" s="1">
        <v>474.22779922779921</v>
      </c>
      <c r="G68" s="1">
        <f t="shared" si="6"/>
        <v>744.81660231660237</v>
      </c>
      <c r="H68" s="2">
        <f t="shared" si="7"/>
        <v>1219.0444015444016</v>
      </c>
      <c r="I68" s="2">
        <f t="shared" si="8"/>
        <v>2240.0289575289576</v>
      </c>
      <c r="J68" s="2">
        <f t="shared" si="4"/>
        <v>55.087358684480982</v>
      </c>
      <c r="K68" s="2">
        <f t="shared" si="5"/>
        <v>17.471736896197328</v>
      </c>
      <c r="L68" t="s">
        <v>49</v>
      </c>
    </row>
    <row r="69" spans="1:12" x14ac:dyDescent="0.2">
      <c r="A69" t="s">
        <v>160</v>
      </c>
      <c r="B69" t="s">
        <v>161</v>
      </c>
      <c r="C69" s="1">
        <v>1338.0308880000011</v>
      </c>
      <c r="D69" s="1">
        <v>725.11</v>
      </c>
      <c r="E69" s="1">
        <f t="shared" si="9"/>
        <v>54.192321455586558</v>
      </c>
      <c r="F69" s="1">
        <v>102.96000000000011</v>
      </c>
      <c r="G69" s="1">
        <f t="shared" si="6"/>
        <v>509.96088800000103</v>
      </c>
      <c r="H69" s="2">
        <f t="shared" si="7"/>
        <v>612.92088800000113</v>
      </c>
      <c r="I69" s="2">
        <f t="shared" si="8"/>
        <v>1235.0708880000011</v>
      </c>
      <c r="J69" s="2">
        <f t="shared" si="4"/>
        <v>54.192321455586558</v>
      </c>
      <c r="K69" s="2">
        <f t="shared" si="5"/>
        <v>7.6948896264941853</v>
      </c>
      <c r="L69" t="s">
        <v>52</v>
      </c>
    </row>
    <row r="70" spans="1:12" x14ac:dyDescent="0.2">
      <c r="A70" t="s">
        <v>162</v>
      </c>
      <c r="B70" t="s">
        <v>163</v>
      </c>
      <c r="C70" s="1">
        <v>2417.27</v>
      </c>
      <c r="D70" s="1">
        <v>1563.49</v>
      </c>
      <c r="E70" s="1">
        <f t="shared" si="9"/>
        <v>64.679990236920162</v>
      </c>
      <c r="F70" s="1">
        <v>312.65280000000007</v>
      </c>
      <c r="G70" s="1">
        <f t="shared" si="6"/>
        <v>541.1271999999999</v>
      </c>
      <c r="H70" s="2">
        <f t="shared" si="7"/>
        <v>853.78</v>
      </c>
      <c r="I70" s="2">
        <f t="shared" si="8"/>
        <v>2104.6171999999997</v>
      </c>
      <c r="J70" s="2">
        <f t="shared" si="4"/>
        <v>64.679990236920162</v>
      </c>
      <c r="K70" s="2">
        <f t="shared" si="5"/>
        <v>12.934128169381164</v>
      </c>
      <c r="L70" t="s">
        <v>95</v>
      </c>
    </row>
    <row r="71" spans="1:12" x14ac:dyDescent="0.2">
      <c r="A71" t="s">
        <v>164</v>
      </c>
      <c r="B71" t="s">
        <v>165</v>
      </c>
      <c r="C71" s="1">
        <v>898.03764478764469</v>
      </c>
      <c r="D71" s="1">
        <v>482.67374517374515</v>
      </c>
      <c r="E71" s="1">
        <f t="shared" si="9"/>
        <v>53.747607127079966</v>
      </c>
      <c r="F71" s="1">
        <v>106.32046332046332</v>
      </c>
      <c r="G71" s="1">
        <f t="shared" si="6"/>
        <v>309.04343629343623</v>
      </c>
      <c r="H71" s="2">
        <f t="shared" si="7"/>
        <v>415.36389961389955</v>
      </c>
      <c r="I71" s="2">
        <f t="shared" si="8"/>
        <v>791.71718146718138</v>
      </c>
      <c r="J71" s="2">
        <f t="shared" ref="J71:J107" si="10">D71/C71*100</f>
        <v>53.747607127079966</v>
      </c>
      <c r="K71" s="2">
        <f t="shared" ref="K71:K107" si="11">F71/C71*100</f>
        <v>11.839198939773231</v>
      </c>
      <c r="L71" t="s">
        <v>49</v>
      </c>
    </row>
    <row r="72" spans="1:12" x14ac:dyDescent="0.2">
      <c r="A72" t="s">
        <v>166</v>
      </c>
      <c r="B72" t="s">
        <v>167</v>
      </c>
      <c r="C72" s="1">
        <v>3945.3783783783779</v>
      </c>
      <c r="D72" s="1">
        <v>2357.0270270270271</v>
      </c>
      <c r="E72" s="1">
        <f t="shared" si="9"/>
        <v>59.741469663444747</v>
      </c>
      <c r="F72" s="1">
        <v>615.67567567567573</v>
      </c>
      <c r="G72" s="1">
        <f t="shared" si="6"/>
        <v>972.67567567567505</v>
      </c>
      <c r="H72" s="2">
        <f t="shared" si="7"/>
        <v>1588.3513513513508</v>
      </c>
      <c r="I72" s="2">
        <f t="shared" si="8"/>
        <v>3329.702702702702</v>
      </c>
      <c r="J72" s="2">
        <f t="shared" si="10"/>
        <v>59.741469663444747</v>
      </c>
      <c r="K72" s="2">
        <f t="shared" si="11"/>
        <v>15.604984278560618</v>
      </c>
      <c r="L72" t="s">
        <v>49</v>
      </c>
    </row>
    <row r="73" spans="1:12" x14ac:dyDescent="0.2">
      <c r="A73" t="s">
        <v>168</v>
      </c>
      <c r="B73" t="s">
        <v>169</v>
      </c>
      <c r="C73" s="1">
        <v>1589.7683397683397</v>
      </c>
      <c r="D73" s="1">
        <v>923.24324324324323</v>
      </c>
      <c r="E73" s="1">
        <f t="shared" si="9"/>
        <v>58.074074074074076</v>
      </c>
      <c r="F73" s="1">
        <v>230.81081081081081</v>
      </c>
      <c r="G73" s="1">
        <f t="shared" ref="G73:G84" si="12">C73-D73-F73</f>
        <v>435.71428571428567</v>
      </c>
      <c r="H73" s="2">
        <f t="shared" ref="H73:H84" si="13">C73-D73</f>
        <v>666.5250965250965</v>
      </c>
      <c r="I73" s="2">
        <f t="shared" si="8"/>
        <v>1358.9575289575289</v>
      </c>
      <c r="J73" s="2">
        <f t="shared" si="10"/>
        <v>58.074074074074076</v>
      </c>
      <c r="K73" s="2">
        <f t="shared" si="11"/>
        <v>14.518518518518519</v>
      </c>
      <c r="L73" t="s">
        <v>49</v>
      </c>
    </row>
    <row r="74" spans="1:12" x14ac:dyDescent="0.2">
      <c r="A74" t="s">
        <v>170</v>
      </c>
      <c r="B74" t="s">
        <v>171</v>
      </c>
      <c r="C74" s="1">
        <v>2502.6254826254822</v>
      </c>
      <c r="D74" s="1">
        <v>1572.0463320463321</v>
      </c>
      <c r="E74" s="1">
        <f t="shared" si="9"/>
        <v>62.815884476534315</v>
      </c>
      <c r="F74" s="1">
        <v>313.20463320463324</v>
      </c>
      <c r="G74" s="1">
        <f t="shared" si="12"/>
        <v>617.37451737451693</v>
      </c>
      <c r="H74" s="2">
        <f t="shared" si="13"/>
        <v>930.57915057915011</v>
      </c>
      <c r="I74" s="2">
        <f t="shared" si="8"/>
        <v>2189.4208494208488</v>
      </c>
      <c r="J74" s="2">
        <f t="shared" si="10"/>
        <v>62.815884476534315</v>
      </c>
      <c r="K74" s="2">
        <f t="shared" si="11"/>
        <v>12.515042117930209</v>
      </c>
      <c r="L74" t="s">
        <v>49</v>
      </c>
    </row>
    <row r="75" spans="1:12" x14ac:dyDescent="0.2">
      <c r="A75" t="s">
        <v>172</v>
      </c>
      <c r="B75" t="s">
        <v>173</v>
      </c>
      <c r="C75" s="1">
        <v>919.28571428571422</v>
      </c>
      <c r="D75" s="1">
        <v>423.21428571428567</v>
      </c>
      <c r="E75" s="1">
        <f t="shared" si="9"/>
        <v>46.037296037296031</v>
      </c>
      <c r="F75" s="1">
        <v>202.5</v>
      </c>
      <c r="G75" s="1">
        <f t="shared" si="12"/>
        <v>293.57142857142856</v>
      </c>
      <c r="H75" s="2">
        <f t="shared" si="13"/>
        <v>496.07142857142856</v>
      </c>
      <c r="I75" s="2">
        <f t="shared" si="8"/>
        <v>716.78571428571422</v>
      </c>
      <c r="J75" s="2">
        <f t="shared" si="10"/>
        <v>46.037296037296031</v>
      </c>
      <c r="K75" s="2">
        <f t="shared" si="11"/>
        <v>22.02797202797203</v>
      </c>
      <c r="L75" t="s">
        <v>49</v>
      </c>
    </row>
    <row r="76" spans="1:12" x14ac:dyDescent="0.2">
      <c r="A76" t="s">
        <v>174</v>
      </c>
      <c r="B76" t="s">
        <v>175</v>
      </c>
      <c r="C76" s="1">
        <v>1434.3629343629343</v>
      </c>
      <c r="D76" s="1">
        <v>756.75675675675677</v>
      </c>
      <c r="E76" s="1">
        <f t="shared" si="9"/>
        <v>52.759084791386279</v>
      </c>
      <c r="F76" s="1">
        <v>274.1312741312741</v>
      </c>
      <c r="G76" s="1">
        <f t="shared" si="12"/>
        <v>403.47490347490344</v>
      </c>
      <c r="H76" s="2">
        <f t="shared" si="13"/>
        <v>677.60617760617754</v>
      </c>
      <c r="I76" s="2">
        <f t="shared" si="8"/>
        <v>1160.2316602316603</v>
      </c>
      <c r="J76" s="2">
        <f t="shared" si="10"/>
        <v>52.759084791386279</v>
      </c>
      <c r="K76" s="2">
        <f t="shared" si="11"/>
        <v>19.111709286675637</v>
      </c>
      <c r="L76" t="s">
        <v>49</v>
      </c>
    </row>
    <row r="77" spans="1:12" x14ac:dyDescent="0.2">
      <c r="A77" t="s">
        <v>176</v>
      </c>
      <c r="B77" t="s">
        <v>177</v>
      </c>
      <c r="C77" s="1">
        <v>2461.3899613899612</v>
      </c>
      <c r="D77" s="1">
        <v>1686.7905405405404</v>
      </c>
      <c r="E77" s="1">
        <f t="shared" si="9"/>
        <v>68.53</v>
      </c>
      <c r="F77" s="1">
        <v>285.5212355212355</v>
      </c>
      <c r="G77" s="1">
        <f t="shared" si="12"/>
        <v>489.07818532818527</v>
      </c>
      <c r="H77" s="2">
        <f t="shared" si="13"/>
        <v>774.59942084942077</v>
      </c>
      <c r="I77" s="2">
        <f t="shared" si="8"/>
        <v>2175.8687258687255</v>
      </c>
      <c r="J77" s="2">
        <f t="shared" si="10"/>
        <v>68.53</v>
      </c>
      <c r="K77" s="2">
        <f t="shared" si="11"/>
        <v>11.600000000000001</v>
      </c>
      <c r="L77" t="s">
        <v>178</v>
      </c>
    </row>
    <row r="78" spans="1:12" x14ac:dyDescent="0.2">
      <c r="A78" t="s">
        <v>179</v>
      </c>
      <c r="B78" t="s">
        <v>180</v>
      </c>
      <c r="C78" s="1">
        <v>2686.29</v>
      </c>
      <c r="D78" s="1">
        <v>1573.48</v>
      </c>
      <c r="E78" s="1">
        <f t="shared" si="9"/>
        <v>58.574465154544001</v>
      </c>
      <c r="F78" s="1">
        <v>368.1</v>
      </c>
      <c r="G78" s="1">
        <f t="shared" si="12"/>
        <v>744.70999999999992</v>
      </c>
      <c r="H78" s="2">
        <f t="shared" si="13"/>
        <v>1112.81</v>
      </c>
      <c r="I78" s="2">
        <f t="shared" si="8"/>
        <v>2318.19</v>
      </c>
      <c r="J78" s="2">
        <f t="shared" si="10"/>
        <v>58.574465154544001</v>
      </c>
      <c r="K78" s="2">
        <f t="shared" si="11"/>
        <v>13.702913683928392</v>
      </c>
      <c r="L78" t="s">
        <v>82</v>
      </c>
    </row>
    <row r="79" spans="1:12" x14ac:dyDescent="0.2">
      <c r="A79" t="s">
        <v>181</v>
      </c>
      <c r="B79" t="s">
        <v>182</v>
      </c>
      <c r="C79" s="1">
        <v>2130.9169884169883</v>
      </c>
      <c r="D79" s="1">
        <v>1173.3687258687257</v>
      </c>
      <c r="E79" s="1">
        <f t="shared" si="9"/>
        <v>55.064027939464488</v>
      </c>
      <c r="F79" s="1">
        <v>312.56756756756755</v>
      </c>
      <c r="G79" s="1">
        <f t="shared" si="12"/>
        <v>644.98069498069503</v>
      </c>
      <c r="H79" s="2">
        <f t="shared" si="13"/>
        <v>957.54826254826253</v>
      </c>
      <c r="I79" s="2">
        <f t="shared" si="8"/>
        <v>1818.3494208494208</v>
      </c>
      <c r="J79" s="2">
        <f t="shared" si="10"/>
        <v>55.064027939464488</v>
      </c>
      <c r="K79" s="2">
        <f t="shared" si="11"/>
        <v>14.668218859138532</v>
      </c>
      <c r="L79" t="s">
        <v>17</v>
      </c>
    </row>
    <row r="80" spans="1:12" x14ac:dyDescent="0.2">
      <c r="A80" t="s">
        <v>183</v>
      </c>
      <c r="B80" t="s">
        <v>184</v>
      </c>
      <c r="C80" s="1">
        <v>14166.332046332045</v>
      </c>
      <c r="D80" s="1">
        <v>8856.7567567567567</v>
      </c>
      <c r="E80" s="1">
        <f t="shared" si="9"/>
        <v>62.519759721783117</v>
      </c>
      <c r="F80" s="1">
        <v>2149.8069498069494</v>
      </c>
      <c r="G80" s="1">
        <f t="shared" si="12"/>
        <v>3159.768339768339</v>
      </c>
      <c r="H80" s="2">
        <f t="shared" si="13"/>
        <v>5309.5752895752885</v>
      </c>
      <c r="I80" s="2">
        <f t="shared" si="8"/>
        <v>12016.525096525096</v>
      </c>
      <c r="J80" s="2">
        <f t="shared" si="10"/>
        <v>62.519759721783117</v>
      </c>
      <c r="K80" s="2">
        <f t="shared" si="11"/>
        <v>15.175466329434082</v>
      </c>
      <c r="L80" t="s">
        <v>17</v>
      </c>
    </row>
    <row r="81" spans="1:12" x14ac:dyDescent="0.2">
      <c r="A81" t="s">
        <v>185</v>
      </c>
      <c r="B81" t="s">
        <v>186</v>
      </c>
      <c r="C81" s="1">
        <v>30230.984555984553</v>
      </c>
      <c r="D81" s="1">
        <v>21275.096525096524</v>
      </c>
      <c r="E81" s="1">
        <f t="shared" si="9"/>
        <v>70.375136098188662</v>
      </c>
      <c r="F81" s="1">
        <v>4249.0347490347485</v>
      </c>
      <c r="G81" s="1">
        <f t="shared" si="12"/>
        <v>4706.8532818532804</v>
      </c>
      <c r="H81" s="2">
        <f t="shared" si="13"/>
        <v>8955.8880308880289</v>
      </c>
      <c r="I81" s="2">
        <f t="shared" si="8"/>
        <v>25981.949806949804</v>
      </c>
      <c r="J81" s="2">
        <f t="shared" si="10"/>
        <v>70.375136098188662</v>
      </c>
      <c r="K81" s="2">
        <f t="shared" si="11"/>
        <v>14.055231119469463</v>
      </c>
      <c r="L81" t="s">
        <v>17</v>
      </c>
    </row>
    <row r="82" spans="1:12" x14ac:dyDescent="0.2">
      <c r="A82" t="s">
        <v>187</v>
      </c>
      <c r="B82" t="s">
        <v>188</v>
      </c>
      <c r="C82" s="1">
        <v>2355.2123550000001</v>
      </c>
      <c r="D82" s="1">
        <v>1056.22</v>
      </c>
      <c r="E82" s="1">
        <f t="shared" si="9"/>
        <v>44.846062299125464</v>
      </c>
      <c r="F82" s="1">
        <v>215.827</v>
      </c>
      <c r="G82" s="1">
        <f t="shared" si="12"/>
        <v>1083.1653550000001</v>
      </c>
      <c r="H82" s="2">
        <f t="shared" si="13"/>
        <v>1298.9923550000001</v>
      </c>
      <c r="I82" s="2">
        <f t="shared" si="8"/>
        <v>2139.3853550000003</v>
      </c>
      <c r="J82" s="2">
        <f t="shared" si="10"/>
        <v>44.846062299125464</v>
      </c>
      <c r="K82" s="2">
        <f t="shared" si="11"/>
        <v>9.1638021319737852</v>
      </c>
      <c r="L82" t="s">
        <v>189</v>
      </c>
    </row>
    <row r="83" spans="1:12" s="8" customFormat="1" x14ac:dyDescent="0.2">
      <c r="A83" s="8" t="s">
        <v>190</v>
      </c>
      <c r="B83" s="8" t="s">
        <v>191</v>
      </c>
      <c r="C83" s="10">
        <v>2343.4362930000007</v>
      </c>
      <c r="D83" s="10">
        <v>901.58</v>
      </c>
      <c r="E83" s="1">
        <f t="shared" si="9"/>
        <v>38.472562821233041</v>
      </c>
      <c r="F83" s="10">
        <v>296.41000000000031</v>
      </c>
      <c r="G83" s="10">
        <f t="shared" si="12"/>
        <v>1145.4462930000004</v>
      </c>
      <c r="H83" s="11">
        <f t="shared" si="13"/>
        <v>1441.8562930000007</v>
      </c>
      <c r="I83" s="11">
        <f t="shared" si="8"/>
        <v>2047.0262930000004</v>
      </c>
      <c r="J83" s="11">
        <f t="shared" si="10"/>
        <v>38.472562821233041</v>
      </c>
      <c r="K83" s="11">
        <f t="shared" si="11"/>
        <v>12.648519649772286</v>
      </c>
      <c r="L83" s="8" t="s">
        <v>11</v>
      </c>
    </row>
    <row r="84" spans="1:12" x14ac:dyDescent="0.2">
      <c r="A84" t="s">
        <v>192</v>
      </c>
      <c r="B84" t="s">
        <v>193</v>
      </c>
      <c r="C84" s="1">
        <v>2315.3204633204632</v>
      </c>
      <c r="D84" s="1">
        <v>1262.6254826254826</v>
      </c>
      <c r="E84" s="1">
        <f t="shared" si="9"/>
        <v>54.533508541392905</v>
      </c>
      <c r="F84" s="1">
        <v>337.71428571428572</v>
      </c>
      <c r="G84" s="1">
        <f t="shared" si="12"/>
        <v>714.98069498069481</v>
      </c>
      <c r="H84" s="2">
        <f t="shared" si="13"/>
        <v>1052.6949806949806</v>
      </c>
      <c r="I84" s="2">
        <f t="shared" si="8"/>
        <v>1977.6061776061774</v>
      </c>
      <c r="J84" s="2">
        <f t="shared" si="10"/>
        <v>54.533508541392905</v>
      </c>
      <c r="K84" s="2">
        <f t="shared" si="11"/>
        <v>14.586070959264127</v>
      </c>
      <c r="L84" t="s">
        <v>49</v>
      </c>
    </row>
    <row r="85" spans="1:12" x14ac:dyDescent="0.2">
      <c r="A85" t="s">
        <v>194</v>
      </c>
      <c r="B85" t="s">
        <v>195</v>
      </c>
      <c r="C85" s="1">
        <v>2697.876448</v>
      </c>
      <c r="D85" s="1"/>
      <c r="E85" s="1">
        <f t="shared" si="9"/>
        <v>0</v>
      </c>
      <c r="F85" s="1">
        <v>280.78100000000001</v>
      </c>
      <c r="G85" s="1"/>
      <c r="H85" s="2"/>
      <c r="I85" s="2">
        <f t="shared" si="8"/>
        <v>2417.095448</v>
      </c>
      <c r="J85" s="2">
        <f t="shared" si="10"/>
        <v>0</v>
      </c>
      <c r="K85" s="2">
        <f t="shared" si="11"/>
        <v>10.407481788432143</v>
      </c>
      <c r="L85" t="s">
        <v>11</v>
      </c>
    </row>
    <row r="86" spans="1:12" x14ac:dyDescent="0.2">
      <c r="A86" t="s">
        <v>196</v>
      </c>
      <c r="B86" t="s">
        <v>197</v>
      </c>
      <c r="C86" s="1">
        <v>466.19691119691117</v>
      </c>
      <c r="D86" s="1">
        <v>211.82432432432429</v>
      </c>
      <c r="E86" s="1">
        <f t="shared" si="9"/>
        <v>45.436664044059796</v>
      </c>
      <c r="F86" s="1">
        <v>68.132239382239376</v>
      </c>
      <c r="G86" s="1">
        <f t="shared" ref="G86:G99" si="14">C86-D86-F86</f>
        <v>186.24034749034752</v>
      </c>
      <c r="H86" s="2">
        <f t="shared" ref="H86:H99" si="15">C86-D86</f>
        <v>254.37258687258688</v>
      </c>
      <c r="I86" s="2">
        <f t="shared" si="8"/>
        <v>398.06467181467178</v>
      </c>
      <c r="J86" s="2">
        <f t="shared" si="10"/>
        <v>45.436664044059796</v>
      </c>
      <c r="K86" s="2">
        <f t="shared" si="11"/>
        <v>14.61447678992919</v>
      </c>
      <c r="L86" t="s">
        <v>49</v>
      </c>
    </row>
    <row r="87" spans="1:12" x14ac:dyDescent="0.2">
      <c r="A87" t="s">
        <v>198</v>
      </c>
      <c r="B87" t="s">
        <v>199</v>
      </c>
      <c r="C87" s="1">
        <v>1106.177606</v>
      </c>
      <c r="D87" s="1">
        <v>546.64200000000005</v>
      </c>
      <c r="E87" s="1">
        <f t="shared" si="9"/>
        <v>49.417200007934355</v>
      </c>
      <c r="F87" s="1">
        <v>132.755</v>
      </c>
      <c r="G87" s="1">
        <f t="shared" si="14"/>
        <v>426.78060599999992</v>
      </c>
      <c r="H87" s="2">
        <f t="shared" si="15"/>
        <v>559.53560599999992</v>
      </c>
      <c r="I87" s="2">
        <f t="shared" si="8"/>
        <v>973.42260599999997</v>
      </c>
      <c r="J87" s="2">
        <f t="shared" si="10"/>
        <v>49.417200007934355</v>
      </c>
      <c r="K87" s="2">
        <f t="shared" si="11"/>
        <v>12.00123734922184</v>
      </c>
      <c r="L87" t="s">
        <v>11</v>
      </c>
    </row>
    <row r="88" spans="1:12" x14ac:dyDescent="0.2">
      <c r="A88" t="s">
        <v>200</v>
      </c>
      <c r="B88" t="s">
        <v>201</v>
      </c>
      <c r="C88" s="1">
        <v>776.06177610000032</v>
      </c>
      <c r="D88" s="1">
        <v>413.78</v>
      </c>
      <c r="E88" s="1">
        <f t="shared" si="9"/>
        <v>53.317920395383823</v>
      </c>
      <c r="F88" s="1">
        <v>85.273200000000003</v>
      </c>
      <c r="G88" s="1">
        <f t="shared" si="14"/>
        <v>277.00857610000037</v>
      </c>
      <c r="H88" s="2">
        <f t="shared" si="15"/>
        <v>362.28177610000034</v>
      </c>
      <c r="I88" s="2">
        <f t="shared" si="8"/>
        <v>690.78857610000034</v>
      </c>
      <c r="J88" s="2">
        <f t="shared" si="10"/>
        <v>53.317920395383823</v>
      </c>
      <c r="K88" s="2">
        <f t="shared" si="11"/>
        <v>10.987939700951337</v>
      </c>
      <c r="L88" t="s">
        <v>189</v>
      </c>
    </row>
    <row r="89" spans="1:12" x14ac:dyDescent="0.2">
      <c r="A89" t="s">
        <v>202</v>
      </c>
      <c r="B89" t="s">
        <v>203</v>
      </c>
      <c r="C89" s="1">
        <v>5096.9015444015449</v>
      </c>
      <c r="D89" s="1">
        <v>2885.0386100386099</v>
      </c>
      <c r="E89" s="1">
        <f t="shared" si="9"/>
        <v>56.603773584905646</v>
      </c>
      <c r="F89" s="1">
        <v>790.71428571428567</v>
      </c>
      <c r="G89" s="1">
        <f t="shared" si="14"/>
        <v>1421.1486486486492</v>
      </c>
      <c r="H89" s="2">
        <f t="shared" si="15"/>
        <v>2211.862934362935</v>
      </c>
      <c r="I89" s="2">
        <f t="shared" si="8"/>
        <v>4306.1872586872596</v>
      </c>
      <c r="J89" s="2">
        <f t="shared" si="10"/>
        <v>56.603773584905646</v>
      </c>
      <c r="K89" s="2">
        <f t="shared" si="11"/>
        <v>15.513626834381549</v>
      </c>
      <c r="L89" t="s">
        <v>49</v>
      </c>
    </row>
    <row r="90" spans="1:12" x14ac:dyDescent="0.2">
      <c r="A90" t="s">
        <v>204</v>
      </c>
      <c r="B90" t="s">
        <v>205</v>
      </c>
      <c r="C90" s="1">
        <v>2205.6</v>
      </c>
      <c r="D90" s="1">
        <v>1056.22</v>
      </c>
      <c r="E90" s="1">
        <f t="shared" si="9"/>
        <v>47.888103010518684</v>
      </c>
      <c r="F90" s="1">
        <v>331.24</v>
      </c>
      <c r="G90" s="1">
        <f t="shared" si="14"/>
        <v>818.13999999999987</v>
      </c>
      <c r="H90" s="2">
        <f t="shared" si="15"/>
        <v>1149.3799999999999</v>
      </c>
      <c r="I90" s="2">
        <f t="shared" si="8"/>
        <v>1874.36</v>
      </c>
      <c r="J90" s="2">
        <f t="shared" si="10"/>
        <v>47.888103010518684</v>
      </c>
      <c r="K90" s="2">
        <f t="shared" si="11"/>
        <v>15.018135654697135</v>
      </c>
      <c r="L90" t="s">
        <v>82</v>
      </c>
    </row>
    <row r="91" spans="1:12" x14ac:dyDescent="0.2">
      <c r="A91" t="s">
        <v>206</v>
      </c>
      <c r="B91" t="s">
        <v>207</v>
      </c>
      <c r="C91" s="1">
        <v>1755.79</v>
      </c>
      <c r="D91" s="1">
        <v>872.53</v>
      </c>
      <c r="E91" s="1">
        <f t="shared" si="9"/>
        <v>49.694439540036107</v>
      </c>
      <c r="F91" s="1">
        <v>273.43</v>
      </c>
      <c r="G91" s="1">
        <f t="shared" si="14"/>
        <v>609.82999999999993</v>
      </c>
      <c r="H91" s="2">
        <f t="shared" si="15"/>
        <v>883.26</v>
      </c>
      <c r="I91" s="2">
        <f t="shared" si="8"/>
        <v>1482.36</v>
      </c>
      <c r="J91" s="2">
        <f t="shared" si="10"/>
        <v>49.694439540036107</v>
      </c>
      <c r="K91" s="2">
        <f t="shared" si="11"/>
        <v>15.573046890573474</v>
      </c>
      <c r="L91" t="s">
        <v>82</v>
      </c>
    </row>
    <row r="92" spans="1:12" x14ac:dyDescent="0.2">
      <c r="A92" t="s">
        <v>208</v>
      </c>
      <c r="B92" t="s">
        <v>209</v>
      </c>
      <c r="C92" s="1">
        <v>1052.123552</v>
      </c>
      <c r="D92" s="1">
        <v>588.42999999999995</v>
      </c>
      <c r="E92" s="1">
        <f t="shared" si="9"/>
        <v>55.927842208402531</v>
      </c>
      <c r="F92" s="1">
        <v>152.66159999999999</v>
      </c>
      <c r="G92" s="1">
        <f t="shared" si="14"/>
        <v>311.03195200000005</v>
      </c>
      <c r="H92" s="2">
        <f t="shared" si="15"/>
        <v>463.69355200000007</v>
      </c>
      <c r="I92" s="2">
        <f t="shared" si="8"/>
        <v>899.461952</v>
      </c>
      <c r="J92" s="2">
        <f t="shared" si="10"/>
        <v>55.927842208402531</v>
      </c>
      <c r="K92" s="2">
        <f t="shared" si="11"/>
        <v>14.509854827391983</v>
      </c>
      <c r="L92" t="s">
        <v>11</v>
      </c>
    </row>
    <row r="93" spans="1:12" x14ac:dyDescent="0.2">
      <c r="A93" t="s">
        <v>210</v>
      </c>
      <c r="B93" t="s">
        <v>211</v>
      </c>
      <c r="C93" s="1">
        <v>1430.501931</v>
      </c>
      <c r="D93" s="1">
        <v>717.48</v>
      </c>
      <c r="E93" s="1">
        <f t="shared" si="9"/>
        <v>50.155821844885018</v>
      </c>
      <c r="F93" s="1">
        <v>160.22399999999999</v>
      </c>
      <c r="G93" s="1">
        <f t="shared" si="14"/>
        <v>552.79793100000006</v>
      </c>
      <c r="H93" s="2">
        <f t="shared" si="15"/>
        <v>713.021931</v>
      </c>
      <c r="I93" s="2">
        <f t="shared" si="8"/>
        <v>1270.2779310000001</v>
      </c>
      <c r="J93" s="2">
        <f t="shared" si="10"/>
        <v>50.155821844885018</v>
      </c>
      <c r="K93" s="2">
        <f t="shared" si="11"/>
        <v>11.20054412565487</v>
      </c>
      <c r="L93" t="s">
        <v>11</v>
      </c>
    </row>
    <row r="94" spans="1:12" x14ac:dyDescent="0.2">
      <c r="A94" t="s">
        <v>212</v>
      </c>
      <c r="B94" t="s">
        <v>213</v>
      </c>
      <c r="C94" s="1">
        <v>1140.9266409266409</v>
      </c>
      <c r="D94" s="1">
        <v>630.98</v>
      </c>
      <c r="E94" s="1">
        <f t="shared" si="9"/>
        <v>55.30416920473774</v>
      </c>
      <c r="F94" s="1">
        <v>137.4</v>
      </c>
      <c r="G94" s="1">
        <f t="shared" si="14"/>
        <v>372.54664092664086</v>
      </c>
      <c r="H94" s="2">
        <f t="shared" si="15"/>
        <v>509.94664092664084</v>
      </c>
      <c r="I94" s="2">
        <f t="shared" si="8"/>
        <v>1003.5266409266409</v>
      </c>
      <c r="J94" s="2">
        <f t="shared" si="10"/>
        <v>55.30416920473774</v>
      </c>
      <c r="K94" s="2">
        <f t="shared" si="11"/>
        <v>12.042842639593909</v>
      </c>
      <c r="L94" t="s">
        <v>104</v>
      </c>
    </row>
    <row r="95" spans="1:12" x14ac:dyDescent="0.2">
      <c r="A95" t="s">
        <v>214</v>
      </c>
      <c r="B95" t="s">
        <v>215</v>
      </c>
      <c r="C95" s="1">
        <v>982.81853279999996</v>
      </c>
      <c r="D95" s="1">
        <v>428.44300000000004</v>
      </c>
      <c r="E95" s="1">
        <f t="shared" si="9"/>
        <v>43.593296799093494</v>
      </c>
      <c r="F95" s="1">
        <v>122.627</v>
      </c>
      <c r="G95" s="1">
        <f t="shared" si="14"/>
        <v>431.74853279999996</v>
      </c>
      <c r="H95" s="2">
        <f t="shared" si="15"/>
        <v>554.37553279999997</v>
      </c>
      <c r="I95" s="2">
        <f t="shared" si="8"/>
        <v>860.1915328</v>
      </c>
      <c r="J95" s="2">
        <f t="shared" si="10"/>
        <v>43.593296799093494</v>
      </c>
      <c r="K95" s="2">
        <f t="shared" si="11"/>
        <v>12.477074445334473</v>
      </c>
      <c r="L95" t="s">
        <v>22</v>
      </c>
    </row>
    <row r="96" spans="1:12" x14ac:dyDescent="0.2">
      <c r="A96" t="s">
        <v>216</v>
      </c>
      <c r="B96" t="s">
        <v>217</v>
      </c>
      <c r="C96" s="1">
        <v>877.87644787644786</v>
      </c>
      <c r="D96" s="1">
        <v>487.87644787644786</v>
      </c>
      <c r="E96" s="1">
        <f t="shared" si="9"/>
        <v>55.574614065180107</v>
      </c>
      <c r="F96" s="1">
        <v>112.93436293436294</v>
      </c>
      <c r="G96" s="1">
        <f>C96-D96-F96</f>
        <v>277.06563706563708</v>
      </c>
      <c r="H96" s="2">
        <f t="shared" si="15"/>
        <v>390</v>
      </c>
      <c r="I96" s="2">
        <f t="shared" si="8"/>
        <v>764.94208494208488</v>
      </c>
      <c r="J96" s="2">
        <f t="shared" si="10"/>
        <v>55.574614065180107</v>
      </c>
      <c r="K96" s="2">
        <f t="shared" si="11"/>
        <v>12.864493996569468</v>
      </c>
      <c r="L96" t="s">
        <v>49</v>
      </c>
    </row>
    <row r="97" spans="1:12" x14ac:dyDescent="0.2">
      <c r="A97" t="s">
        <v>218</v>
      </c>
      <c r="B97" t="s">
        <v>219</v>
      </c>
      <c r="C97" s="1">
        <v>3970.0772200000015</v>
      </c>
      <c r="D97" s="1">
        <v>2451.75</v>
      </c>
      <c r="E97" s="1">
        <f t="shared" si="9"/>
        <v>61.755725748830628</v>
      </c>
      <c r="F97" s="1">
        <v>389.61800000000005</v>
      </c>
      <c r="G97" s="1">
        <f t="shared" si="14"/>
        <v>1128.7092200000016</v>
      </c>
      <c r="H97" s="2">
        <f t="shared" si="15"/>
        <v>1518.3272200000015</v>
      </c>
      <c r="I97" s="2">
        <f t="shared" si="8"/>
        <v>3580.4592200000016</v>
      </c>
      <c r="J97" s="2">
        <f t="shared" si="10"/>
        <v>61.755725748830628</v>
      </c>
      <c r="K97" s="2">
        <f t="shared" si="11"/>
        <v>9.8138645273000478</v>
      </c>
      <c r="L97" t="s">
        <v>189</v>
      </c>
    </row>
    <row r="98" spans="1:12" x14ac:dyDescent="0.2">
      <c r="A98" t="s">
        <v>220</v>
      </c>
      <c r="B98" t="s">
        <v>221</v>
      </c>
      <c r="C98" s="1">
        <v>847.65444015444007</v>
      </c>
      <c r="D98" s="1">
        <v>400.68532818532816</v>
      </c>
      <c r="E98" s="1">
        <f t="shared" si="9"/>
        <v>47.269890795631824</v>
      </c>
      <c r="F98" s="1">
        <v>149.43050193050192</v>
      </c>
      <c r="G98" s="1">
        <f t="shared" si="14"/>
        <v>297.53861003860999</v>
      </c>
      <c r="H98" s="2">
        <f t="shared" si="15"/>
        <v>446.96911196911191</v>
      </c>
      <c r="I98" s="2">
        <f t="shared" si="8"/>
        <v>698.22393822393815</v>
      </c>
      <c r="J98" s="2">
        <f t="shared" si="10"/>
        <v>47.269890795631824</v>
      </c>
      <c r="K98" s="2">
        <f t="shared" si="11"/>
        <v>17.628705148205928</v>
      </c>
      <c r="L98" t="s">
        <v>49</v>
      </c>
    </row>
    <row r="99" spans="1:12" x14ac:dyDescent="0.2">
      <c r="A99" t="s">
        <v>222</v>
      </c>
      <c r="B99" t="s">
        <v>223</v>
      </c>
      <c r="C99" s="1">
        <v>967.18</v>
      </c>
      <c r="D99" s="1">
        <v>578.09</v>
      </c>
      <c r="E99" s="1">
        <f t="shared" si="9"/>
        <v>59.770673504414908</v>
      </c>
      <c r="F99" s="1">
        <v>119.16</v>
      </c>
      <c r="G99" s="1">
        <f t="shared" si="14"/>
        <v>269.92999999999995</v>
      </c>
      <c r="H99" s="2">
        <f t="shared" si="15"/>
        <v>389.08999999999992</v>
      </c>
      <c r="I99" s="2">
        <f t="shared" si="8"/>
        <v>848.02</v>
      </c>
      <c r="J99" s="2">
        <f t="shared" si="10"/>
        <v>59.770673504414908</v>
      </c>
      <c r="K99" s="2">
        <f t="shared" si="11"/>
        <v>12.320354018900307</v>
      </c>
      <c r="L99" t="s">
        <v>82</v>
      </c>
    </row>
    <row r="100" spans="1:12" x14ac:dyDescent="0.2">
      <c r="A100" t="s">
        <v>224</v>
      </c>
      <c r="B100" t="s">
        <v>225</v>
      </c>
      <c r="C100" s="1">
        <v>1411.6119691119691</v>
      </c>
      <c r="D100" s="1">
        <v>796.51544401544402</v>
      </c>
      <c r="E100" s="1">
        <f t="shared" si="9"/>
        <v>56.42594859241126</v>
      </c>
      <c r="F100" s="1">
        <v>171.05212355212356</v>
      </c>
      <c r="G100" s="1">
        <f>C100-D100-F100</f>
        <v>444.04440154440147</v>
      </c>
      <c r="H100" s="2">
        <f>C100-D100</f>
        <v>615.09652509652506</v>
      </c>
      <c r="I100" s="2">
        <f>C100-F100</f>
        <v>1240.5598455598456</v>
      </c>
      <c r="J100" s="2">
        <f t="shared" si="10"/>
        <v>56.42594859241126</v>
      </c>
      <c r="K100" s="2">
        <f t="shared" si="11"/>
        <v>12.117503059975521</v>
      </c>
      <c r="L100" t="s">
        <v>49</v>
      </c>
    </row>
    <row r="101" spans="1:12" x14ac:dyDescent="0.2">
      <c r="A101" t="s">
        <v>226</v>
      </c>
      <c r="B101" t="s">
        <v>227</v>
      </c>
      <c r="C101" s="1">
        <v>6031.8532820000028</v>
      </c>
      <c r="D101" s="1">
        <v>3646.7</v>
      </c>
      <c r="E101" s="1">
        <f t="shared" si="9"/>
        <v>60.457372378110144</v>
      </c>
      <c r="F101" s="1">
        <v>638.49600000000078</v>
      </c>
      <c r="G101" s="1">
        <f t="shared" ref="G101:G128" si="16">C101-D101-F101</f>
        <v>1746.6572820000022</v>
      </c>
      <c r="H101" s="2">
        <f t="shared" ref="H101:H128" si="17">C101-D101</f>
        <v>2385.1532820000029</v>
      </c>
      <c r="I101" s="2">
        <f t="shared" ref="I101:I128" si="18">C101-F101</f>
        <v>5393.3572820000018</v>
      </c>
      <c r="J101" s="2">
        <f t="shared" si="10"/>
        <v>60.457372378110144</v>
      </c>
      <c r="K101" s="2">
        <f t="shared" si="11"/>
        <v>10.585403360280216</v>
      </c>
      <c r="L101" t="s">
        <v>189</v>
      </c>
    </row>
    <row r="102" spans="1:12" x14ac:dyDescent="0.2">
      <c r="A102" t="s">
        <v>228</v>
      </c>
      <c r="B102" t="s">
        <v>229</v>
      </c>
      <c r="C102" s="1">
        <v>3211</v>
      </c>
      <c r="D102" s="1">
        <v>1847.78</v>
      </c>
      <c r="E102" s="1">
        <f t="shared" si="9"/>
        <v>57.545312986608529</v>
      </c>
      <c r="F102" s="1">
        <v>451.85</v>
      </c>
      <c r="G102" s="1">
        <f t="shared" si="16"/>
        <v>911.37</v>
      </c>
      <c r="H102" s="2">
        <f t="shared" si="17"/>
        <v>1363.22</v>
      </c>
      <c r="I102" s="2">
        <f t="shared" si="18"/>
        <v>2759.15</v>
      </c>
      <c r="J102" s="2">
        <f t="shared" si="10"/>
        <v>57.545312986608529</v>
      </c>
      <c r="K102" s="2">
        <f t="shared" si="11"/>
        <v>14.071940205543445</v>
      </c>
      <c r="L102" t="s">
        <v>14</v>
      </c>
    </row>
    <row r="103" spans="1:12" x14ac:dyDescent="0.2">
      <c r="A103" t="s">
        <v>230</v>
      </c>
      <c r="B103" t="s">
        <v>231</v>
      </c>
      <c r="C103" s="1">
        <v>3509.6525099999999</v>
      </c>
      <c r="D103" s="1">
        <v>1847.61</v>
      </c>
      <c r="E103" s="1">
        <f t="shared" si="9"/>
        <v>52.64367326211449</v>
      </c>
      <c r="F103" s="1">
        <v>417.62900000000002</v>
      </c>
      <c r="G103" s="1">
        <f t="shared" si="16"/>
        <v>1244.4135099999999</v>
      </c>
      <c r="H103" s="2">
        <f t="shared" si="17"/>
        <v>1662.04251</v>
      </c>
      <c r="I103" s="2">
        <f t="shared" si="18"/>
        <v>3092.02351</v>
      </c>
      <c r="J103" s="2">
        <f t="shared" si="10"/>
        <v>52.64367326211449</v>
      </c>
      <c r="K103" s="2">
        <f t="shared" si="11"/>
        <v>11.89944015283724</v>
      </c>
      <c r="L103" t="s">
        <v>11</v>
      </c>
    </row>
    <row r="104" spans="1:12" x14ac:dyDescent="0.2">
      <c r="A104" t="s">
        <v>232</v>
      </c>
      <c r="B104" t="s">
        <v>233</v>
      </c>
      <c r="C104" s="1">
        <v>3462</v>
      </c>
      <c r="D104" s="1">
        <v>1728.66</v>
      </c>
      <c r="E104" s="1">
        <f t="shared" si="9"/>
        <v>49.932409012131714</v>
      </c>
      <c r="F104" s="1">
        <v>574.51</v>
      </c>
      <c r="G104" s="1">
        <f t="shared" si="16"/>
        <v>1158.83</v>
      </c>
      <c r="H104" s="2">
        <f t="shared" si="17"/>
        <v>1733.34</v>
      </c>
      <c r="I104" s="2">
        <f t="shared" si="18"/>
        <v>2887.49</v>
      </c>
      <c r="J104" s="2">
        <f t="shared" si="10"/>
        <v>49.932409012131714</v>
      </c>
      <c r="K104" s="2">
        <f t="shared" si="11"/>
        <v>16.5947429231658</v>
      </c>
      <c r="L104" t="s">
        <v>14</v>
      </c>
    </row>
    <row r="105" spans="1:12" x14ac:dyDescent="0.2">
      <c r="A105" t="s">
        <v>234</v>
      </c>
      <c r="B105" t="s">
        <v>235</v>
      </c>
      <c r="C105" s="1">
        <v>6187</v>
      </c>
      <c r="D105" s="1">
        <v>3370.54</v>
      </c>
      <c r="E105" s="1">
        <f t="shared" si="9"/>
        <v>54.477775981897523</v>
      </c>
      <c r="F105" s="1">
        <v>1183.76</v>
      </c>
      <c r="G105" s="1">
        <f t="shared" si="16"/>
        <v>1632.7</v>
      </c>
      <c r="H105" s="2">
        <f t="shared" si="17"/>
        <v>2816.46</v>
      </c>
      <c r="I105" s="2">
        <f t="shared" si="18"/>
        <v>5003.24</v>
      </c>
      <c r="J105" s="2">
        <f t="shared" si="10"/>
        <v>54.477775981897523</v>
      </c>
      <c r="K105" s="2">
        <f t="shared" si="11"/>
        <v>19.133020850169711</v>
      </c>
      <c r="L105" t="s">
        <v>14</v>
      </c>
    </row>
    <row r="106" spans="1:12" s="8" customFormat="1" x14ac:dyDescent="0.2">
      <c r="A106" s="8" t="s">
        <v>236</v>
      </c>
      <c r="B106" s="8" t="s">
        <v>237</v>
      </c>
      <c r="C106" s="9">
        <v>2367.62</v>
      </c>
      <c r="D106" s="9">
        <v>571.85299999999995</v>
      </c>
      <c r="E106" s="1">
        <f t="shared" si="9"/>
        <v>24.153073550654241</v>
      </c>
      <c r="F106" s="10">
        <v>181.77799999999999</v>
      </c>
      <c r="G106" s="10">
        <f t="shared" si="16"/>
        <v>1613.9889999999998</v>
      </c>
      <c r="H106" s="11">
        <f t="shared" si="17"/>
        <v>1795.7669999999998</v>
      </c>
      <c r="I106" s="11">
        <f t="shared" si="18"/>
        <v>2185.8420000000001</v>
      </c>
      <c r="J106" s="11">
        <f t="shared" si="10"/>
        <v>24.153073550654241</v>
      </c>
      <c r="K106" s="11">
        <f t="shared" si="11"/>
        <v>7.6776678689992481</v>
      </c>
      <c r="L106" s="8" t="s">
        <v>11</v>
      </c>
    </row>
    <row r="107" spans="1:12" x14ac:dyDescent="0.2">
      <c r="A107" t="s">
        <v>238</v>
      </c>
      <c r="B107" t="s">
        <v>239</v>
      </c>
      <c r="C107" s="1">
        <v>3543.2432432432433</v>
      </c>
      <c r="D107" s="1">
        <v>2195.2123552123549</v>
      </c>
      <c r="E107" s="1">
        <f t="shared" si="9"/>
        <v>61.954887218045094</v>
      </c>
      <c r="F107" s="1">
        <v>444.90347490347489</v>
      </c>
      <c r="G107" s="1">
        <f t="shared" si="16"/>
        <v>903.12741312741355</v>
      </c>
      <c r="H107" s="2">
        <f t="shared" si="17"/>
        <v>1348.0308880308885</v>
      </c>
      <c r="I107" s="2">
        <f t="shared" si="18"/>
        <v>3098.3397683397684</v>
      </c>
      <c r="J107" s="2">
        <f t="shared" si="10"/>
        <v>61.954887218045094</v>
      </c>
      <c r="K107" s="2">
        <f t="shared" si="11"/>
        <v>12.556390977443607</v>
      </c>
      <c r="L107" t="s">
        <v>49</v>
      </c>
    </row>
    <row r="108" spans="1:12" s="15" customFormat="1" x14ac:dyDescent="0.2">
      <c r="A108" s="15" t="s">
        <v>240</v>
      </c>
      <c r="B108" s="15" t="s">
        <v>241</v>
      </c>
      <c r="C108" s="1">
        <v>2211.16</v>
      </c>
      <c r="D108" s="1">
        <v>1180.48</v>
      </c>
      <c r="E108" s="1">
        <f t="shared" si="9"/>
        <v>53.387362289477025</v>
      </c>
      <c r="F108" s="1">
        <v>332.44</v>
      </c>
      <c r="G108" s="1">
        <f t="shared" si="16"/>
        <v>698.23999999999978</v>
      </c>
      <c r="H108" s="16">
        <f t="shared" si="17"/>
        <v>1030.6799999999998</v>
      </c>
      <c r="I108" s="16">
        <f t="shared" si="18"/>
        <v>1878.7199999999998</v>
      </c>
      <c r="J108" s="16">
        <f>D108/C108*100</f>
        <v>53.387362289477025</v>
      </c>
      <c r="K108" s="16">
        <f>F108/C108*100</f>
        <v>15.034642450116682</v>
      </c>
      <c r="L108" s="15" t="s">
        <v>189</v>
      </c>
    </row>
    <row r="109" spans="1:12" x14ac:dyDescent="0.2">
      <c r="A109" t="s">
        <v>242</v>
      </c>
      <c r="B109" t="s">
        <v>243</v>
      </c>
      <c r="C109" s="1">
        <v>990.37</v>
      </c>
      <c r="D109" s="1">
        <v>544.17999999999995</v>
      </c>
      <c r="E109" s="1">
        <f t="shared" si="9"/>
        <v>54.947140967517186</v>
      </c>
      <c r="F109" s="1">
        <v>121.2722</v>
      </c>
      <c r="G109" s="1">
        <f t="shared" si="16"/>
        <v>324.91780000000006</v>
      </c>
      <c r="H109" s="2">
        <f t="shared" si="17"/>
        <v>446.19000000000005</v>
      </c>
      <c r="I109" s="2">
        <f t="shared" si="18"/>
        <v>869.09780000000001</v>
      </c>
      <c r="J109" s="2">
        <f t="shared" ref="J109:J128" si="19">D109/C109*100</f>
        <v>54.947140967517186</v>
      </c>
      <c r="K109" s="2">
        <f t="shared" ref="K109:K128" si="20">F109/C109*100</f>
        <v>12.245140704989044</v>
      </c>
      <c r="L109" t="s">
        <v>149</v>
      </c>
    </row>
    <row r="110" spans="1:12" x14ac:dyDescent="0.2">
      <c r="A110" t="s">
        <v>244</v>
      </c>
      <c r="B110" t="s">
        <v>245</v>
      </c>
      <c r="C110" s="1">
        <v>3083.4652509652506</v>
      </c>
      <c r="D110" s="1">
        <v>1729.4401544401544</v>
      </c>
      <c r="E110" s="1">
        <f t="shared" si="9"/>
        <v>56.087551299589613</v>
      </c>
      <c r="F110" s="1">
        <v>400.72393822393821</v>
      </c>
      <c r="G110" s="1">
        <f t="shared" si="16"/>
        <v>953.30115830115801</v>
      </c>
      <c r="H110" s="2">
        <f t="shared" si="17"/>
        <v>1354.0250965250962</v>
      </c>
      <c r="I110" s="2">
        <f t="shared" si="18"/>
        <v>2682.7413127413124</v>
      </c>
      <c r="J110" s="2">
        <f t="shared" si="19"/>
        <v>56.087551299589613</v>
      </c>
      <c r="K110" s="2">
        <f t="shared" si="20"/>
        <v>12.995896032831739</v>
      </c>
      <c r="L110" t="s">
        <v>49</v>
      </c>
    </row>
    <row r="111" spans="1:12" x14ac:dyDescent="0.2">
      <c r="A111" t="s">
        <v>246</v>
      </c>
      <c r="B111" t="s">
        <v>247</v>
      </c>
      <c r="C111" s="1">
        <v>434.4401544401544</v>
      </c>
      <c r="D111" s="1">
        <v>235.00965250965251</v>
      </c>
      <c r="E111" s="1">
        <f t="shared" si="9"/>
        <v>54.094827586206904</v>
      </c>
      <c r="F111" s="1">
        <v>47.938223938223935</v>
      </c>
      <c r="G111" s="1">
        <f t="shared" si="16"/>
        <v>151.49227799227796</v>
      </c>
      <c r="H111" s="2">
        <f t="shared" si="17"/>
        <v>199.43050193050189</v>
      </c>
      <c r="I111" s="2">
        <f t="shared" si="18"/>
        <v>386.50193050193047</v>
      </c>
      <c r="J111" s="2">
        <f t="shared" si="19"/>
        <v>54.094827586206904</v>
      </c>
      <c r="K111" s="2">
        <f t="shared" si="20"/>
        <v>11.03448275862069</v>
      </c>
      <c r="L111" t="s">
        <v>49</v>
      </c>
    </row>
    <row r="112" spans="1:12" x14ac:dyDescent="0.2">
      <c r="A112" t="s">
        <v>248</v>
      </c>
      <c r="B112" t="s">
        <v>249</v>
      </c>
      <c r="C112" s="1">
        <v>755.81081081081072</v>
      </c>
      <c r="D112" s="1">
        <v>387.25868725868725</v>
      </c>
      <c r="E112" s="1">
        <f t="shared" si="9"/>
        <v>51.237516283108995</v>
      </c>
      <c r="F112" s="1">
        <v>88.774131274131264</v>
      </c>
      <c r="G112" s="1">
        <f t="shared" si="16"/>
        <v>279.77799227799221</v>
      </c>
      <c r="H112" s="2">
        <f t="shared" si="17"/>
        <v>368.55212355212348</v>
      </c>
      <c r="I112" s="2">
        <f t="shared" si="18"/>
        <v>667.03667953667946</v>
      </c>
      <c r="J112" s="2">
        <f t="shared" si="19"/>
        <v>51.237516283108995</v>
      </c>
      <c r="K112" s="2">
        <f t="shared" si="20"/>
        <v>11.745549283543205</v>
      </c>
      <c r="L112" t="s">
        <v>49</v>
      </c>
    </row>
    <row r="113" spans="1:12" s="8" customFormat="1" x14ac:dyDescent="0.2">
      <c r="A113" s="8" t="s">
        <v>250</v>
      </c>
      <c r="B113" s="8" t="s">
        <v>251</v>
      </c>
      <c r="C113" s="10">
        <v>826.56299999999999</v>
      </c>
      <c r="D113" s="10">
        <v>386.017</v>
      </c>
      <c r="E113" s="1">
        <f t="shared" si="9"/>
        <v>46.701461352613173</v>
      </c>
      <c r="F113" s="10">
        <v>118.86666670000004</v>
      </c>
      <c r="G113" s="10">
        <f t="shared" si="16"/>
        <v>321.67933329999994</v>
      </c>
      <c r="H113" s="11">
        <f t="shared" si="17"/>
        <v>440.54599999999999</v>
      </c>
      <c r="I113" s="11">
        <f t="shared" si="18"/>
        <v>707.69633329999999</v>
      </c>
      <c r="J113" s="11">
        <f t="shared" si="19"/>
        <v>46.701461352613173</v>
      </c>
      <c r="K113" s="11">
        <f t="shared" si="20"/>
        <v>14.380835665278999</v>
      </c>
      <c r="L113" s="8" t="s">
        <v>35</v>
      </c>
    </row>
    <row r="114" spans="1:12" x14ac:dyDescent="0.2">
      <c r="A114" t="s">
        <v>252</v>
      </c>
      <c r="B114" t="s">
        <v>253</v>
      </c>
      <c r="C114" s="1">
        <v>2151.3000000000002</v>
      </c>
      <c r="D114" s="1">
        <v>1158.5999999999999</v>
      </c>
      <c r="E114" s="1">
        <f t="shared" si="9"/>
        <v>53.855808116022864</v>
      </c>
      <c r="F114" s="1">
        <v>340.71000000000004</v>
      </c>
      <c r="G114" s="1">
        <f t="shared" si="16"/>
        <v>651.99000000000024</v>
      </c>
      <c r="H114" s="2">
        <f t="shared" si="17"/>
        <v>992.70000000000027</v>
      </c>
      <c r="I114" s="2">
        <f t="shared" si="18"/>
        <v>1810.5900000000001</v>
      </c>
      <c r="J114" s="2">
        <f t="shared" si="19"/>
        <v>53.855808116022864</v>
      </c>
      <c r="K114" s="2">
        <f t="shared" si="20"/>
        <v>15.837400641472598</v>
      </c>
      <c r="L114" t="s">
        <v>35</v>
      </c>
    </row>
    <row r="115" spans="1:12" s="8" customFormat="1" x14ac:dyDescent="0.2">
      <c r="A115" s="8" t="s">
        <v>254</v>
      </c>
      <c r="B115" s="8" t="s">
        <v>255</v>
      </c>
      <c r="C115" s="10">
        <v>3468.7258687258686</v>
      </c>
      <c r="D115" s="13">
        <f>1227930000000*10^-9</f>
        <v>1227.93</v>
      </c>
      <c r="E115" s="1">
        <f t="shared" si="9"/>
        <v>35.400030053428324</v>
      </c>
      <c r="F115" s="10">
        <v>314.863</v>
      </c>
      <c r="G115" s="10">
        <f t="shared" si="16"/>
        <v>1925.9328687258687</v>
      </c>
      <c r="H115" s="11">
        <f t="shared" si="17"/>
        <v>2240.7958687258688</v>
      </c>
      <c r="I115" s="11">
        <f t="shared" si="18"/>
        <v>3153.8628687258688</v>
      </c>
      <c r="J115" s="11">
        <f t="shared" si="19"/>
        <v>35.400030053428324</v>
      </c>
      <c r="K115" s="11">
        <f t="shared" si="20"/>
        <v>9.0771946794300984</v>
      </c>
      <c r="L115" s="8" t="s">
        <v>11</v>
      </c>
    </row>
    <row r="116" spans="1:12" x14ac:dyDescent="0.2">
      <c r="A116" t="s">
        <v>256</v>
      </c>
      <c r="B116" t="s">
        <v>257</v>
      </c>
      <c r="C116" s="1">
        <v>2583.1930501930501</v>
      </c>
      <c r="D116" s="1">
        <v>1379.3339768339767</v>
      </c>
      <c r="E116" s="1">
        <f t="shared" si="9"/>
        <v>53.396472893533641</v>
      </c>
      <c r="F116" s="1">
        <v>326.48455598455598</v>
      </c>
      <c r="G116" s="1">
        <f t="shared" si="16"/>
        <v>877.37451737451738</v>
      </c>
      <c r="H116" s="2">
        <f t="shared" si="17"/>
        <v>1203.8590733590734</v>
      </c>
      <c r="I116" s="2">
        <f t="shared" si="18"/>
        <v>2256.7084942084939</v>
      </c>
      <c r="J116" s="2">
        <f t="shared" si="19"/>
        <v>53.396472893533641</v>
      </c>
      <c r="K116" s="2">
        <f t="shared" si="20"/>
        <v>12.638798171129981</v>
      </c>
      <c r="L116" t="s">
        <v>49</v>
      </c>
    </row>
    <row r="117" spans="1:12" x14ac:dyDescent="0.2">
      <c r="A117" t="s">
        <v>258</v>
      </c>
      <c r="B117" t="s">
        <v>259</v>
      </c>
      <c r="C117" s="1">
        <v>4513.8127413127413</v>
      </c>
      <c r="D117" s="1">
        <v>2647.5868725868727</v>
      </c>
      <c r="E117" s="1">
        <f t="shared" si="9"/>
        <v>58.655221745350502</v>
      </c>
      <c r="F117" s="1">
        <v>497.22972972972968</v>
      </c>
      <c r="G117" s="1">
        <f t="shared" si="16"/>
        <v>1368.9961389961391</v>
      </c>
      <c r="H117" s="2">
        <f t="shared" si="17"/>
        <v>1866.2258687258686</v>
      </c>
      <c r="I117" s="2">
        <f t="shared" si="18"/>
        <v>4016.5830115830117</v>
      </c>
      <c r="J117" s="2">
        <f t="shared" si="19"/>
        <v>58.655221745350502</v>
      </c>
      <c r="K117" s="2">
        <f t="shared" si="20"/>
        <v>11.015736766809727</v>
      </c>
      <c r="L117" t="s">
        <v>49</v>
      </c>
    </row>
    <row r="118" spans="1:12" x14ac:dyDescent="0.2">
      <c r="A118" t="s">
        <v>260</v>
      </c>
      <c r="B118" t="s">
        <v>261</v>
      </c>
      <c r="C118" s="1">
        <v>5905.9750000000049</v>
      </c>
      <c r="D118" s="1">
        <f>3374040000000*10^-9</f>
        <v>3374.0400000000004</v>
      </c>
      <c r="E118" s="1">
        <f t="shared" si="9"/>
        <v>57.129263161459335</v>
      </c>
      <c r="F118" s="1">
        <v>945.43500000000051</v>
      </c>
      <c r="G118" s="1">
        <f t="shared" si="16"/>
        <v>1586.5000000000041</v>
      </c>
      <c r="H118" s="2">
        <f t="shared" si="17"/>
        <v>2531.9350000000045</v>
      </c>
      <c r="I118" s="2">
        <f t="shared" si="18"/>
        <v>4960.5400000000045</v>
      </c>
      <c r="J118" s="2">
        <f t="shared" si="19"/>
        <v>57.129263161459335</v>
      </c>
      <c r="K118" s="2">
        <f t="shared" si="20"/>
        <v>16.008110430538562</v>
      </c>
      <c r="L118" t="s">
        <v>262</v>
      </c>
    </row>
    <row r="119" spans="1:12" x14ac:dyDescent="0.2">
      <c r="A119" t="s">
        <v>263</v>
      </c>
      <c r="B119" t="s">
        <v>264</v>
      </c>
      <c r="C119" s="1">
        <v>3950.7722007722009</v>
      </c>
      <c r="D119" s="1">
        <v>2223.2800000000002</v>
      </c>
      <c r="E119" s="1">
        <f t="shared" si="9"/>
        <v>56.274568287319816</v>
      </c>
      <c r="F119" s="1">
        <v>547.67999999999995</v>
      </c>
      <c r="G119" s="1">
        <f t="shared" si="16"/>
        <v>1179.8122007722009</v>
      </c>
      <c r="H119" s="2">
        <f t="shared" si="17"/>
        <v>1727.4922007722007</v>
      </c>
      <c r="I119" s="2">
        <f t="shared" si="18"/>
        <v>3403.0922007722011</v>
      </c>
      <c r="J119" s="2">
        <f t="shared" si="19"/>
        <v>56.274568287319816</v>
      </c>
      <c r="K119" s="2">
        <f t="shared" si="20"/>
        <v>13.862606401172734</v>
      </c>
      <c r="L119" t="s">
        <v>104</v>
      </c>
    </row>
    <row r="120" spans="1:12" x14ac:dyDescent="0.2">
      <c r="A120" t="s">
        <v>265</v>
      </c>
      <c r="B120" t="s">
        <v>266</v>
      </c>
      <c r="C120" s="1">
        <v>3373.5521235521237</v>
      </c>
      <c r="D120" s="1">
        <v>1829.65</v>
      </c>
      <c r="E120" s="1">
        <f t="shared" si="9"/>
        <v>54.235118741058649</v>
      </c>
      <c r="F120" s="1">
        <v>526.08000000000004</v>
      </c>
      <c r="G120" s="1">
        <f t="shared" si="16"/>
        <v>1017.8221235521236</v>
      </c>
      <c r="H120" s="2">
        <f t="shared" si="17"/>
        <v>1543.9021235521236</v>
      </c>
      <c r="I120" s="2">
        <f t="shared" si="18"/>
        <v>2847.4721235521238</v>
      </c>
      <c r="J120" s="2">
        <f t="shared" si="19"/>
        <v>54.235118741058649</v>
      </c>
      <c r="K120" s="2">
        <f t="shared" si="20"/>
        <v>15.59424549356223</v>
      </c>
      <c r="L120" t="s">
        <v>104</v>
      </c>
    </row>
    <row r="121" spans="1:12" x14ac:dyDescent="0.2">
      <c r="A121" t="s">
        <v>267</v>
      </c>
      <c r="B121" t="s">
        <v>268</v>
      </c>
      <c r="C121" s="1">
        <v>6070.7850710000002</v>
      </c>
      <c r="D121" s="1">
        <f>3539700000000*10^-9</f>
        <v>3539.7000000000003</v>
      </c>
      <c r="E121" s="1">
        <f t="shared" si="9"/>
        <v>58.307121049451496</v>
      </c>
      <c r="F121" s="1">
        <v>749.08000000000027</v>
      </c>
      <c r="G121" s="1">
        <f t="shared" si="16"/>
        <v>1782.0050709999996</v>
      </c>
      <c r="H121" s="2">
        <f t="shared" si="17"/>
        <v>2531.085071</v>
      </c>
      <c r="I121" s="2">
        <f t="shared" si="18"/>
        <v>5321.7050710000003</v>
      </c>
      <c r="J121" s="2">
        <f t="shared" si="19"/>
        <v>58.307121049451496</v>
      </c>
      <c r="K121" s="2">
        <f t="shared" si="20"/>
        <v>12.339096035179011</v>
      </c>
      <c r="L121" t="s">
        <v>269</v>
      </c>
    </row>
    <row r="122" spans="1:12" s="8" customFormat="1" x14ac:dyDescent="0.2">
      <c r="A122" s="8" t="s">
        <v>270</v>
      </c>
      <c r="B122" s="8" t="s">
        <v>271</v>
      </c>
      <c r="C122" s="10">
        <v>2027.0270270000017</v>
      </c>
      <c r="D122" s="10">
        <f>973476000000*10^-9</f>
        <v>973.47600000000011</v>
      </c>
      <c r="E122" s="1">
        <f t="shared" si="9"/>
        <v>48.0248160006403</v>
      </c>
      <c r="F122" s="10">
        <v>182.53000000000003</v>
      </c>
      <c r="G122" s="10">
        <f t="shared" si="16"/>
        <v>871.0210270000016</v>
      </c>
      <c r="H122" s="11">
        <f t="shared" si="17"/>
        <v>1053.5510270000016</v>
      </c>
      <c r="I122" s="11">
        <f t="shared" si="18"/>
        <v>1844.4970270000017</v>
      </c>
      <c r="J122" s="11">
        <f t="shared" si="19"/>
        <v>48.0248160006403</v>
      </c>
      <c r="K122" s="11">
        <f t="shared" si="20"/>
        <v>9.0048133334533915</v>
      </c>
      <c r="L122" s="8" t="s">
        <v>272</v>
      </c>
    </row>
    <row r="123" spans="1:12" x14ac:dyDescent="0.2">
      <c r="A123" t="s">
        <v>273</v>
      </c>
      <c r="B123" t="s">
        <v>274</v>
      </c>
      <c r="C123" s="1">
        <v>3251.5</v>
      </c>
      <c r="D123" s="1">
        <v>1756.79</v>
      </c>
      <c r="E123" s="1">
        <f t="shared" si="9"/>
        <v>54.030139935414425</v>
      </c>
      <c r="F123" s="1">
        <v>397.13333330000012</v>
      </c>
      <c r="G123" s="1">
        <f t="shared" si="16"/>
        <v>1097.5766666999998</v>
      </c>
      <c r="H123" s="2">
        <f t="shared" si="17"/>
        <v>1494.71</v>
      </c>
      <c r="I123" s="2">
        <f t="shared" si="18"/>
        <v>2854.3666666999998</v>
      </c>
      <c r="J123" s="2">
        <f t="shared" si="19"/>
        <v>54.030139935414425</v>
      </c>
      <c r="K123" s="2">
        <f t="shared" si="20"/>
        <v>12.213850016915273</v>
      </c>
      <c r="L123" t="s">
        <v>269</v>
      </c>
    </row>
    <row r="124" spans="1:12" x14ac:dyDescent="0.2">
      <c r="A124" t="s">
        <v>275</v>
      </c>
      <c r="B124" t="s">
        <v>276</v>
      </c>
      <c r="C124" s="1">
        <v>3754.9999999999995</v>
      </c>
      <c r="D124" s="1">
        <v>1978.5714285714287</v>
      </c>
      <c r="E124" s="1">
        <f t="shared" si="9"/>
        <v>52.691649229598639</v>
      </c>
      <c r="F124" s="1">
        <v>589.28571428571422</v>
      </c>
      <c r="G124" s="1">
        <f t="shared" si="16"/>
        <v>1187.1428571428567</v>
      </c>
      <c r="H124" s="2">
        <f t="shared" si="17"/>
        <v>1776.4285714285709</v>
      </c>
      <c r="I124" s="2">
        <f t="shared" si="18"/>
        <v>3165.7142857142853</v>
      </c>
      <c r="J124" s="2">
        <f t="shared" si="19"/>
        <v>52.691649229598639</v>
      </c>
      <c r="K124" s="2">
        <f t="shared" si="20"/>
        <v>15.693361232642191</v>
      </c>
      <c r="L124" t="s">
        <v>49</v>
      </c>
    </row>
    <row r="125" spans="1:12" x14ac:dyDescent="0.2">
      <c r="A125" t="s">
        <v>277</v>
      </c>
      <c r="B125" t="s">
        <v>278</v>
      </c>
      <c r="C125" s="1">
        <v>5500</v>
      </c>
      <c r="D125" s="1">
        <v>2994.2084942084939</v>
      </c>
      <c r="E125" s="1">
        <f t="shared" si="9"/>
        <v>54.44015444015443</v>
      </c>
      <c r="F125" s="1">
        <v>828.1853281853281</v>
      </c>
      <c r="G125" s="1">
        <f t="shared" si="16"/>
        <v>1677.6061776061779</v>
      </c>
      <c r="H125" s="2">
        <f t="shared" si="17"/>
        <v>2505.7915057915061</v>
      </c>
      <c r="I125" s="2">
        <f t="shared" si="18"/>
        <v>4671.8146718146718</v>
      </c>
      <c r="J125" s="2">
        <f t="shared" si="19"/>
        <v>54.44015444015443</v>
      </c>
      <c r="K125" s="2">
        <f t="shared" si="20"/>
        <v>15.057915057915055</v>
      </c>
      <c r="L125" t="s">
        <v>49</v>
      </c>
    </row>
    <row r="126" spans="1:12" s="8" customFormat="1" x14ac:dyDescent="0.2">
      <c r="A126" s="8" t="s">
        <v>279</v>
      </c>
      <c r="B126" s="8" t="s">
        <v>280</v>
      </c>
      <c r="C126" s="10">
        <v>3336.3899613899616</v>
      </c>
      <c r="D126" s="10">
        <f>1299320000000*10^-9</f>
        <v>1299.3200000000002</v>
      </c>
      <c r="E126" s="1">
        <f t="shared" si="9"/>
        <v>38.943888904961668</v>
      </c>
      <c r="F126" s="10">
        <v>316.815</v>
      </c>
      <c r="G126" s="10">
        <f t="shared" si="16"/>
        <v>1720.2549613899614</v>
      </c>
      <c r="H126" s="11">
        <f t="shared" si="17"/>
        <v>2037.0699613899615</v>
      </c>
      <c r="I126" s="11">
        <f t="shared" si="18"/>
        <v>3019.5749613899616</v>
      </c>
      <c r="J126" s="11">
        <f t="shared" si="19"/>
        <v>38.943888904961668</v>
      </c>
      <c r="K126" s="11">
        <f t="shared" si="20"/>
        <v>9.4957425141038616</v>
      </c>
      <c r="L126" s="8" t="s">
        <v>11</v>
      </c>
    </row>
    <row r="127" spans="1:12" s="8" customFormat="1" x14ac:dyDescent="0.2">
      <c r="A127" s="8" t="s">
        <v>281</v>
      </c>
      <c r="B127" s="8" t="s">
        <v>282</v>
      </c>
      <c r="C127" s="10">
        <v>3051.1583011583011</v>
      </c>
      <c r="D127" s="10">
        <f>1240600000000*10^-9</f>
        <v>1240.6000000000001</v>
      </c>
      <c r="E127" s="1">
        <f t="shared" si="9"/>
        <v>40.659968364441639</v>
      </c>
      <c r="F127" s="10">
        <v>326.35399999999998</v>
      </c>
      <c r="G127" s="10">
        <f t="shared" si="16"/>
        <v>1484.204301158301</v>
      </c>
      <c r="H127" s="11">
        <f t="shared" si="17"/>
        <v>1810.558301158301</v>
      </c>
      <c r="I127" s="11">
        <f t="shared" si="18"/>
        <v>2724.8043011583013</v>
      </c>
      <c r="J127" s="11">
        <f t="shared" si="19"/>
        <v>40.659968364441639</v>
      </c>
      <c r="K127" s="11">
        <f t="shared" si="20"/>
        <v>10.696069092059474</v>
      </c>
      <c r="L127" s="8" t="s">
        <v>11</v>
      </c>
    </row>
    <row r="128" spans="1:12" s="5" customFormat="1" x14ac:dyDescent="0.2">
      <c r="A128" s="5" t="s">
        <v>283</v>
      </c>
      <c r="B128" s="5" t="s">
        <v>284</v>
      </c>
      <c r="C128" s="6">
        <v>2204.91</v>
      </c>
      <c r="D128" s="6">
        <f>1303480000000*10^-9</f>
        <v>1303.48</v>
      </c>
      <c r="E128" s="1">
        <f t="shared" si="9"/>
        <v>59.117152174011643</v>
      </c>
      <c r="F128" s="6">
        <v>362.54199999999997</v>
      </c>
      <c r="G128" s="6">
        <f t="shared" si="16"/>
        <v>538.88799999999992</v>
      </c>
      <c r="H128" s="7">
        <f t="shared" si="17"/>
        <v>901.42999999999984</v>
      </c>
      <c r="I128" s="7">
        <f t="shared" si="18"/>
        <v>1842.3679999999999</v>
      </c>
      <c r="J128" s="2">
        <f t="shared" si="19"/>
        <v>59.117152174011643</v>
      </c>
      <c r="K128" s="2">
        <f t="shared" si="20"/>
        <v>16.442485180801032</v>
      </c>
      <c r="L128" s="5" t="s">
        <v>35</v>
      </c>
    </row>
    <row r="129" spans="1:12" x14ac:dyDescent="0.2">
      <c r="A129" t="s">
        <v>285</v>
      </c>
      <c r="B129" t="s">
        <v>286</v>
      </c>
      <c r="C129" s="1">
        <v>4687.4237451737454</v>
      </c>
      <c r="D129" s="1">
        <v>2347.2104247104248</v>
      </c>
      <c r="E129" s="1">
        <f t="shared" si="9"/>
        <v>50.074636992807712</v>
      </c>
      <c r="F129" s="1">
        <v>1036.8436293436293</v>
      </c>
      <c r="G129" s="1">
        <f>C129-D129-F129</f>
        <v>1303.3696911196912</v>
      </c>
      <c r="H129" s="2">
        <f>C129-D129</f>
        <v>2340.2133204633205</v>
      </c>
      <c r="I129" s="2">
        <f>C129-F129</f>
        <v>3650.580115830116</v>
      </c>
      <c r="J129" s="2">
        <f t="shared" ref="J129:J191" si="21">D129/C129*100</f>
        <v>50.074636992807712</v>
      </c>
      <c r="K129" s="2">
        <f t="shared" ref="K129:K191" si="22">F129/C129*100</f>
        <v>22.119690595738906</v>
      </c>
      <c r="L129" t="s">
        <v>49</v>
      </c>
    </row>
    <row r="130" spans="1:12" x14ac:dyDescent="0.2">
      <c r="A130" t="s">
        <v>287</v>
      </c>
      <c r="B130" t="s">
        <v>288</v>
      </c>
      <c r="C130" s="1">
        <v>13912.5</v>
      </c>
      <c r="D130" s="1">
        <v>9428.5714285714275</v>
      </c>
      <c r="E130" s="1">
        <f t="shared" si="9"/>
        <v>67.770504428186356</v>
      </c>
      <c r="F130" s="1">
        <v>1885.7142857142856</v>
      </c>
      <c r="G130" s="1">
        <f t="shared" ref="G130:G141" si="23">C130-D130-F130</f>
        <v>2598.2142857142871</v>
      </c>
      <c r="H130" s="2">
        <f t="shared" ref="H130:H141" si="24">C130-D130</f>
        <v>4483.9285714285725</v>
      </c>
      <c r="I130" s="2">
        <f t="shared" ref="I130:I141" si="25">C130-F130</f>
        <v>12026.785714285714</v>
      </c>
      <c r="J130" s="2">
        <f t="shared" si="21"/>
        <v>67.770504428186356</v>
      </c>
      <c r="K130" s="2">
        <f t="shared" si="22"/>
        <v>13.554100885637272</v>
      </c>
      <c r="L130" t="s">
        <v>49</v>
      </c>
    </row>
    <row r="131" spans="1:12" x14ac:dyDescent="0.2">
      <c r="A131" t="s">
        <v>289</v>
      </c>
      <c r="B131" t="s">
        <v>290</v>
      </c>
      <c r="C131" s="1">
        <v>1259.6959459459461</v>
      </c>
      <c r="D131" s="1">
        <v>724.25675675675677</v>
      </c>
      <c r="E131" s="1">
        <f t="shared" ref="E131:E194" si="26">D131/C131*100</f>
        <v>57.494569152787832</v>
      </c>
      <c r="F131" s="1">
        <v>155.06756756756758</v>
      </c>
      <c r="G131" s="1">
        <f t="shared" si="23"/>
        <v>380.37162162162167</v>
      </c>
      <c r="H131" s="2">
        <f t="shared" si="24"/>
        <v>535.43918918918928</v>
      </c>
      <c r="I131" s="2">
        <f t="shared" si="25"/>
        <v>1104.6283783783786</v>
      </c>
      <c r="J131" s="2">
        <f t="shared" si="21"/>
        <v>57.494569152787832</v>
      </c>
      <c r="K131" s="2">
        <f t="shared" si="22"/>
        <v>12.309920347574222</v>
      </c>
      <c r="L131" t="s">
        <v>49</v>
      </c>
    </row>
    <row r="132" spans="1:12" x14ac:dyDescent="0.2">
      <c r="A132" t="s">
        <v>291</v>
      </c>
      <c r="B132" t="s">
        <v>292</v>
      </c>
      <c r="C132" s="1">
        <v>2718.9189190000016</v>
      </c>
      <c r="D132" s="1">
        <v>1842.69</v>
      </c>
      <c r="E132" s="1">
        <f t="shared" si="26"/>
        <v>67.772892642114087</v>
      </c>
      <c r="F132" s="1">
        <v>242.20800000000017</v>
      </c>
      <c r="G132" s="1">
        <f t="shared" si="23"/>
        <v>634.0209190000013</v>
      </c>
      <c r="H132" s="2">
        <f t="shared" si="24"/>
        <v>876.2289190000015</v>
      </c>
      <c r="I132" s="2">
        <f t="shared" si="25"/>
        <v>2476.7109190000015</v>
      </c>
      <c r="J132" s="2">
        <f t="shared" si="21"/>
        <v>67.772892642114087</v>
      </c>
      <c r="K132" s="2">
        <f t="shared" si="22"/>
        <v>8.9082465206090991</v>
      </c>
      <c r="L132" t="s">
        <v>189</v>
      </c>
    </row>
    <row r="133" spans="1:12" x14ac:dyDescent="0.2">
      <c r="A133" t="s">
        <v>293</v>
      </c>
      <c r="B133" t="s">
        <v>294</v>
      </c>
      <c r="C133" s="1">
        <v>4015.45</v>
      </c>
      <c r="D133" s="1">
        <v>2738.46</v>
      </c>
      <c r="E133" s="1">
        <f t="shared" si="26"/>
        <v>68.19808489708501</v>
      </c>
      <c r="F133" s="1">
        <v>399.62</v>
      </c>
      <c r="G133" s="1">
        <f t="shared" si="23"/>
        <v>877.36999999999978</v>
      </c>
      <c r="H133" s="2">
        <f t="shared" si="24"/>
        <v>1276.9899999999998</v>
      </c>
      <c r="I133" s="2">
        <f t="shared" si="25"/>
        <v>3615.83</v>
      </c>
      <c r="J133" s="2">
        <f t="shared" si="21"/>
        <v>68.19808489708501</v>
      </c>
      <c r="K133" s="2">
        <f t="shared" si="22"/>
        <v>9.9520601676026352</v>
      </c>
      <c r="L133" t="s">
        <v>295</v>
      </c>
    </row>
    <row r="134" spans="1:12" x14ac:dyDescent="0.2">
      <c r="A134" t="s">
        <v>296</v>
      </c>
      <c r="B134" t="s">
        <v>297</v>
      </c>
      <c r="C134" s="1">
        <v>3210.666023166023</v>
      </c>
      <c r="D134" s="1">
        <v>2016.1679536679535</v>
      </c>
      <c r="E134" s="1">
        <f t="shared" si="26"/>
        <v>62.795941375422771</v>
      </c>
      <c r="F134" s="1">
        <v>394.54633204633205</v>
      </c>
      <c r="G134" s="1">
        <f t="shared" si="23"/>
        <v>799.95173745173747</v>
      </c>
      <c r="H134" s="2">
        <f t="shared" si="24"/>
        <v>1194.4980694980695</v>
      </c>
      <c r="I134" s="2">
        <f t="shared" si="25"/>
        <v>2816.1196911196912</v>
      </c>
      <c r="J134" s="2">
        <f t="shared" si="21"/>
        <v>62.795941375422771</v>
      </c>
      <c r="K134" s="2">
        <f t="shared" si="22"/>
        <v>12.288613303269448</v>
      </c>
      <c r="L134" t="s">
        <v>49</v>
      </c>
    </row>
    <row r="135" spans="1:12" x14ac:dyDescent="0.2">
      <c r="A135" t="s">
        <v>298</v>
      </c>
      <c r="B135" t="s">
        <v>299</v>
      </c>
      <c r="C135" s="1">
        <v>1990.0772200772199</v>
      </c>
      <c r="D135" s="1">
        <v>1164.2084942084941</v>
      </c>
      <c r="E135" s="1">
        <f t="shared" si="26"/>
        <v>58.500669344042841</v>
      </c>
      <c r="F135" s="1">
        <v>269.07335907335903</v>
      </c>
      <c r="G135" s="1">
        <f t="shared" si="23"/>
        <v>556.7953667953667</v>
      </c>
      <c r="H135" s="2">
        <f t="shared" si="24"/>
        <v>825.86872586872573</v>
      </c>
      <c r="I135" s="2">
        <f t="shared" si="25"/>
        <v>1721.0038610038609</v>
      </c>
      <c r="J135" s="2">
        <f t="shared" si="21"/>
        <v>58.500669344042841</v>
      </c>
      <c r="K135" s="2">
        <f t="shared" si="22"/>
        <v>13.520749665327978</v>
      </c>
      <c r="L135" t="s">
        <v>49</v>
      </c>
    </row>
    <row r="136" spans="1:12" x14ac:dyDescent="0.2">
      <c r="A136" t="s">
        <v>300</v>
      </c>
      <c r="B136" t="s">
        <v>301</v>
      </c>
      <c r="C136" s="1">
        <v>2726.5444020000014</v>
      </c>
      <c r="D136" s="1">
        <v>1652.54</v>
      </c>
      <c r="E136" s="1">
        <f t="shared" si="26"/>
        <v>60.609319209612458</v>
      </c>
      <c r="F136" s="1">
        <v>308.98400000000026</v>
      </c>
      <c r="G136" s="1">
        <f t="shared" si="23"/>
        <v>765.02040200000113</v>
      </c>
      <c r="H136" s="2">
        <f t="shared" si="24"/>
        <v>1074.0044020000014</v>
      </c>
      <c r="I136" s="2">
        <f t="shared" si="25"/>
        <v>2417.560402000001</v>
      </c>
      <c r="J136" s="2">
        <f t="shared" si="21"/>
        <v>60.609319209612458</v>
      </c>
      <c r="K136" s="2">
        <f t="shared" si="22"/>
        <v>11.332439690817113</v>
      </c>
      <c r="L136" t="s">
        <v>11</v>
      </c>
    </row>
    <row r="137" spans="1:12" x14ac:dyDescent="0.2">
      <c r="A137" t="s">
        <v>302</v>
      </c>
      <c r="B137" t="s">
        <v>303</v>
      </c>
      <c r="C137" s="1">
        <v>19328.281853281853</v>
      </c>
      <c r="D137" s="1">
        <v>13716.31274131274</v>
      </c>
      <c r="E137" s="1">
        <f t="shared" si="26"/>
        <v>70.964987190435522</v>
      </c>
      <c r="F137" s="1">
        <v>1782.6254826254826</v>
      </c>
      <c r="G137" s="1">
        <f t="shared" si="23"/>
        <v>3829.3436293436298</v>
      </c>
      <c r="H137" s="2">
        <f t="shared" si="24"/>
        <v>5611.9691119691124</v>
      </c>
      <c r="I137" s="2">
        <f t="shared" si="25"/>
        <v>17545.656370656368</v>
      </c>
      <c r="J137" s="2">
        <f t="shared" si="21"/>
        <v>70.964987190435522</v>
      </c>
      <c r="K137" s="2">
        <f t="shared" si="22"/>
        <v>9.2228864218616557</v>
      </c>
      <c r="L137" t="s">
        <v>49</v>
      </c>
    </row>
    <row r="138" spans="1:12" x14ac:dyDescent="0.2">
      <c r="A138" t="s">
        <v>304</v>
      </c>
      <c r="B138" t="s">
        <v>305</v>
      </c>
      <c r="C138" s="1">
        <v>9670.2027027027016</v>
      </c>
      <c r="D138" s="1">
        <v>5989.0733590733589</v>
      </c>
      <c r="E138" s="1">
        <f t="shared" si="26"/>
        <v>61.933276304533791</v>
      </c>
      <c r="F138" s="1">
        <v>1497.2683397683397</v>
      </c>
      <c r="G138" s="1">
        <f t="shared" si="23"/>
        <v>2183.8610038610032</v>
      </c>
      <c r="H138" s="2">
        <f t="shared" si="24"/>
        <v>3681.1293436293427</v>
      </c>
      <c r="I138" s="2">
        <f t="shared" si="25"/>
        <v>8172.9343629343621</v>
      </c>
      <c r="J138" s="2">
        <f t="shared" si="21"/>
        <v>61.933276304533791</v>
      </c>
      <c r="K138" s="2">
        <f t="shared" si="22"/>
        <v>15.483319076133448</v>
      </c>
      <c r="L138" t="s">
        <v>49</v>
      </c>
    </row>
    <row r="139" spans="1:12" x14ac:dyDescent="0.2">
      <c r="A139" t="s">
        <v>306</v>
      </c>
      <c r="B139" t="s">
        <v>307</v>
      </c>
      <c r="C139" s="1">
        <v>4953.0501930501923</v>
      </c>
      <c r="D139" s="1">
        <v>3156.1389961389964</v>
      </c>
      <c r="E139" s="1">
        <f t="shared" si="26"/>
        <v>63.721118767734112</v>
      </c>
      <c r="F139" s="1">
        <v>656.5250965250965</v>
      </c>
      <c r="G139" s="1">
        <f t="shared" si="23"/>
        <v>1140.3861003860993</v>
      </c>
      <c r="H139" s="2">
        <f t="shared" si="24"/>
        <v>1796.9111969111959</v>
      </c>
      <c r="I139" s="2">
        <f t="shared" si="25"/>
        <v>4296.5250965250962</v>
      </c>
      <c r="J139" s="2">
        <f t="shared" si="21"/>
        <v>63.721118767734112</v>
      </c>
      <c r="K139" s="2">
        <f t="shared" si="22"/>
        <v>13.254965545196596</v>
      </c>
      <c r="L139" t="s">
        <v>49</v>
      </c>
    </row>
    <row r="140" spans="1:12" x14ac:dyDescent="0.2">
      <c r="A140" t="s">
        <v>308</v>
      </c>
      <c r="B140" t="s">
        <v>309</v>
      </c>
      <c r="C140" s="1">
        <v>1117.9111969111968</v>
      </c>
      <c r="D140" s="1">
        <v>595.48262548262539</v>
      </c>
      <c r="E140" s="1">
        <f t="shared" si="26"/>
        <v>53.267435475013727</v>
      </c>
      <c r="F140" s="1">
        <v>145.8011583011583</v>
      </c>
      <c r="G140" s="1">
        <f t="shared" si="23"/>
        <v>376.62741312741315</v>
      </c>
      <c r="H140" s="2">
        <f t="shared" si="24"/>
        <v>522.42857142857144</v>
      </c>
      <c r="I140" s="2">
        <f t="shared" si="25"/>
        <v>972.1100386100386</v>
      </c>
      <c r="J140" s="2">
        <f t="shared" si="21"/>
        <v>53.267435475013727</v>
      </c>
      <c r="K140" s="2">
        <f t="shared" si="22"/>
        <v>13.042284459088412</v>
      </c>
      <c r="L140" t="s">
        <v>49</v>
      </c>
    </row>
    <row r="141" spans="1:12" x14ac:dyDescent="0.2">
      <c r="A141" t="s">
        <v>310</v>
      </c>
      <c r="B141" t="s">
        <v>311</v>
      </c>
      <c r="C141" s="1">
        <v>1701.8822393822395</v>
      </c>
      <c r="D141" s="1">
        <v>1023.0308880308879</v>
      </c>
      <c r="E141" s="1">
        <f t="shared" si="26"/>
        <v>60.111731843575413</v>
      </c>
      <c r="F141" s="1">
        <v>237.6930501930502</v>
      </c>
      <c r="G141" s="1">
        <f t="shared" si="23"/>
        <v>441.15830115830136</v>
      </c>
      <c r="H141" s="2">
        <f t="shared" si="24"/>
        <v>678.85135135135158</v>
      </c>
      <c r="I141" s="2">
        <f t="shared" si="25"/>
        <v>1464.1891891891894</v>
      </c>
      <c r="J141" s="2">
        <f t="shared" si="21"/>
        <v>60.111731843575413</v>
      </c>
      <c r="K141" s="2">
        <f t="shared" si="22"/>
        <v>13.966480446927374</v>
      </c>
      <c r="L141" t="s">
        <v>49</v>
      </c>
    </row>
    <row r="142" spans="1:12" x14ac:dyDescent="0.2">
      <c r="A142" t="s">
        <v>312</v>
      </c>
      <c r="B142" t="s">
        <v>313</v>
      </c>
      <c r="C142" s="1">
        <v>10500.965250000023</v>
      </c>
      <c r="D142" s="1">
        <v>6377.92</v>
      </c>
      <c r="E142" s="1">
        <f t="shared" si="26"/>
        <v>60.736511817330182</v>
      </c>
      <c r="F142" s="1">
        <v>1257.1900000000007</v>
      </c>
      <c r="G142" s="1">
        <f>C142-D142-F142</f>
        <v>2865.8552500000224</v>
      </c>
      <c r="H142" s="2">
        <f>C142-D142</f>
        <v>4123.0452500000229</v>
      </c>
      <c r="I142" s="2">
        <f>C142-F142</f>
        <v>9243.7752500000224</v>
      </c>
      <c r="J142" s="2">
        <f t="shared" si="21"/>
        <v>60.736511817330182</v>
      </c>
      <c r="K142" s="2">
        <f t="shared" si="22"/>
        <v>11.972137513739492</v>
      </c>
      <c r="L142" t="s">
        <v>35</v>
      </c>
    </row>
    <row r="143" spans="1:12" s="8" customFormat="1" x14ac:dyDescent="0.2">
      <c r="A143" s="8" t="s">
        <v>314</v>
      </c>
      <c r="B143" s="8" t="s">
        <v>315</v>
      </c>
      <c r="C143" s="10">
        <v>434.36293440000009</v>
      </c>
      <c r="D143" s="10">
        <v>233</v>
      </c>
      <c r="E143" s="1">
        <f t="shared" si="26"/>
        <v>53.641777773200339</v>
      </c>
      <c r="F143" s="10">
        <v>37.08000000000002</v>
      </c>
      <c r="G143" s="10">
        <f t="shared" ref="G143:G164" si="27">C143-D143-F143</f>
        <v>164.28293440000007</v>
      </c>
      <c r="H143" s="11">
        <f t="shared" ref="H143:H164" si="28">C143-D143</f>
        <v>201.36293440000009</v>
      </c>
      <c r="I143" s="11">
        <f t="shared" ref="I143:I205" si="29">C143-F143</f>
        <v>397.28293440000004</v>
      </c>
      <c r="J143" s="11">
        <f t="shared" si="21"/>
        <v>53.641777773200339</v>
      </c>
      <c r="K143" s="11">
        <f t="shared" si="22"/>
        <v>8.5366399992715429</v>
      </c>
      <c r="L143" s="8" t="s">
        <v>189</v>
      </c>
    </row>
    <row r="144" spans="1:12" x14ac:dyDescent="0.2">
      <c r="A144" t="s">
        <v>316</v>
      </c>
      <c r="B144" t="s">
        <v>317</v>
      </c>
      <c r="C144" s="1">
        <v>489</v>
      </c>
      <c r="D144" s="1">
        <v>294.39999999999998</v>
      </c>
      <c r="E144" s="1">
        <f t="shared" si="26"/>
        <v>60.204498977505104</v>
      </c>
      <c r="F144" s="1">
        <v>39.299199999999999</v>
      </c>
      <c r="G144" s="1">
        <f t="shared" si="27"/>
        <v>155.30080000000004</v>
      </c>
      <c r="H144" s="2">
        <f t="shared" si="28"/>
        <v>194.60000000000002</v>
      </c>
      <c r="I144" s="2">
        <f t="shared" si="29"/>
        <v>449.70080000000002</v>
      </c>
      <c r="J144" s="2">
        <f t="shared" si="21"/>
        <v>60.204498977505104</v>
      </c>
      <c r="K144" s="2">
        <f t="shared" si="22"/>
        <v>8.036646216768915</v>
      </c>
      <c r="L144" t="s">
        <v>11</v>
      </c>
    </row>
    <row r="145" spans="1:12" x14ac:dyDescent="0.2">
      <c r="A145" t="s">
        <v>318</v>
      </c>
      <c r="B145" t="s">
        <v>319</v>
      </c>
      <c r="C145" s="1">
        <v>465.79150579150576</v>
      </c>
      <c r="D145" s="1">
        <v>272.43243243243245</v>
      </c>
      <c r="E145" s="1">
        <f t="shared" si="26"/>
        <v>58.488063660477465</v>
      </c>
      <c r="F145" s="1">
        <v>63.62934362934363</v>
      </c>
      <c r="G145" s="1">
        <f t="shared" si="27"/>
        <v>129.72972972972968</v>
      </c>
      <c r="H145" s="2">
        <f t="shared" si="28"/>
        <v>193.35907335907331</v>
      </c>
      <c r="I145" s="2">
        <f t="shared" si="29"/>
        <v>402.16216216216213</v>
      </c>
      <c r="J145" s="2">
        <f t="shared" si="21"/>
        <v>58.488063660477465</v>
      </c>
      <c r="K145" s="2">
        <f t="shared" si="22"/>
        <v>13.660477453580903</v>
      </c>
      <c r="L145" t="s">
        <v>49</v>
      </c>
    </row>
    <row r="146" spans="1:12" x14ac:dyDescent="0.2">
      <c r="A146" t="s">
        <v>320</v>
      </c>
      <c r="B146" t="s">
        <v>321</v>
      </c>
      <c r="C146" s="1">
        <v>441.35135135135135</v>
      </c>
      <c r="D146" s="1">
        <v>273.06949806949802</v>
      </c>
      <c r="E146" s="1">
        <f t="shared" si="26"/>
        <v>61.871227364185103</v>
      </c>
      <c r="F146" s="1">
        <v>34.41119691119691</v>
      </c>
      <c r="G146" s="1">
        <f t="shared" si="27"/>
        <v>133.87065637065643</v>
      </c>
      <c r="H146" s="2">
        <f t="shared" si="28"/>
        <v>168.28185328185333</v>
      </c>
      <c r="I146" s="2">
        <f t="shared" si="29"/>
        <v>406.94015444015446</v>
      </c>
      <c r="J146" s="2">
        <f t="shared" si="21"/>
        <v>61.871227364185103</v>
      </c>
      <c r="K146" s="2">
        <f t="shared" si="22"/>
        <v>7.7967806841046272</v>
      </c>
      <c r="L146" t="s">
        <v>49</v>
      </c>
    </row>
    <row r="147" spans="1:12" s="5" customFormat="1" x14ac:dyDescent="0.2">
      <c r="A147" s="5" t="s">
        <v>322</v>
      </c>
      <c r="B147" s="5" t="s">
        <v>323</v>
      </c>
      <c r="C147" s="6">
        <v>1063.3</v>
      </c>
      <c r="D147" s="6">
        <v>697.05700000000002</v>
      </c>
      <c r="E147" s="1">
        <f t="shared" si="26"/>
        <v>65.556004890435432</v>
      </c>
      <c r="F147" s="6">
        <v>110.938</v>
      </c>
      <c r="G147" s="6">
        <f t="shared" si="27"/>
        <v>255.30499999999995</v>
      </c>
      <c r="H147" s="7">
        <f t="shared" si="28"/>
        <v>366.24299999999994</v>
      </c>
      <c r="I147" s="7">
        <f t="shared" si="29"/>
        <v>952.36199999999997</v>
      </c>
      <c r="J147" s="2">
        <f t="shared" si="21"/>
        <v>65.556004890435432</v>
      </c>
      <c r="K147" s="2">
        <f t="shared" si="22"/>
        <v>10.433367817172954</v>
      </c>
      <c r="L147" s="5" t="s">
        <v>22</v>
      </c>
    </row>
    <row r="148" spans="1:12" x14ac:dyDescent="0.2">
      <c r="A148" t="s">
        <v>324</v>
      </c>
      <c r="B148" t="s">
        <v>325</v>
      </c>
      <c r="C148" s="1">
        <v>1258.925411794168</v>
      </c>
      <c r="D148" s="1">
        <v>937.56200692588072</v>
      </c>
      <c r="E148" s="1">
        <f t="shared" si="26"/>
        <v>74.473197390598898</v>
      </c>
      <c r="F148" s="1">
        <v>101.15794542598989</v>
      </c>
      <c r="G148" s="1">
        <f t="shared" si="27"/>
        <v>220.20545944229735</v>
      </c>
      <c r="H148" s="2">
        <f t="shared" si="28"/>
        <v>321.36340486828726</v>
      </c>
      <c r="I148" s="2">
        <f t="shared" si="29"/>
        <v>1157.767466368178</v>
      </c>
      <c r="J148" s="2">
        <f t="shared" si="21"/>
        <v>74.473197390598898</v>
      </c>
      <c r="K148" s="2">
        <f t="shared" si="22"/>
        <v>8.035261221856171</v>
      </c>
      <c r="L148" t="s">
        <v>326</v>
      </c>
    </row>
    <row r="149" spans="1:12" x14ac:dyDescent="0.2">
      <c r="A149" t="s">
        <v>327</v>
      </c>
      <c r="B149" t="s">
        <v>328</v>
      </c>
      <c r="C149" s="1">
        <v>1135.569498069498</v>
      </c>
      <c r="D149" s="1">
        <v>834.55598455598454</v>
      </c>
      <c r="E149" s="1">
        <f t="shared" si="26"/>
        <v>73.492286115007019</v>
      </c>
      <c r="F149" s="1">
        <v>83.880308880308888</v>
      </c>
      <c r="G149" s="1">
        <f t="shared" si="27"/>
        <v>217.13320463320454</v>
      </c>
      <c r="H149" s="2">
        <f t="shared" si="28"/>
        <v>301.01351351351343</v>
      </c>
      <c r="I149" s="2">
        <f t="shared" si="29"/>
        <v>1051.6891891891892</v>
      </c>
      <c r="J149" s="2">
        <f t="shared" si="21"/>
        <v>73.492286115007019</v>
      </c>
      <c r="K149" s="2">
        <f t="shared" si="22"/>
        <v>7.3866292660121573</v>
      </c>
      <c r="L149" t="s">
        <v>49</v>
      </c>
    </row>
    <row r="150" spans="1:12" x14ac:dyDescent="0.2">
      <c r="A150" t="s">
        <v>329</v>
      </c>
      <c r="B150" t="s">
        <v>330</v>
      </c>
      <c r="C150" s="1">
        <v>919.53</v>
      </c>
      <c r="D150" s="1">
        <v>534.22</v>
      </c>
      <c r="E150" s="1">
        <f t="shared" si="26"/>
        <v>58.097071329918549</v>
      </c>
      <c r="F150" s="1">
        <v>84.787199999999999</v>
      </c>
      <c r="G150" s="1">
        <f t="shared" si="27"/>
        <v>300.52279999999996</v>
      </c>
      <c r="H150" s="2">
        <f t="shared" si="28"/>
        <v>385.30999999999995</v>
      </c>
      <c r="I150" s="2">
        <f t="shared" si="29"/>
        <v>834.74279999999999</v>
      </c>
      <c r="J150" s="2">
        <f t="shared" si="21"/>
        <v>58.097071329918549</v>
      </c>
      <c r="K150" s="2">
        <f t="shared" si="22"/>
        <v>9.220710580405207</v>
      </c>
      <c r="L150" t="s">
        <v>35</v>
      </c>
    </row>
    <row r="151" spans="1:12" s="8" customFormat="1" x14ac:dyDescent="0.2">
      <c r="A151" s="8" t="s">
        <v>331</v>
      </c>
      <c r="B151" s="8" t="s">
        <v>332</v>
      </c>
      <c r="C151" s="10">
        <v>777.3166023</v>
      </c>
      <c r="D151" s="10">
        <v>299.00200000000001</v>
      </c>
      <c r="E151" s="1">
        <f t="shared" si="26"/>
        <v>38.46592226581599</v>
      </c>
      <c r="F151" s="10">
        <v>57.4788</v>
      </c>
      <c r="G151" s="10">
        <f t="shared" si="27"/>
        <v>420.83580230000001</v>
      </c>
      <c r="H151" s="11">
        <f t="shared" si="28"/>
        <v>478.31460229999999</v>
      </c>
      <c r="I151" s="11">
        <f t="shared" si="29"/>
        <v>719.83780230000002</v>
      </c>
      <c r="J151" s="11">
        <f t="shared" si="21"/>
        <v>38.46592226581599</v>
      </c>
      <c r="K151" s="11">
        <f t="shared" si="22"/>
        <v>7.394515932108761</v>
      </c>
      <c r="L151" s="8" t="s">
        <v>11</v>
      </c>
    </row>
    <row r="152" spans="1:12" x14ac:dyDescent="0.2">
      <c r="A152" t="s">
        <v>333</v>
      </c>
      <c r="B152" t="s">
        <v>334</v>
      </c>
      <c r="C152" s="1">
        <v>1102.1235521235521</v>
      </c>
      <c r="D152" s="1">
        <v>685.48262548262539</v>
      </c>
      <c r="E152" s="1">
        <f t="shared" si="26"/>
        <v>62.196531791907503</v>
      </c>
      <c r="F152" s="1">
        <v>140.15444015444015</v>
      </c>
      <c r="G152" s="1">
        <f t="shared" si="27"/>
        <v>276.48648648648657</v>
      </c>
      <c r="H152" s="2">
        <f t="shared" si="28"/>
        <v>416.64092664092675</v>
      </c>
      <c r="I152" s="2">
        <f t="shared" si="29"/>
        <v>961.96911196911196</v>
      </c>
      <c r="J152" s="2">
        <f t="shared" si="21"/>
        <v>62.196531791907503</v>
      </c>
      <c r="K152" s="2">
        <f t="shared" si="22"/>
        <v>12.716763005780345</v>
      </c>
      <c r="L152" t="s">
        <v>49</v>
      </c>
    </row>
    <row r="153" spans="1:12" x14ac:dyDescent="0.2">
      <c r="A153" t="s">
        <v>335</v>
      </c>
      <c r="B153" t="s">
        <v>336</v>
      </c>
      <c r="C153" s="1">
        <v>613.73552123552122</v>
      </c>
      <c r="D153" s="1">
        <v>413.61969111969108</v>
      </c>
      <c r="E153" s="1">
        <f t="shared" si="26"/>
        <v>67.393800229621121</v>
      </c>
      <c r="F153" s="1">
        <v>62.712355212355206</v>
      </c>
      <c r="G153" s="1">
        <f t="shared" si="27"/>
        <v>137.40347490347494</v>
      </c>
      <c r="H153" s="2">
        <f t="shared" si="28"/>
        <v>200.11583011583014</v>
      </c>
      <c r="I153" s="2">
        <f t="shared" si="29"/>
        <v>551.02316602316603</v>
      </c>
      <c r="J153" s="2">
        <f t="shared" si="21"/>
        <v>67.393800229621121</v>
      </c>
      <c r="K153" s="2">
        <f t="shared" si="22"/>
        <v>10.218140068886337</v>
      </c>
      <c r="L153" t="s">
        <v>49</v>
      </c>
    </row>
    <row r="154" spans="1:12" x14ac:dyDescent="0.2">
      <c r="A154" t="s">
        <v>337</v>
      </c>
      <c r="B154" t="s">
        <v>338</v>
      </c>
      <c r="C154" s="1">
        <v>597.29729729729729</v>
      </c>
      <c r="D154" s="1">
        <v>405.93629343629345</v>
      </c>
      <c r="E154" s="1">
        <f t="shared" si="26"/>
        <v>67.962184873949582</v>
      </c>
      <c r="F154" s="1">
        <v>67.133204633204627</v>
      </c>
      <c r="G154" s="1">
        <f t="shared" si="27"/>
        <v>124.22779922779921</v>
      </c>
      <c r="H154" s="2">
        <f t="shared" si="28"/>
        <v>191.36100386100384</v>
      </c>
      <c r="I154" s="2">
        <f t="shared" si="29"/>
        <v>530.16409266409266</v>
      </c>
      <c r="J154" s="2">
        <f t="shared" si="21"/>
        <v>67.962184873949582</v>
      </c>
      <c r="K154" s="2">
        <f t="shared" si="22"/>
        <v>11.239495798319327</v>
      </c>
      <c r="L154" t="s">
        <v>49</v>
      </c>
    </row>
    <row r="155" spans="1:12" x14ac:dyDescent="0.2">
      <c r="A155" t="s">
        <v>339</v>
      </c>
      <c r="B155" t="s">
        <v>340</v>
      </c>
      <c r="C155" s="1">
        <v>527.08494208494199</v>
      </c>
      <c r="D155" s="1">
        <v>341.6698841698842</v>
      </c>
      <c r="E155" s="1">
        <f t="shared" si="26"/>
        <v>64.822546972860138</v>
      </c>
      <c r="F155" s="1">
        <v>66.573359073359072</v>
      </c>
      <c r="G155" s="1">
        <f t="shared" si="27"/>
        <v>118.84169884169872</v>
      </c>
      <c r="H155" s="2">
        <f t="shared" si="28"/>
        <v>185.41505791505779</v>
      </c>
      <c r="I155" s="2">
        <f t="shared" si="29"/>
        <v>460.5115830115829</v>
      </c>
      <c r="J155" s="2">
        <f t="shared" si="21"/>
        <v>64.822546972860138</v>
      </c>
      <c r="K155" s="2">
        <f t="shared" si="22"/>
        <v>12.630480167014616</v>
      </c>
      <c r="L155" t="s">
        <v>49</v>
      </c>
    </row>
    <row r="156" spans="1:12" s="8" customFormat="1" x14ac:dyDescent="0.2">
      <c r="A156" s="8" t="s">
        <v>341</v>
      </c>
      <c r="B156" s="8" t="s">
        <v>342</v>
      </c>
      <c r="C156" s="10">
        <v>1058.9768340000001</v>
      </c>
      <c r="D156" s="10">
        <v>550.93600000000004</v>
      </c>
      <c r="E156" s="1">
        <f t="shared" si="26"/>
        <v>52.025311820938278</v>
      </c>
      <c r="F156" s="10">
        <v>81.702699999999993</v>
      </c>
      <c r="G156" s="10">
        <f t="shared" si="27"/>
        <v>426.33813400000003</v>
      </c>
      <c r="H156" s="11">
        <f t="shared" si="28"/>
        <v>508.04083400000002</v>
      </c>
      <c r="I156" s="11">
        <f t="shared" si="29"/>
        <v>977.274134</v>
      </c>
      <c r="J156" s="11">
        <f t="shared" si="21"/>
        <v>52.025311820938278</v>
      </c>
      <c r="K156" s="11">
        <f t="shared" si="22"/>
        <v>7.7152490382051155</v>
      </c>
      <c r="L156" s="8" t="s">
        <v>11</v>
      </c>
    </row>
    <row r="157" spans="1:12" x14ac:dyDescent="0.2">
      <c r="A157" t="s">
        <v>343</v>
      </c>
      <c r="B157" t="s">
        <v>344</v>
      </c>
      <c r="C157" s="1">
        <v>431.85328185328183</v>
      </c>
      <c r="D157" s="1">
        <v>266.89189189189187</v>
      </c>
      <c r="E157" s="1">
        <f t="shared" si="26"/>
        <v>61.801519892713451</v>
      </c>
      <c r="F157" s="1">
        <v>48.166023166023166</v>
      </c>
      <c r="G157" s="1">
        <f t="shared" si="27"/>
        <v>116.79536679536679</v>
      </c>
      <c r="H157" s="2">
        <f t="shared" si="28"/>
        <v>164.96138996138995</v>
      </c>
      <c r="I157" s="2">
        <f t="shared" si="29"/>
        <v>383.68725868725869</v>
      </c>
      <c r="J157" s="2">
        <f t="shared" si="21"/>
        <v>61.801519892713451</v>
      </c>
      <c r="K157" s="2">
        <f t="shared" si="22"/>
        <v>11.153330353151542</v>
      </c>
      <c r="L157" t="s">
        <v>17</v>
      </c>
    </row>
    <row r="158" spans="1:12" x14ac:dyDescent="0.2">
      <c r="A158" t="s">
        <v>345</v>
      </c>
      <c r="B158" t="s">
        <v>346</v>
      </c>
      <c r="C158" s="1">
        <v>1857.8044550917002</v>
      </c>
      <c r="D158" s="1">
        <v>1448.7718535447627</v>
      </c>
      <c r="E158" s="1">
        <f t="shared" si="26"/>
        <v>77.98301105232585</v>
      </c>
      <c r="F158" s="1">
        <v>132.43415351946643</v>
      </c>
      <c r="G158" s="1">
        <f t="shared" si="27"/>
        <v>276.59844802747102</v>
      </c>
      <c r="H158" s="2">
        <f t="shared" si="28"/>
        <v>409.03260154693749</v>
      </c>
      <c r="I158" s="2">
        <f t="shared" si="29"/>
        <v>1725.3703015722338</v>
      </c>
      <c r="J158" s="2">
        <f t="shared" si="21"/>
        <v>77.98301105232585</v>
      </c>
      <c r="K158" s="2">
        <f t="shared" si="22"/>
        <v>7.1285303012651857</v>
      </c>
      <c r="L158" t="s">
        <v>326</v>
      </c>
    </row>
    <row r="159" spans="1:12" x14ac:dyDescent="0.2">
      <c r="A159" t="s">
        <v>347</v>
      </c>
      <c r="B159" t="s">
        <v>348</v>
      </c>
      <c r="C159" s="1">
        <v>1403.0598455598454</v>
      </c>
      <c r="D159" s="1">
        <v>872.7799227799228</v>
      </c>
      <c r="E159" s="1">
        <f t="shared" si="26"/>
        <v>62.205466540999069</v>
      </c>
      <c r="F159" s="1">
        <v>187.77992277992277</v>
      </c>
      <c r="G159" s="1">
        <f t="shared" si="27"/>
        <v>342.49999999999977</v>
      </c>
      <c r="H159" s="2">
        <f t="shared" si="28"/>
        <v>530.27992277992257</v>
      </c>
      <c r="I159" s="2">
        <f t="shared" si="29"/>
        <v>1215.2799227799226</v>
      </c>
      <c r="J159" s="2">
        <f t="shared" si="21"/>
        <v>62.205466540999069</v>
      </c>
      <c r="K159" s="2">
        <f t="shared" si="22"/>
        <v>13.38360037700283</v>
      </c>
      <c r="L159" t="s">
        <v>17</v>
      </c>
    </row>
    <row r="160" spans="1:12" x14ac:dyDescent="0.2">
      <c r="A160" t="s">
        <v>349</v>
      </c>
      <c r="B160" t="s">
        <v>350</v>
      </c>
      <c r="C160" s="1">
        <v>1569.1119691119691</v>
      </c>
      <c r="D160" s="1">
        <v>1076.3127413127413</v>
      </c>
      <c r="E160" s="1">
        <f t="shared" si="26"/>
        <v>68.59375</v>
      </c>
      <c r="F160" s="1">
        <v>154.45945945945945</v>
      </c>
      <c r="G160" s="1">
        <f t="shared" si="27"/>
        <v>338.33976833976828</v>
      </c>
      <c r="H160" s="2">
        <f t="shared" si="28"/>
        <v>492.79922779922776</v>
      </c>
      <c r="I160" s="2">
        <f t="shared" si="29"/>
        <v>1414.6525096525097</v>
      </c>
      <c r="J160" s="2">
        <f t="shared" si="21"/>
        <v>68.59375</v>
      </c>
      <c r="K160" s="2">
        <f t="shared" si="22"/>
        <v>9.84375</v>
      </c>
      <c r="L160" t="s">
        <v>49</v>
      </c>
    </row>
    <row r="161" spans="1:12" x14ac:dyDescent="0.2">
      <c r="A161" t="s">
        <v>351</v>
      </c>
      <c r="B161" t="s">
        <v>352</v>
      </c>
      <c r="C161" s="1">
        <v>781.85328190000007</v>
      </c>
      <c r="D161" s="1">
        <v>560.197</v>
      </c>
      <c r="E161" s="1">
        <f t="shared" si="26"/>
        <v>71.64988789695326</v>
      </c>
      <c r="F161" s="1">
        <v>112.998</v>
      </c>
      <c r="G161" s="1">
        <f t="shared" si="27"/>
        <v>108.65828190000006</v>
      </c>
      <c r="H161" s="2">
        <f t="shared" si="28"/>
        <v>221.65628190000007</v>
      </c>
      <c r="I161" s="2">
        <f t="shared" si="29"/>
        <v>668.85528190000002</v>
      </c>
      <c r="J161" s="2">
        <f t="shared" si="21"/>
        <v>71.64988789695326</v>
      </c>
      <c r="K161" s="2">
        <f t="shared" si="22"/>
        <v>14.452583702840116</v>
      </c>
      <c r="L161" t="s">
        <v>11</v>
      </c>
    </row>
    <row r="162" spans="1:12" x14ac:dyDescent="0.2">
      <c r="A162" t="s">
        <v>353</v>
      </c>
      <c r="B162" t="s">
        <v>354</v>
      </c>
      <c r="C162" s="1">
        <v>14648.231177606176</v>
      </c>
      <c r="D162" s="1">
        <v>11801.966698841698</v>
      </c>
      <c r="E162" s="1">
        <f t="shared" si="26"/>
        <v>80.569227476995508</v>
      </c>
      <c r="F162" s="1">
        <v>1112.8016409266409</v>
      </c>
      <c r="G162" s="1">
        <f t="shared" si="27"/>
        <v>1733.4628378378377</v>
      </c>
      <c r="H162" s="2">
        <f t="shared" si="28"/>
        <v>2846.2644787644786</v>
      </c>
      <c r="I162" s="2">
        <f t="shared" si="29"/>
        <v>13535.429536679536</v>
      </c>
      <c r="J162" s="2">
        <f t="shared" si="21"/>
        <v>80.569227476995508</v>
      </c>
      <c r="K162" s="2">
        <f t="shared" si="22"/>
        <v>7.5968328696768674</v>
      </c>
      <c r="L162" t="s">
        <v>17</v>
      </c>
    </row>
    <row r="163" spans="1:12" x14ac:dyDescent="0.2">
      <c r="A163" t="s">
        <v>355</v>
      </c>
      <c r="B163" t="s">
        <v>356</v>
      </c>
      <c r="C163" s="1">
        <v>9573.5300000000007</v>
      </c>
      <c r="D163" s="1">
        <v>7167.48</v>
      </c>
      <c r="E163" s="1">
        <f t="shared" si="26"/>
        <v>74.867682035779893</v>
      </c>
      <c r="F163" s="1">
        <v>768.17</v>
      </c>
      <c r="G163" s="1">
        <f t="shared" si="27"/>
        <v>1637.880000000001</v>
      </c>
      <c r="H163" s="2">
        <f t="shared" si="28"/>
        <v>2406.0500000000011</v>
      </c>
      <c r="I163" s="2">
        <f t="shared" si="29"/>
        <v>8805.36</v>
      </c>
      <c r="J163" s="2">
        <f t="shared" si="21"/>
        <v>74.867682035779893</v>
      </c>
      <c r="K163" s="2">
        <f t="shared" si="22"/>
        <v>8.0238950522952344</v>
      </c>
      <c r="L163" t="s">
        <v>357</v>
      </c>
    </row>
    <row r="164" spans="1:12" x14ac:dyDescent="0.2">
      <c r="A164" t="s">
        <v>358</v>
      </c>
      <c r="B164" t="s">
        <v>359</v>
      </c>
      <c r="C164" s="1">
        <v>7519.5173745173743</v>
      </c>
      <c r="D164" s="1">
        <v>5796.7567567567557</v>
      </c>
      <c r="E164" s="1">
        <f t="shared" si="26"/>
        <v>77.089478859390354</v>
      </c>
      <c r="F164" s="1">
        <v>617.38416988416986</v>
      </c>
      <c r="G164" s="1">
        <f t="shared" si="27"/>
        <v>1105.3764478764488</v>
      </c>
      <c r="H164" s="2">
        <f t="shared" si="28"/>
        <v>1722.7606177606185</v>
      </c>
      <c r="I164" s="2">
        <f t="shared" si="29"/>
        <v>6902.1332046332045</v>
      </c>
      <c r="J164" s="2">
        <f t="shared" si="21"/>
        <v>77.089478859390354</v>
      </c>
      <c r="K164" s="2">
        <f t="shared" si="22"/>
        <v>8.2104228121927232</v>
      </c>
      <c r="L164" t="s">
        <v>17</v>
      </c>
    </row>
    <row r="165" spans="1:12" x14ac:dyDescent="0.2">
      <c r="A165" t="s">
        <v>360</v>
      </c>
      <c r="B165" t="s">
        <v>361</v>
      </c>
      <c r="C165" s="1">
        <v>9833.9768340000064</v>
      </c>
      <c r="D165" s="1"/>
      <c r="E165" s="1">
        <f t="shared" si="26"/>
        <v>0</v>
      </c>
      <c r="F165" s="1">
        <v>689.29200000000037</v>
      </c>
      <c r="G165" s="1"/>
      <c r="H165" s="2"/>
      <c r="I165" s="2">
        <f t="shared" si="29"/>
        <v>9144.684834000007</v>
      </c>
      <c r="J165" s="2">
        <f t="shared" si="21"/>
        <v>0</v>
      </c>
      <c r="K165" s="2">
        <f t="shared" si="22"/>
        <v>7.0092904593474445</v>
      </c>
      <c r="L165" t="s">
        <v>11</v>
      </c>
    </row>
    <row r="166" spans="1:12" x14ac:dyDescent="0.2">
      <c r="A166" t="s">
        <v>362</v>
      </c>
      <c r="B166" t="s">
        <v>363</v>
      </c>
      <c r="C166" s="1">
        <v>4593.0067567567557</v>
      </c>
      <c r="D166" s="1">
        <v>3468.0115830115828</v>
      </c>
      <c r="E166" s="1">
        <f t="shared" si="26"/>
        <v>75.50634620577911</v>
      </c>
      <c r="F166" s="1">
        <v>382.02702702702697</v>
      </c>
      <c r="G166" s="1">
        <f>C166-D166-F166</f>
        <v>742.96814671814593</v>
      </c>
      <c r="H166" s="2">
        <f>C166-D166</f>
        <v>1124.9951737451729</v>
      </c>
      <c r="I166" s="2">
        <f t="shared" si="29"/>
        <v>4210.9797297297291</v>
      </c>
      <c r="J166" s="2">
        <f t="shared" si="21"/>
        <v>75.50634620577911</v>
      </c>
      <c r="K166" s="2">
        <f t="shared" si="22"/>
        <v>8.3175803402646498</v>
      </c>
      <c r="L166" t="s">
        <v>17</v>
      </c>
    </row>
    <row r="167" spans="1:12" x14ac:dyDescent="0.2">
      <c r="A167" t="s">
        <v>364</v>
      </c>
      <c r="B167" t="s">
        <v>365</v>
      </c>
      <c r="C167" s="1">
        <v>7295.4</v>
      </c>
      <c r="D167" s="1">
        <v>5558.55</v>
      </c>
      <c r="E167" s="1">
        <f t="shared" si="26"/>
        <v>76.192532280615183</v>
      </c>
      <c r="F167" s="1">
        <v>592.74</v>
      </c>
      <c r="G167" s="1">
        <f>C167-D167-F167</f>
        <v>1144.1099999999994</v>
      </c>
      <c r="H167" s="2">
        <f>C167-D167</f>
        <v>1736.8499999999995</v>
      </c>
      <c r="I167" s="2">
        <f t="shared" si="29"/>
        <v>6702.66</v>
      </c>
      <c r="J167" s="2">
        <f t="shared" si="21"/>
        <v>76.192532280615183</v>
      </c>
      <c r="K167" s="2">
        <f t="shared" si="22"/>
        <v>8.1248457932395759</v>
      </c>
      <c r="L167" t="s">
        <v>357</v>
      </c>
    </row>
    <row r="168" spans="1:12" x14ac:dyDescent="0.2">
      <c r="A168" t="s">
        <v>366</v>
      </c>
      <c r="B168" t="s">
        <v>367</v>
      </c>
      <c r="C168" s="1">
        <v>426.38803088803087</v>
      </c>
      <c r="D168" s="1">
        <v>272.66409266409266</v>
      </c>
      <c r="E168" s="1">
        <f t="shared" si="26"/>
        <v>63.947407739429252</v>
      </c>
      <c r="F168" s="1">
        <v>43.89382239382239</v>
      </c>
      <c r="G168" s="1">
        <f>C168-D168-F168</f>
        <v>109.83011583011582</v>
      </c>
      <c r="H168" s="2">
        <f>C168-D168</f>
        <v>153.72393822393821</v>
      </c>
      <c r="I168" s="2">
        <f t="shared" si="29"/>
        <v>382.49420849420846</v>
      </c>
      <c r="J168" s="2">
        <f t="shared" si="21"/>
        <v>63.947407739429252</v>
      </c>
      <c r="K168" s="2">
        <f t="shared" si="22"/>
        <v>10.294337367398775</v>
      </c>
      <c r="L168" t="s">
        <v>49</v>
      </c>
    </row>
    <row r="169" spans="1:12" x14ac:dyDescent="0.2">
      <c r="A169" t="s">
        <v>368</v>
      </c>
      <c r="B169" t="s">
        <v>369</v>
      </c>
      <c r="C169" s="1">
        <v>883.21699999999998</v>
      </c>
      <c r="D169" s="1">
        <v>551.97500000000002</v>
      </c>
      <c r="E169" s="1">
        <f t="shared" si="26"/>
        <v>62.495966449921148</v>
      </c>
      <c r="F169" s="1">
        <v>121.592</v>
      </c>
      <c r="G169" s="1">
        <f>C169-D169-F169</f>
        <v>209.64999999999998</v>
      </c>
      <c r="H169" s="2">
        <f>C169-D169</f>
        <v>331.24199999999996</v>
      </c>
      <c r="I169" s="2">
        <f t="shared" si="29"/>
        <v>761.625</v>
      </c>
      <c r="J169" s="2">
        <f t="shared" si="21"/>
        <v>62.495966449921148</v>
      </c>
      <c r="K169" s="2">
        <f t="shared" si="22"/>
        <v>13.766945156173399</v>
      </c>
      <c r="L169" t="s">
        <v>370</v>
      </c>
    </row>
    <row r="170" spans="1:12" x14ac:dyDescent="0.2">
      <c r="A170" t="s">
        <v>371</v>
      </c>
      <c r="B170" t="s">
        <v>372</v>
      </c>
      <c r="C170" s="1">
        <v>366.79536680000001</v>
      </c>
      <c r="D170" s="1"/>
      <c r="E170" s="1">
        <f t="shared" si="26"/>
        <v>0</v>
      </c>
      <c r="F170" s="1">
        <v>42.442799999999998</v>
      </c>
      <c r="G170" s="1"/>
      <c r="H170" s="2"/>
      <c r="I170" s="2">
        <f t="shared" si="29"/>
        <v>324.35256680000003</v>
      </c>
      <c r="J170" s="2">
        <f t="shared" si="21"/>
        <v>0</v>
      </c>
      <c r="K170" s="2">
        <f t="shared" si="22"/>
        <v>11.571247578801204</v>
      </c>
      <c r="L170" t="s">
        <v>11</v>
      </c>
    </row>
    <row r="171" spans="1:12" x14ac:dyDescent="0.2">
      <c r="A171" t="s">
        <v>373</v>
      </c>
      <c r="B171" t="s">
        <v>374</v>
      </c>
      <c r="C171" s="1">
        <v>2226.83</v>
      </c>
      <c r="D171" s="1">
        <v>1580.07</v>
      </c>
      <c r="E171" s="1">
        <f t="shared" si="26"/>
        <v>70.95602268695859</v>
      </c>
      <c r="F171" s="1">
        <v>227.91</v>
      </c>
      <c r="G171" s="1">
        <f>C171-D171-F171</f>
        <v>418.85</v>
      </c>
      <c r="H171" s="2">
        <f>C171-D171</f>
        <v>646.76</v>
      </c>
      <c r="I171" s="2">
        <f t="shared" si="29"/>
        <v>1998.9199999999998</v>
      </c>
      <c r="J171" s="2">
        <f t="shared" si="21"/>
        <v>70.95602268695859</v>
      </c>
      <c r="K171" s="2">
        <f t="shared" si="22"/>
        <v>10.234728290888842</v>
      </c>
      <c r="L171" t="s">
        <v>82</v>
      </c>
    </row>
    <row r="172" spans="1:12" x14ac:dyDescent="0.2">
      <c r="A172" t="s">
        <v>375</v>
      </c>
      <c r="B172" t="s">
        <v>376</v>
      </c>
      <c r="C172" s="1">
        <v>839</v>
      </c>
      <c r="D172" s="1">
        <v>512.70000000000005</v>
      </c>
      <c r="E172" s="1">
        <f t="shared" si="26"/>
        <v>61.108462455303936</v>
      </c>
      <c r="F172" s="1">
        <v>105.35</v>
      </c>
      <c r="G172" s="1">
        <f>C172-D172-F172</f>
        <v>220.94999999999996</v>
      </c>
      <c r="H172" s="2">
        <f>C172-D172</f>
        <v>326.29999999999995</v>
      </c>
      <c r="I172" s="2">
        <f t="shared" si="29"/>
        <v>733.65</v>
      </c>
      <c r="J172" s="2">
        <f t="shared" si="21"/>
        <v>61.108462455303936</v>
      </c>
      <c r="K172" s="2">
        <f t="shared" si="22"/>
        <v>12.556615017878425</v>
      </c>
      <c r="L172" t="s">
        <v>130</v>
      </c>
    </row>
    <row r="173" spans="1:12" x14ac:dyDescent="0.2">
      <c r="A173" t="s">
        <v>377</v>
      </c>
      <c r="B173" t="s">
        <v>378</v>
      </c>
      <c r="C173" s="1">
        <v>1535</v>
      </c>
      <c r="D173" s="1"/>
      <c r="E173" s="1">
        <f t="shared" si="26"/>
        <v>0</v>
      </c>
      <c r="F173" s="1">
        <v>153</v>
      </c>
      <c r="G173" s="1"/>
      <c r="H173" s="2"/>
      <c r="I173" s="2">
        <f t="shared" si="29"/>
        <v>1382</v>
      </c>
      <c r="J173" s="2">
        <f t="shared" si="21"/>
        <v>0</v>
      </c>
      <c r="K173" s="2">
        <f t="shared" si="22"/>
        <v>9.967426710097719</v>
      </c>
      <c r="L173" t="s">
        <v>130</v>
      </c>
    </row>
    <row r="174" spans="1:12" x14ac:dyDescent="0.2">
      <c r="A174" t="s">
        <v>379</v>
      </c>
      <c r="B174" t="s">
        <v>380</v>
      </c>
      <c r="C174" s="1">
        <v>705.79150579150587</v>
      </c>
      <c r="D174" s="1">
        <v>450.19305019305017</v>
      </c>
      <c r="E174" s="1">
        <f t="shared" si="26"/>
        <v>63.785557986870892</v>
      </c>
      <c r="F174" s="1">
        <v>76.447876447876453</v>
      </c>
      <c r="G174" s="1">
        <f t="shared" ref="G174:G183" si="30">C174-D174-F174</f>
        <v>179.15057915057923</v>
      </c>
      <c r="H174" s="2">
        <f t="shared" ref="H174:H183" si="31">C174-D174</f>
        <v>255.5984555984557</v>
      </c>
      <c r="I174" s="2">
        <f t="shared" si="29"/>
        <v>629.34362934362946</v>
      </c>
      <c r="J174" s="2">
        <f t="shared" si="21"/>
        <v>63.785557986870892</v>
      </c>
      <c r="K174" s="2">
        <f t="shared" si="22"/>
        <v>10.831509846827133</v>
      </c>
      <c r="L174" t="s">
        <v>49</v>
      </c>
    </row>
    <row r="175" spans="1:12" x14ac:dyDescent="0.2">
      <c r="A175" t="s">
        <v>381</v>
      </c>
      <c r="B175" t="s">
        <v>382</v>
      </c>
      <c r="C175" s="1">
        <v>3735.33</v>
      </c>
      <c r="D175" s="1">
        <v>2545.2600000000002</v>
      </c>
      <c r="E175" s="1">
        <f t="shared" si="26"/>
        <v>68.140164322830927</v>
      </c>
      <c r="F175" s="1">
        <v>331.51</v>
      </c>
      <c r="G175" s="1">
        <f t="shared" si="30"/>
        <v>858.55999999999972</v>
      </c>
      <c r="H175" s="2">
        <f t="shared" si="31"/>
        <v>1190.0699999999997</v>
      </c>
      <c r="I175" s="2">
        <f t="shared" si="29"/>
        <v>3403.8199999999997</v>
      </c>
      <c r="J175" s="2">
        <f t="shared" si="21"/>
        <v>68.140164322830927</v>
      </c>
      <c r="K175" s="2">
        <f t="shared" si="22"/>
        <v>8.874985610374452</v>
      </c>
      <c r="L175" t="s">
        <v>357</v>
      </c>
    </row>
    <row r="176" spans="1:12" s="8" customFormat="1" x14ac:dyDescent="0.2">
      <c r="A176" s="8" t="s">
        <v>383</v>
      </c>
      <c r="B176" s="8" t="s">
        <v>384</v>
      </c>
      <c r="C176" s="10">
        <v>3731.6602320000002</v>
      </c>
      <c r="D176" s="10">
        <v>1020.53</v>
      </c>
      <c r="E176" s="1">
        <f t="shared" si="26"/>
        <v>27.347881011477892</v>
      </c>
      <c r="F176" s="10">
        <v>178.221</v>
      </c>
      <c r="G176" s="10">
        <f t="shared" si="30"/>
        <v>2532.9092320000004</v>
      </c>
      <c r="H176" s="11">
        <f t="shared" si="31"/>
        <v>2711.1302320000004</v>
      </c>
      <c r="I176" s="11">
        <f t="shared" si="29"/>
        <v>3553.4392320000002</v>
      </c>
      <c r="J176" s="11">
        <f t="shared" si="21"/>
        <v>27.347881011477892</v>
      </c>
      <c r="K176" s="11">
        <f t="shared" si="22"/>
        <v>4.7759171232071589</v>
      </c>
      <c r="L176" s="8" t="s">
        <v>11</v>
      </c>
    </row>
    <row r="177" spans="1:12" s="8" customFormat="1" x14ac:dyDescent="0.2">
      <c r="A177" s="8" t="s">
        <v>385</v>
      </c>
      <c r="B177" s="8" t="s">
        <v>386</v>
      </c>
      <c r="C177" s="10">
        <v>5665.0579150000076</v>
      </c>
      <c r="D177" s="10">
        <v>2922.12</v>
      </c>
      <c r="E177" s="1">
        <f t="shared" si="26"/>
        <v>51.581467371459276</v>
      </c>
      <c r="F177" s="10">
        <v>412.76200000000034</v>
      </c>
      <c r="G177" s="10">
        <f t="shared" si="30"/>
        <v>2330.1759150000075</v>
      </c>
      <c r="H177" s="11">
        <f t="shared" si="31"/>
        <v>2742.9379150000077</v>
      </c>
      <c r="I177" s="11">
        <f t="shared" si="29"/>
        <v>5252.295915000007</v>
      </c>
      <c r="J177" s="11">
        <f t="shared" si="21"/>
        <v>51.581467371459276</v>
      </c>
      <c r="K177" s="11">
        <f t="shared" si="22"/>
        <v>7.2861037996996325</v>
      </c>
      <c r="L177" s="8" t="s">
        <v>11</v>
      </c>
    </row>
    <row r="178" spans="1:12" x14ac:dyDescent="0.2">
      <c r="A178" t="s">
        <v>387</v>
      </c>
      <c r="B178" t="s">
        <v>388</v>
      </c>
      <c r="C178" s="1">
        <v>531.42857142857133</v>
      </c>
      <c r="D178" s="1">
        <v>330</v>
      </c>
      <c r="E178" s="1">
        <f t="shared" si="26"/>
        <v>62.096774193548399</v>
      </c>
      <c r="F178" s="1">
        <v>79.285714285714278</v>
      </c>
      <c r="G178" s="1">
        <f t="shared" si="30"/>
        <v>122.14285714285705</v>
      </c>
      <c r="H178" s="2">
        <f t="shared" si="31"/>
        <v>201.42857142857133</v>
      </c>
      <c r="I178" s="2">
        <f t="shared" si="29"/>
        <v>452.14285714285705</v>
      </c>
      <c r="J178" s="2">
        <f t="shared" si="21"/>
        <v>62.096774193548399</v>
      </c>
      <c r="K178" s="2">
        <f t="shared" si="22"/>
        <v>14.919354838709678</v>
      </c>
      <c r="L178" t="s">
        <v>49</v>
      </c>
    </row>
    <row r="179" spans="1:12" x14ac:dyDescent="0.2">
      <c r="A179" t="s">
        <v>389</v>
      </c>
      <c r="B179" t="s">
        <v>390</v>
      </c>
      <c r="C179" s="1">
        <v>917</v>
      </c>
      <c r="D179" s="1">
        <v>603.79999999999995</v>
      </c>
      <c r="E179" s="1">
        <f t="shared" si="26"/>
        <v>65.845147219193009</v>
      </c>
      <c r="F179" s="1">
        <v>106.98</v>
      </c>
      <c r="G179" s="1">
        <f t="shared" si="30"/>
        <v>206.22000000000003</v>
      </c>
      <c r="H179" s="2">
        <f t="shared" si="31"/>
        <v>313.20000000000005</v>
      </c>
      <c r="I179" s="2">
        <f t="shared" si="29"/>
        <v>810.02</v>
      </c>
      <c r="J179" s="2">
        <f t="shared" si="21"/>
        <v>65.845147219193009</v>
      </c>
      <c r="K179" s="2">
        <f t="shared" si="22"/>
        <v>11.666303162486368</v>
      </c>
      <c r="L179" t="s">
        <v>11</v>
      </c>
    </row>
    <row r="180" spans="1:12" x14ac:dyDescent="0.2">
      <c r="A180" t="s">
        <v>391</v>
      </c>
      <c r="B180" t="s">
        <v>392</v>
      </c>
      <c r="C180" s="1">
        <v>1340.6177606177607</v>
      </c>
      <c r="D180" s="1">
        <v>931.96911196911196</v>
      </c>
      <c r="E180" s="1">
        <f t="shared" si="26"/>
        <v>69.517884914463451</v>
      </c>
      <c r="F180" s="1">
        <v>144.90347490347492</v>
      </c>
      <c r="G180" s="1">
        <f t="shared" si="30"/>
        <v>263.74517374517382</v>
      </c>
      <c r="H180" s="2">
        <f t="shared" si="31"/>
        <v>408.64864864864876</v>
      </c>
      <c r="I180" s="2">
        <f t="shared" si="29"/>
        <v>1195.7142857142858</v>
      </c>
      <c r="J180" s="2">
        <f t="shared" si="21"/>
        <v>69.517884914463451</v>
      </c>
      <c r="K180" s="2">
        <f t="shared" si="22"/>
        <v>10.808709175738725</v>
      </c>
      <c r="L180" t="s">
        <v>49</v>
      </c>
    </row>
    <row r="181" spans="1:12" x14ac:dyDescent="0.2">
      <c r="A181" t="s">
        <v>393</v>
      </c>
      <c r="B181" t="s">
        <v>394</v>
      </c>
      <c r="C181" s="1">
        <v>2279</v>
      </c>
      <c r="D181" s="1">
        <v>1547.58</v>
      </c>
      <c r="E181" s="1">
        <f t="shared" si="26"/>
        <v>67.906099166301004</v>
      </c>
      <c r="F181" s="1">
        <v>240.66300000000001</v>
      </c>
      <c r="G181" s="1">
        <f t="shared" si="30"/>
        <v>490.75700000000006</v>
      </c>
      <c r="H181" s="2">
        <f t="shared" si="31"/>
        <v>731.42000000000007</v>
      </c>
      <c r="I181" s="2">
        <f t="shared" si="29"/>
        <v>2038.337</v>
      </c>
      <c r="J181" s="2">
        <f t="shared" si="21"/>
        <v>67.906099166301004</v>
      </c>
      <c r="K181" s="2">
        <f t="shared" si="22"/>
        <v>10.560026327336551</v>
      </c>
      <c r="L181" t="s">
        <v>11</v>
      </c>
    </row>
    <row r="182" spans="1:12" x14ac:dyDescent="0.2">
      <c r="A182" t="s">
        <v>395</v>
      </c>
      <c r="B182" t="s">
        <v>396</v>
      </c>
      <c r="C182" s="1">
        <v>1313.7934362934361</v>
      </c>
      <c r="D182" s="1">
        <v>907.89575289575293</v>
      </c>
      <c r="E182" s="1">
        <f t="shared" si="26"/>
        <v>69.104908565928795</v>
      </c>
      <c r="F182" s="1">
        <v>136.56370656370655</v>
      </c>
      <c r="G182" s="1">
        <f t="shared" si="30"/>
        <v>269.33397683397664</v>
      </c>
      <c r="H182" s="2">
        <f t="shared" si="31"/>
        <v>405.89768339768318</v>
      </c>
      <c r="I182" s="2">
        <f t="shared" si="29"/>
        <v>1177.2297297297296</v>
      </c>
      <c r="J182" s="2">
        <f t="shared" si="21"/>
        <v>69.104908565928795</v>
      </c>
      <c r="K182" s="2">
        <f t="shared" si="22"/>
        <v>10.39461020211742</v>
      </c>
      <c r="L182" t="s">
        <v>49</v>
      </c>
    </row>
    <row r="183" spans="1:12" s="8" customFormat="1" x14ac:dyDescent="0.2">
      <c r="A183" s="8" t="s">
        <v>397</v>
      </c>
      <c r="B183" s="8" t="s">
        <v>398</v>
      </c>
      <c r="C183" s="10">
        <v>908.78378380000004</v>
      </c>
      <c r="D183" s="10">
        <v>492.43400000000003</v>
      </c>
      <c r="E183" s="1">
        <f t="shared" si="26"/>
        <v>54.186046095687388</v>
      </c>
      <c r="F183" s="10">
        <v>71.532799999999995</v>
      </c>
      <c r="G183" s="10">
        <f t="shared" si="30"/>
        <v>344.8169838</v>
      </c>
      <c r="H183" s="11">
        <f t="shared" si="31"/>
        <v>416.34978380000001</v>
      </c>
      <c r="I183" s="11">
        <f t="shared" si="29"/>
        <v>837.25098380000009</v>
      </c>
      <c r="J183" s="11">
        <f t="shared" si="21"/>
        <v>54.186046095687388</v>
      </c>
      <c r="K183" s="11">
        <f t="shared" si="22"/>
        <v>7.8712672117554563</v>
      </c>
      <c r="L183" s="8" t="s">
        <v>11</v>
      </c>
    </row>
    <row r="184" spans="1:12" x14ac:dyDescent="0.2">
      <c r="A184" t="s">
        <v>399</v>
      </c>
      <c r="B184" t="s">
        <v>400</v>
      </c>
      <c r="C184" s="1">
        <v>952.41312741312743</v>
      </c>
      <c r="D184" s="1">
        <v>670.72799999999995</v>
      </c>
      <c r="E184" s="1">
        <f t="shared" si="26"/>
        <v>70.424060808756451</v>
      </c>
      <c r="F184" s="1">
        <v>107.10899999999999</v>
      </c>
      <c r="G184" s="1">
        <f>C184-D184-F184</f>
        <v>174.57612741312749</v>
      </c>
      <c r="H184" s="2">
        <f>C184-D184</f>
        <v>281.68512741312747</v>
      </c>
      <c r="I184" s="2">
        <f t="shared" si="29"/>
        <v>845.30412741312739</v>
      </c>
      <c r="J184" s="2">
        <f t="shared" si="21"/>
        <v>70.424060808756451</v>
      </c>
      <c r="K184" s="2">
        <f t="shared" si="22"/>
        <v>11.246065065369413</v>
      </c>
      <c r="L184" t="s">
        <v>11</v>
      </c>
    </row>
    <row r="185" spans="1:12" x14ac:dyDescent="0.2">
      <c r="A185" t="s">
        <v>401</v>
      </c>
      <c r="B185" t="s">
        <v>402</v>
      </c>
      <c r="C185" s="1">
        <v>1054.7104247104248</v>
      </c>
      <c r="D185" s="1">
        <v>679.98069498069503</v>
      </c>
      <c r="E185" s="1">
        <f t="shared" si="26"/>
        <v>64.470842332613387</v>
      </c>
      <c r="F185" s="1">
        <v>115.03861003861005</v>
      </c>
      <c r="G185" s="1">
        <f>C185-D185-F185</f>
        <v>259.69111969111975</v>
      </c>
      <c r="H185" s="2">
        <f>C185-D185</f>
        <v>374.7297297297298</v>
      </c>
      <c r="I185" s="2">
        <f t="shared" si="29"/>
        <v>939.67181467181479</v>
      </c>
      <c r="J185" s="2">
        <f t="shared" si="21"/>
        <v>64.470842332613387</v>
      </c>
      <c r="K185" s="2">
        <f t="shared" si="22"/>
        <v>10.907127429805614</v>
      </c>
      <c r="L185" t="s">
        <v>49</v>
      </c>
    </row>
    <row r="186" spans="1:12" x14ac:dyDescent="0.2">
      <c r="A186" t="s">
        <v>403</v>
      </c>
      <c r="B186" t="s">
        <v>404</v>
      </c>
      <c r="C186" s="1">
        <v>490.3474903</v>
      </c>
      <c r="D186" s="1"/>
      <c r="E186" s="1">
        <f t="shared" si="26"/>
        <v>0</v>
      </c>
      <c r="F186" s="1">
        <v>81.471599999999995</v>
      </c>
      <c r="G186" s="1"/>
      <c r="H186" s="2"/>
      <c r="I186" s="2">
        <f t="shared" si="29"/>
        <v>408.87589030000004</v>
      </c>
      <c r="J186" s="2">
        <f t="shared" si="21"/>
        <v>0</v>
      </c>
      <c r="K186" s="2">
        <f t="shared" si="22"/>
        <v>16.615074332317835</v>
      </c>
      <c r="L186" t="s">
        <v>11</v>
      </c>
    </row>
    <row r="187" spans="1:12" s="8" customFormat="1" x14ac:dyDescent="0.2">
      <c r="A187" s="8" t="s">
        <v>405</v>
      </c>
      <c r="B187" s="8" t="s">
        <v>406</v>
      </c>
      <c r="C187" s="10">
        <v>447.87599999999998</v>
      </c>
      <c r="D187" s="10">
        <v>190.72</v>
      </c>
      <c r="E187" s="1">
        <f t="shared" si="26"/>
        <v>42.583214997008099</v>
      </c>
      <c r="F187" s="10">
        <v>52.491199999999999</v>
      </c>
      <c r="G187" s="10">
        <f t="shared" ref="G187:G226" si="32">C187-D187-F187</f>
        <v>204.66479999999996</v>
      </c>
      <c r="H187" s="11">
        <f t="shared" ref="H187:H226" si="33">C187-D187</f>
        <v>257.15599999999995</v>
      </c>
      <c r="I187" s="11">
        <f t="shared" si="29"/>
        <v>395.38479999999998</v>
      </c>
      <c r="J187" s="11">
        <f t="shared" si="21"/>
        <v>42.583214997008099</v>
      </c>
      <c r="K187" s="11">
        <f t="shared" si="22"/>
        <v>11.720029651064134</v>
      </c>
      <c r="L187" s="8" t="s">
        <v>189</v>
      </c>
    </row>
    <row r="188" spans="1:12" x14ac:dyDescent="0.2">
      <c r="A188" t="s">
        <v>407</v>
      </c>
      <c r="B188" t="s">
        <v>408</v>
      </c>
      <c r="C188" s="4">
        <v>814.47876450000001</v>
      </c>
      <c r="D188" s="1">
        <v>565.20000000000005</v>
      </c>
      <c r="E188" s="1">
        <f t="shared" si="26"/>
        <v>69.394074423409961</v>
      </c>
      <c r="F188" s="1">
        <v>78.56</v>
      </c>
      <c r="G188" s="1">
        <f t="shared" si="32"/>
        <v>170.71876449999996</v>
      </c>
      <c r="H188" s="2">
        <f t="shared" si="33"/>
        <v>249.27876449999997</v>
      </c>
      <c r="I188" s="2">
        <f t="shared" si="29"/>
        <v>735.91876449999995</v>
      </c>
      <c r="J188" s="2">
        <f t="shared" si="21"/>
        <v>69.394074423409961</v>
      </c>
      <c r="K188" s="2">
        <f t="shared" si="22"/>
        <v>9.6454325667075143</v>
      </c>
      <c r="L188" t="s">
        <v>22</v>
      </c>
    </row>
    <row r="189" spans="1:12" s="8" customFormat="1" x14ac:dyDescent="0.2">
      <c r="A189" s="8" t="s">
        <v>409</v>
      </c>
      <c r="B189" s="8" t="s">
        <v>410</v>
      </c>
      <c r="C189" s="10">
        <v>605.08365509999999</v>
      </c>
      <c r="D189" s="10">
        <v>309.67500000000001</v>
      </c>
      <c r="E189" s="1">
        <f t="shared" si="26"/>
        <v>51.178873762309962</v>
      </c>
      <c r="F189" s="10">
        <v>49.729600000000005</v>
      </c>
      <c r="G189" s="10">
        <f t="shared" si="32"/>
        <v>245.67905509999997</v>
      </c>
      <c r="H189" s="11">
        <f t="shared" si="33"/>
        <v>295.40865509999998</v>
      </c>
      <c r="I189" s="11">
        <f t="shared" si="29"/>
        <v>555.35405509999998</v>
      </c>
      <c r="J189" s="11">
        <f t="shared" si="21"/>
        <v>51.178873762309962</v>
      </c>
      <c r="K189" s="11">
        <f t="shared" si="22"/>
        <v>8.2186321809967549</v>
      </c>
      <c r="L189" s="8" t="s">
        <v>11</v>
      </c>
    </row>
    <row r="190" spans="1:12" x14ac:dyDescent="0.2">
      <c r="A190" t="s">
        <v>411</v>
      </c>
      <c r="B190" t="s">
        <v>412</v>
      </c>
      <c r="C190" s="1">
        <v>624.79999999999995</v>
      </c>
      <c r="D190" s="1">
        <v>418.7</v>
      </c>
      <c r="E190" s="1">
        <f t="shared" si="26"/>
        <v>67.013444302176694</v>
      </c>
      <c r="F190" s="1">
        <v>78.790000000000006</v>
      </c>
      <c r="G190" s="1">
        <f t="shared" si="32"/>
        <v>127.30999999999996</v>
      </c>
      <c r="H190" s="2">
        <f t="shared" si="33"/>
        <v>206.09999999999997</v>
      </c>
      <c r="I190" s="2">
        <f t="shared" si="29"/>
        <v>546.01</v>
      </c>
      <c r="J190" s="2">
        <f t="shared" si="21"/>
        <v>67.013444302176694</v>
      </c>
      <c r="K190" s="2">
        <f t="shared" si="22"/>
        <v>12.610435339308582</v>
      </c>
      <c r="L190" t="s">
        <v>130</v>
      </c>
    </row>
    <row r="191" spans="1:12" x14ac:dyDescent="0.2">
      <c r="A191" t="s">
        <v>413</v>
      </c>
      <c r="B191" t="s">
        <v>414</v>
      </c>
      <c r="C191" s="1">
        <v>954.88</v>
      </c>
      <c r="D191" s="1">
        <v>637.75</v>
      </c>
      <c r="E191" s="1">
        <f t="shared" si="26"/>
        <v>66.788496983914214</v>
      </c>
      <c r="F191" s="1">
        <v>92.9</v>
      </c>
      <c r="G191" s="1">
        <f t="shared" si="32"/>
        <v>224.23</v>
      </c>
      <c r="H191" s="2">
        <f t="shared" si="33"/>
        <v>317.13</v>
      </c>
      <c r="I191" s="2">
        <f t="shared" si="29"/>
        <v>861.98</v>
      </c>
      <c r="J191" s="2">
        <f t="shared" si="21"/>
        <v>66.788496983914214</v>
      </c>
      <c r="K191" s="2">
        <f t="shared" si="22"/>
        <v>9.728971179624665</v>
      </c>
      <c r="L191" t="s">
        <v>415</v>
      </c>
    </row>
    <row r="192" spans="1:12" s="8" customFormat="1" x14ac:dyDescent="0.2">
      <c r="A192" s="12" t="s">
        <v>416</v>
      </c>
      <c r="B192" s="12" t="s">
        <v>417</v>
      </c>
      <c r="C192" s="10">
        <v>618.53281849999996</v>
      </c>
      <c r="D192" s="10">
        <v>359.93900000000002</v>
      </c>
      <c r="E192" s="1">
        <f t="shared" si="26"/>
        <v>58.192385146658154</v>
      </c>
      <c r="F192" s="10">
        <v>63.867600000000003</v>
      </c>
      <c r="G192" s="10">
        <f t="shared" si="32"/>
        <v>194.72621849999993</v>
      </c>
      <c r="H192" s="11">
        <f t="shared" si="33"/>
        <v>258.59381849999994</v>
      </c>
      <c r="I192" s="11">
        <f t="shared" si="29"/>
        <v>554.66521849999992</v>
      </c>
      <c r="J192" s="11">
        <f t="shared" ref="J192:J225" si="34">D192/C192*100</f>
        <v>58.192385146658154</v>
      </c>
      <c r="K192" s="11">
        <f t="shared" ref="K192:K225" si="35">F192/C192*100</f>
        <v>10.325660674705169</v>
      </c>
      <c r="L192" s="8" t="s">
        <v>22</v>
      </c>
    </row>
    <row r="193" spans="1:12" x14ac:dyDescent="0.2">
      <c r="A193" t="s">
        <v>418</v>
      </c>
      <c r="B193" t="s">
        <v>419</v>
      </c>
      <c r="C193" s="1">
        <v>5386.9691119691115</v>
      </c>
      <c r="D193" s="1">
        <v>4120.3667953667955</v>
      </c>
      <c r="E193" s="1">
        <f t="shared" si="26"/>
        <v>76.487663280116109</v>
      </c>
      <c r="F193" s="1">
        <v>424.80694980694983</v>
      </c>
      <c r="G193" s="1">
        <f t="shared" si="32"/>
        <v>841.79536679536614</v>
      </c>
      <c r="H193" s="2">
        <f t="shared" si="33"/>
        <v>1266.602316602316</v>
      </c>
      <c r="I193" s="2">
        <f t="shared" si="29"/>
        <v>4962.1621621621616</v>
      </c>
      <c r="J193" s="2">
        <f t="shared" si="34"/>
        <v>76.487663280116109</v>
      </c>
      <c r="K193" s="2">
        <f t="shared" si="35"/>
        <v>7.8858248669569431</v>
      </c>
      <c r="L193" t="s">
        <v>17</v>
      </c>
    </row>
    <row r="194" spans="1:12" x14ac:dyDescent="0.2">
      <c r="A194" t="s">
        <v>420</v>
      </c>
      <c r="B194" t="s">
        <v>421</v>
      </c>
      <c r="C194" s="1">
        <v>843.33475776427633</v>
      </c>
      <c r="D194" s="1">
        <v>619.44107507678177</v>
      </c>
      <c r="E194" s="1">
        <f t="shared" si="26"/>
        <v>73.451386815711444</v>
      </c>
      <c r="F194" s="1">
        <v>75.335556373371773</v>
      </c>
      <c r="G194" s="1">
        <f t="shared" si="32"/>
        <v>148.55812631412277</v>
      </c>
      <c r="H194" s="2">
        <f t="shared" si="33"/>
        <v>223.89368268749456</v>
      </c>
      <c r="I194" s="2">
        <f t="shared" si="29"/>
        <v>767.99920139090455</v>
      </c>
      <c r="J194" s="2">
        <f t="shared" si="34"/>
        <v>73.451386815711444</v>
      </c>
      <c r="K194" s="2">
        <f t="shared" si="35"/>
        <v>8.9330548373329464</v>
      </c>
      <c r="L194" t="s">
        <v>326</v>
      </c>
    </row>
    <row r="195" spans="1:12" x14ac:dyDescent="0.2">
      <c r="A195" t="s">
        <v>422</v>
      </c>
      <c r="B195" t="s">
        <v>423</v>
      </c>
      <c r="C195" s="1">
        <v>700.04826254826253</v>
      </c>
      <c r="D195" s="1">
        <v>424.22779922779921</v>
      </c>
      <c r="E195" s="1">
        <f t="shared" ref="E195:E258" si="36">D195/C195*100</f>
        <v>60.599793174767328</v>
      </c>
      <c r="F195" s="1">
        <v>78.185328185328189</v>
      </c>
      <c r="G195" s="1">
        <f t="shared" si="32"/>
        <v>197.63513513513513</v>
      </c>
      <c r="H195" s="2">
        <f t="shared" si="33"/>
        <v>275.82046332046332</v>
      </c>
      <c r="I195" s="2">
        <f t="shared" si="29"/>
        <v>621.86293436293431</v>
      </c>
      <c r="J195" s="2">
        <f t="shared" si="34"/>
        <v>60.599793174767328</v>
      </c>
      <c r="K195" s="2">
        <f t="shared" si="35"/>
        <v>11.168562564632886</v>
      </c>
      <c r="L195" t="s">
        <v>49</v>
      </c>
    </row>
    <row r="196" spans="1:12" x14ac:dyDescent="0.2">
      <c r="A196" t="s">
        <v>424</v>
      </c>
      <c r="B196" t="s">
        <v>425</v>
      </c>
      <c r="C196" s="1">
        <v>1786.4875748520517</v>
      </c>
      <c r="D196" s="1">
        <v>1428.8939585111029</v>
      </c>
      <c r="E196" s="1">
        <f t="shared" si="36"/>
        <v>79.983425500702793</v>
      </c>
      <c r="F196" s="1">
        <v>119.12420080273753</v>
      </c>
      <c r="G196" s="1">
        <f t="shared" si="32"/>
        <v>238.46941553821122</v>
      </c>
      <c r="H196" s="2">
        <f t="shared" si="33"/>
        <v>357.59361634094876</v>
      </c>
      <c r="I196" s="2">
        <f t="shared" si="29"/>
        <v>1667.3633740493142</v>
      </c>
      <c r="J196" s="2">
        <f t="shared" si="34"/>
        <v>79.983425500702793</v>
      </c>
      <c r="K196" s="2">
        <f t="shared" si="35"/>
        <v>6.6680676921362201</v>
      </c>
      <c r="L196" t="s">
        <v>326</v>
      </c>
    </row>
    <row r="197" spans="1:12" x14ac:dyDescent="0.2">
      <c r="A197" t="s">
        <v>426</v>
      </c>
      <c r="B197" t="s">
        <v>427</v>
      </c>
      <c r="C197" s="1">
        <v>6263.4169884169878</v>
      </c>
      <c r="D197" s="1">
        <v>4890.1544401544397</v>
      </c>
      <c r="E197" s="1">
        <f t="shared" si="36"/>
        <v>78.074866310160431</v>
      </c>
      <c r="F197" s="1">
        <v>472.26833976833973</v>
      </c>
      <c r="G197" s="1">
        <f t="shared" si="32"/>
        <v>900.99420849420835</v>
      </c>
      <c r="H197" s="2">
        <f t="shared" si="33"/>
        <v>1373.2625482625481</v>
      </c>
      <c r="I197" s="2">
        <f t="shared" si="29"/>
        <v>5791.1486486486483</v>
      </c>
      <c r="J197" s="2">
        <f t="shared" si="34"/>
        <v>78.074866310160431</v>
      </c>
      <c r="K197" s="2">
        <f t="shared" si="35"/>
        <v>7.5401069518716586</v>
      </c>
      <c r="L197" t="s">
        <v>17</v>
      </c>
    </row>
    <row r="198" spans="1:12" s="8" customFormat="1" x14ac:dyDescent="0.2">
      <c r="A198" s="8" t="s">
        <v>428</v>
      </c>
      <c r="B198" s="8" t="s">
        <v>429</v>
      </c>
      <c r="C198" s="10">
        <v>899.61</v>
      </c>
      <c r="D198" s="10">
        <v>519.09</v>
      </c>
      <c r="E198" s="1">
        <f t="shared" si="36"/>
        <v>57.701670723980392</v>
      </c>
      <c r="F198" s="10">
        <v>78.546199999999999</v>
      </c>
      <c r="G198" s="10">
        <f t="shared" si="32"/>
        <v>301.97379999999998</v>
      </c>
      <c r="H198" s="11">
        <f t="shared" si="33"/>
        <v>380.52</v>
      </c>
      <c r="I198" s="11">
        <f t="shared" si="29"/>
        <v>821.06380000000001</v>
      </c>
      <c r="J198" s="11">
        <f t="shared" si="34"/>
        <v>57.701670723980392</v>
      </c>
      <c r="K198" s="11">
        <f t="shared" si="35"/>
        <v>8.7311390491435166</v>
      </c>
      <c r="L198" s="8" t="s">
        <v>35</v>
      </c>
    </row>
    <row r="199" spans="1:12" x14ac:dyDescent="0.2">
      <c r="A199" t="s">
        <v>430</v>
      </c>
      <c r="B199" t="s">
        <v>431</v>
      </c>
      <c r="C199" s="1">
        <v>1183.4942084942084</v>
      </c>
      <c r="D199" s="1">
        <v>735.69200000000001</v>
      </c>
      <c r="E199" s="1">
        <f t="shared" si="36"/>
        <v>62.162703857760384</v>
      </c>
      <c r="F199" s="1">
        <v>152.15</v>
      </c>
      <c r="G199" s="1">
        <f t="shared" si="32"/>
        <v>295.65220849420837</v>
      </c>
      <c r="H199" s="2">
        <f t="shared" si="33"/>
        <v>447.80220849420834</v>
      </c>
      <c r="I199" s="2">
        <f t="shared" si="29"/>
        <v>1031.3442084942083</v>
      </c>
      <c r="J199" s="2">
        <f t="shared" si="34"/>
        <v>62.162703857760384</v>
      </c>
      <c r="K199" s="2">
        <f t="shared" si="35"/>
        <v>12.855998695049346</v>
      </c>
      <c r="L199" t="s">
        <v>22</v>
      </c>
    </row>
    <row r="200" spans="1:12" x14ac:dyDescent="0.2">
      <c r="A200" t="s">
        <v>432</v>
      </c>
      <c r="B200" t="s">
        <v>433</v>
      </c>
      <c r="C200" s="1">
        <v>344.8262548262548</v>
      </c>
      <c r="D200" s="1">
        <v>217.21042471042472</v>
      </c>
      <c r="E200" s="1">
        <f t="shared" si="36"/>
        <v>62.991266375545862</v>
      </c>
      <c r="F200" s="1">
        <v>41.032818532818531</v>
      </c>
      <c r="G200" s="1">
        <f t="shared" si="32"/>
        <v>86.58301158301154</v>
      </c>
      <c r="H200" s="2">
        <f t="shared" si="33"/>
        <v>127.61583011583008</v>
      </c>
      <c r="I200" s="2">
        <f t="shared" si="29"/>
        <v>303.79343629343629</v>
      </c>
      <c r="J200" s="2">
        <f t="shared" si="34"/>
        <v>62.991266375545862</v>
      </c>
      <c r="K200" s="2">
        <f t="shared" si="35"/>
        <v>11.899563318777293</v>
      </c>
      <c r="L200" t="s">
        <v>49</v>
      </c>
    </row>
    <row r="201" spans="1:12" x14ac:dyDescent="0.2">
      <c r="A201" t="s">
        <v>434</v>
      </c>
      <c r="B201" t="s">
        <v>435</v>
      </c>
      <c r="C201" s="1">
        <v>1193.9881044642736</v>
      </c>
      <c r="D201" s="1">
        <v>903.64947372230222</v>
      </c>
      <c r="E201" s="1">
        <f t="shared" si="36"/>
        <v>75.683289502097466</v>
      </c>
      <c r="F201" s="1">
        <v>93.756200692588052</v>
      </c>
      <c r="G201" s="1">
        <f t="shared" si="32"/>
        <v>196.58243004938339</v>
      </c>
      <c r="H201" s="2">
        <f t="shared" si="33"/>
        <v>290.33863074197143</v>
      </c>
      <c r="I201" s="2">
        <f t="shared" si="29"/>
        <v>1100.2319037716857</v>
      </c>
      <c r="J201" s="2">
        <f t="shared" si="34"/>
        <v>75.683289502097466</v>
      </c>
      <c r="K201" s="2">
        <f t="shared" si="35"/>
        <v>7.8523563461007164</v>
      </c>
      <c r="L201" t="s">
        <v>326</v>
      </c>
    </row>
    <row r="202" spans="1:12" x14ac:dyDescent="0.2">
      <c r="A202" t="s">
        <v>436</v>
      </c>
      <c r="B202" t="s">
        <v>437</v>
      </c>
      <c r="C202" s="1">
        <v>435.5212355212355</v>
      </c>
      <c r="D202" s="1">
        <v>275.67567567567568</v>
      </c>
      <c r="E202" s="1">
        <f t="shared" si="36"/>
        <v>63.297872340425535</v>
      </c>
      <c r="F202" s="1">
        <v>52.818532818532816</v>
      </c>
      <c r="G202" s="1">
        <f t="shared" si="32"/>
        <v>107.027027027027</v>
      </c>
      <c r="H202" s="2">
        <f t="shared" si="33"/>
        <v>159.84555984555982</v>
      </c>
      <c r="I202" s="2">
        <f t="shared" si="29"/>
        <v>382.70270270270271</v>
      </c>
      <c r="J202" s="2">
        <f t="shared" si="34"/>
        <v>63.297872340425535</v>
      </c>
      <c r="K202" s="2">
        <f t="shared" si="35"/>
        <v>12.127659574468085</v>
      </c>
      <c r="L202" t="s">
        <v>49</v>
      </c>
    </row>
    <row r="203" spans="1:12" x14ac:dyDescent="0.2">
      <c r="A203" t="s">
        <v>438</v>
      </c>
      <c r="B203" t="s">
        <v>439</v>
      </c>
      <c r="C203" s="1">
        <v>1000</v>
      </c>
      <c r="D203" s="1">
        <v>612.77</v>
      </c>
      <c r="E203" s="1">
        <f t="shared" si="36"/>
        <v>61.277000000000001</v>
      </c>
      <c r="F203" s="1">
        <v>96.427999999999997</v>
      </c>
      <c r="G203" s="1">
        <f t="shared" si="32"/>
        <v>290.80200000000002</v>
      </c>
      <c r="H203" s="2">
        <f t="shared" si="33"/>
        <v>387.23</v>
      </c>
      <c r="I203" s="2">
        <f t="shared" si="29"/>
        <v>903.572</v>
      </c>
      <c r="J203" s="2">
        <f t="shared" si="34"/>
        <v>61.277000000000001</v>
      </c>
      <c r="K203" s="2">
        <f t="shared" si="35"/>
        <v>9.6427999999999994</v>
      </c>
      <c r="L203" t="s">
        <v>35</v>
      </c>
    </row>
    <row r="204" spans="1:12" x14ac:dyDescent="0.2">
      <c r="A204" t="s">
        <v>440</v>
      </c>
      <c r="B204" t="s">
        <v>441</v>
      </c>
      <c r="C204" s="1">
        <v>1023.0791505791507</v>
      </c>
      <c r="D204" s="1">
        <v>701.01351351351354</v>
      </c>
      <c r="E204" s="1">
        <f t="shared" si="36"/>
        <v>68.519968676585734</v>
      </c>
      <c r="F204" s="1">
        <v>120.17374517374517</v>
      </c>
      <c r="G204" s="1">
        <f t="shared" si="32"/>
        <v>201.89189189189196</v>
      </c>
      <c r="H204" s="2">
        <f t="shared" si="33"/>
        <v>322.06563706563713</v>
      </c>
      <c r="I204" s="2">
        <f t="shared" si="29"/>
        <v>902.90540540540553</v>
      </c>
      <c r="J204" s="2">
        <f t="shared" si="34"/>
        <v>68.519968676585734</v>
      </c>
      <c r="K204" s="2">
        <f t="shared" si="35"/>
        <v>11.746280344557555</v>
      </c>
      <c r="L204" t="s">
        <v>49</v>
      </c>
    </row>
    <row r="205" spans="1:12" s="8" customFormat="1" x14ac:dyDescent="0.2">
      <c r="A205" s="8" t="s">
        <v>442</v>
      </c>
      <c r="B205" s="8" t="s">
        <v>443</v>
      </c>
      <c r="C205" s="10">
        <v>653.86100390000001</v>
      </c>
      <c r="D205" s="10">
        <v>235.81300000000002</v>
      </c>
      <c r="E205" s="1">
        <f t="shared" si="36"/>
        <v>36.064698551141113</v>
      </c>
      <c r="F205" s="10">
        <v>45.986400000000003</v>
      </c>
      <c r="G205" s="10">
        <f t="shared" si="32"/>
        <v>372.06160390000002</v>
      </c>
      <c r="H205" s="11">
        <f t="shared" si="33"/>
        <v>418.04800390000003</v>
      </c>
      <c r="I205" s="11">
        <f t="shared" si="29"/>
        <v>607.87460390000001</v>
      </c>
      <c r="J205" s="11">
        <f t="shared" si="34"/>
        <v>36.064698551141113</v>
      </c>
      <c r="K205" s="11">
        <f t="shared" si="35"/>
        <v>7.0330543839915345</v>
      </c>
      <c r="L205" s="8" t="s">
        <v>22</v>
      </c>
    </row>
    <row r="206" spans="1:12" s="8" customFormat="1" x14ac:dyDescent="0.2">
      <c r="A206" s="8" t="s">
        <v>444</v>
      </c>
      <c r="B206" s="8" t="s">
        <v>445</v>
      </c>
      <c r="C206" s="10">
        <v>579.15057920000004</v>
      </c>
      <c r="D206" s="10">
        <v>248.196</v>
      </c>
      <c r="E206" s="1">
        <f t="shared" si="36"/>
        <v>42.855175996343021</v>
      </c>
      <c r="F206" s="10">
        <v>46.865600000000022</v>
      </c>
      <c r="G206" s="10">
        <f t="shared" si="32"/>
        <v>284.08897919999998</v>
      </c>
      <c r="H206" s="11">
        <f t="shared" si="33"/>
        <v>330.95457920000001</v>
      </c>
      <c r="I206" s="11">
        <f t="shared" ref="I206:I227" si="37">C206-F206</f>
        <v>532.28497920000007</v>
      </c>
      <c r="J206" s="11">
        <f t="shared" si="34"/>
        <v>42.855175996343021</v>
      </c>
      <c r="K206" s="11">
        <f t="shared" si="35"/>
        <v>8.0921269326428078</v>
      </c>
      <c r="L206" s="8" t="s">
        <v>11</v>
      </c>
    </row>
    <row r="207" spans="1:12" s="8" customFormat="1" x14ac:dyDescent="0.2">
      <c r="A207" s="8" t="s">
        <v>446</v>
      </c>
      <c r="B207" s="8" t="s">
        <v>447</v>
      </c>
      <c r="C207" s="10">
        <v>720.08</v>
      </c>
      <c r="D207" s="10">
        <v>375.81</v>
      </c>
      <c r="E207" s="1">
        <f t="shared" si="36"/>
        <v>52.190034440617708</v>
      </c>
      <c r="F207" s="10">
        <v>56.537999999999997</v>
      </c>
      <c r="G207" s="10">
        <f t="shared" si="32"/>
        <v>287.73200000000003</v>
      </c>
      <c r="H207" s="11">
        <f t="shared" si="33"/>
        <v>344.27000000000004</v>
      </c>
      <c r="I207" s="11">
        <f t="shared" si="37"/>
        <v>663.54200000000003</v>
      </c>
      <c r="J207" s="11">
        <f t="shared" si="34"/>
        <v>52.190034440617708</v>
      </c>
      <c r="K207" s="11">
        <f t="shared" si="35"/>
        <v>7.8516275969336728</v>
      </c>
      <c r="L207" s="8" t="s">
        <v>448</v>
      </c>
    </row>
    <row r="208" spans="1:12" x14ac:dyDescent="0.2">
      <c r="A208" t="s">
        <v>449</v>
      </c>
      <c r="B208" t="s">
        <v>450</v>
      </c>
      <c r="C208" s="1">
        <v>5424.71</v>
      </c>
      <c r="D208" s="1">
        <v>3984.13</v>
      </c>
      <c r="E208" s="1">
        <f t="shared" si="36"/>
        <v>73.444110376407224</v>
      </c>
      <c r="F208" s="1">
        <v>505.84</v>
      </c>
      <c r="G208" s="1">
        <f t="shared" si="32"/>
        <v>934.74</v>
      </c>
      <c r="H208" s="2">
        <f t="shared" si="33"/>
        <v>1440.58</v>
      </c>
      <c r="I208" s="2">
        <f t="shared" si="37"/>
        <v>4918.87</v>
      </c>
      <c r="J208" s="2">
        <f t="shared" si="34"/>
        <v>73.444110376407224</v>
      </c>
      <c r="K208" s="2">
        <f t="shared" si="35"/>
        <v>9.3247380965987112</v>
      </c>
      <c r="L208" t="s">
        <v>82</v>
      </c>
    </row>
    <row r="209" spans="1:12" x14ac:dyDescent="0.2">
      <c r="A209" t="s">
        <v>451</v>
      </c>
      <c r="B209" t="s">
        <v>452</v>
      </c>
      <c r="C209" s="1">
        <v>1425.0675675675675</v>
      </c>
      <c r="D209" s="1">
        <v>926.86293436293431</v>
      </c>
      <c r="E209" s="1">
        <f t="shared" si="36"/>
        <v>65.039929015084297</v>
      </c>
      <c r="F209" s="1">
        <v>164.38223938223939</v>
      </c>
      <c r="G209" s="1">
        <f t="shared" si="32"/>
        <v>333.82239382239379</v>
      </c>
      <c r="H209" s="2">
        <f t="shared" si="33"/>
        <v>498.20463320463318</v>
      </c>
      <c r="I209" s="2">
        <f t="shared" si="37"/>
        <v>1260.6853281853282</v>
      </c>
      <c r="J209" s="2">
        <f t="shared" si="34"/>
        <v>65.039929015084297</v>
      </c>
      <c r="K209" s="2">
        <f t="shared" si="35"/>
        <v>11.535048802129548</v>
      </c>
      <c r="L209" t="s">
        <v>49</v>
      </c>
    </row>
    <row r="210" spans="1:12" x14ac:dyDescent="0.2">
      <c r="A210" t="s">
        <v>453</v>
      </c>
      <c r="B210" t="s">
        <v>454</v>
      </c>
      <c r="C210" s="1">
        <v>1725.0965250965251</v>
      </c>
      <c r="D210" s="1">
        <v>1178.3783783783783</v>
      </c>
      <c r="E210" s="1">
        <f t="shared" si="36"/>
        <v>68.307967770814685</v>
      </c>
      <c r="F210" s="1">
        <v>179.15057915057915</v>
      </c>
      <c r="G210" s="1">
        <f t="shared" si="32"/>
        <v>367.56756756756761</v>
      </c>
      <c r="H210" s="2">
        <f t="shared" si="33"/>
        <v>546.71814671814673</v>
      </c>
      <c r="I210" s="2">
        <f t="shared" si="37"/>
        <v>1545.9459459459458</v>
      </c>
      <c r="J210" s="2">
        <f t="shared" si="34"/>
        <v>68.307967770814685</v>
      </c>
      <c r="K210" s="2">
        <f t="shared" si="35"/>
        <v>10.384959713518354</v>
      </c>
      <c r="L210" t="s">
        <v>49</v>
      </c>
    </row>
    <row r="211" spans="1:12" x14ac:dyDescent="0.2">
      <c r="A211" t="s">
        <v>455</v>
      </c>
      <c r="B211" t="s">
        <v>456</v>
      </c>
      <c r="C211" s="1">
        <v>565.39575289575293</v>
      </c>
      <c r="D211" s="1">
        <v>340.25096525096524</v>
      </c>
      <c r="E211" s="1">
        <f t="shared" si="36"/>
        <v>60.179257362355941</v>
      </c>
      <c r="F211" s="1">
        <v>67.326254826254825</v>
      </c>
      <c r="G211" s="1">
        <f t="shared" si="32"/>
        <v>157.81853281853287</v>
      </c>
      <c r="H211" s="2">
        <f t="shared" si="33"/>
        <v>225.1447876447877</v>
      </c>
      <c r="I211" s="2">
        <f t="shared" si="37"/>
        <v>498.06949806949808</v>
      </c>
      <c r="J211" s="2">
        <f t="shared" si="34"/>
        <v>60.179257362355941</v>
      </c>
      <c r="K211" s="2">
        <f t="shared" si="35"/>
        <v>11.907810499359794</v>
      </c>
      <c r="L211" t="s">
        <v>49</v>
      </c>
    </row>
    <row r="212" spans="1:12" s="8" customFormat="1" x14ac:dyDescent="0.2">
      <c r="A212" s="8" t="s">
        <v>457</v>
      </c>
      <c r="B212" s="8" t="s">
        <v>458</v>
      </c>
      <c r="C212" s="10">
        <v>409.26640930000002</v>
      </c>
      <c r="D212" s="10">
        <v>222.21</v>
      </c>
      <c r="E212" s="1">
        <f t="shared" si="36"/>
        <v>54.294707542713553</v>
      </c>
      <c r="F212" s="10">
        <v>50.133600000000001</v>
      </c>
      <c r="G212" s="10">
        <f t="shared" si="32"/>
        <v>136.92280930000001</v>
      </c>
      <c r="H212" s="11">
        <f t="shared" si="33"/>
        <v>187.05640930000001</v>
      </c>
      <c r="I212" s="11">
        <f t="shared" si="37"/>
        <v>359.13280930000002</v>
      </c>
      <c r="J212" s="11">
        <f t="shared" si="34"/>
        <v>54.294707542713553</v>
      </c>
      <c r="K212" s="11">
        <f t="shared" si="35"/>
        <v>12.249624904654983</v>
      </c>
      <c r="L212" s="8" t="s">
        <v>11</v>
      </c>
    </row>
    <row r="213" spans="1:12" x14ac:dyDescent="0.2">
      <c r="A213" t="s">
        <v>459</v>
      </c>
      <c r="B213" t="s">
        <v>460</v>
      </c>
      <c r="C213" s="1">
        <v>370.65637070000002</v>
      </c>
      <c r="D213" s="1">
        <v>230.95099999999999</v>
      </c>
      <c r="E213" s="1">
        <f t="shared" si="36"/>
        <v>62.308655200999077</v>
      </c>
      <c r="F213" s="1">
        <v>34.380000000000003</v>
      </c>
      <c r="G213" s="1">
        <f t="shared" si="32"/>
        <v>105.32537070000004</v>
      </c>
      <c r="H213" s="2">
        <f t="shared" si="33"/>
        <v>139.70537070000003</v>
      </c>
      <c r="I213" s="2">
        <f t="shared" si="37"/>
        <v>336.27637070000003</v>
      </c>
      <c r="J213" s="2">
        <f t="shared" si="34"/>
        <v>62.308655200999077</v>
      </c>
      <c r="K213" s="2">
        <f t="shared" si="35"/>
        <v>9.2754374989082038</v>
      </c>
      <c r="L213" t="s">
        <v>22</v>
      </c>
    </row>
    <row r="214" spans="1:12" s="8" customFormat="1" x14ac:dyDescent="0.2">
      <c r="A214" s="12" t="s">
        <v>461</v>
      </c>
      <c r="B214" s="12" t="s">
        <v>462</v>
      </c>
      <c r="C214" s="10">
        <v>613.89961390000008</v>
      </c>
      <c r="D214" s="10">
        <v>306.05</v>
      </c>
      <c r="E214" s="1">
        <f t="shared" si="36"/>
        <v>49.853427672924617</v>
      </c>
      <c r="F214" s="10">
        <v>54.561599999999999</v>
      </c>
      <c r="G214" s="10">
        <f t="shared" si="32"/>
        <v>253.28801390000007</v>
      </c>
      <c r="H214" s="11">
        <f t="shared" si="33"/>
        <v>307.84961390000007</v>
      </c>
      <c r="I214" s="11">
        <f t="shared" si="37"/>
        <v>559.33801390000008</v>
      </c>
      <c r="J214" s="11">
        <f t="shared" si="34"/>
        <v>49.853427672924617</v>
      </c>
      <c r="K214" s="11">
        <f t="shared" si="35"/>
        <v>8.8877071698057293</v>
      </c>
      <c r="L214" s="8" t="s">
        <v>22</v>
      </c>
    </row>
    <row r="215" spans="1:12" x14ac:dyDescent="0.2">
      <c r="A215" t="s">
        <v>463</v>
      </c>
      <c r="B215" t="s">
        <v>464</v>
      </c>
      <c r="C215" s="1">
        <v>486.87258687258685</v>
      </c>
      <c r="D215" s="1">
        <v>294.63320463320463</v>
      </c>
      <c r="E215" s="1">
        <f t="shared" si="36"/>
        <v>60.515463917525778</v>
      </c>
      <c r="F215" s="1">
        <v>52.702702702702702</v>
      </c>
      <c r="G215" s="1">
        <f t="shared" si="32"/>
        <v>139.53667953667951</v>
      </c>
      <c r="H215" s="2">
        <f t="shared" si="33"/>
        <v>192.23938223938222</v>
      </c>
      <c r="I215" s="2">
        <f t="shared" si="37"/>
        <v>434.16988416988414</v>
      </c>
      <c r="J215" s="2">
        <f t="shared" si="34"/>
        <v>60.515463917525778</v>
      </c>
      <c r="K215" s="2">
        <f t="shared" si="35"/>
        <v>10.824742268041238</v>
      </c>
      <c r="L215" t="s">
        <v>49</v>
      </c>
    </row>
    <row r="216" spans="1:12" x14ac:dyDescent="0.2">
      <c r="A216" t="s">
        <v>465</v>
      </c>
      <c r="B216" t="s">
        <v>466</v>
      </c>
      <c r="C216" s="1">
        <v>1745.0386100386099</v>
      </c>
      <c r="D216" s="1">
        <v>1120.2509652509652</v>
      </c>
      <c r="E216" s="1">
        <f t="shared" si="36"/>
        <v>64.196342637151105</v>
      </c>
      <c r="F216" s="1">
        <v>187.26833976833976</v>
      </c>
      <c r="G216" s="1">
        <f t="shared" si="32"/>
        <v>437.51930501930497</v>
      </c>
      <c r="H216" s="2">
        <f t="shared" si="33"/>
        <v>624.78764478764469</v>
      </c>
      <c r="I216" s="2">
        <f t="shared" si="37"/>
        <v>1557.7702702702702</v>
      </c>
      <c r="J216" s="2">
        <f t="shared" si="34"/>
        <v>64.196342637151105</v>
      </c>
      <c r="K216" s="2">
        <f t="shared" si="35"/>
        <v>10.731472569778633</v>
      </c>
      <c r="L216" t="s">
        <v>49</v>
      </c>
    </row>
    <row r="217" spans="1:12" x14ac:dyDescent="0.2">
      <c r="A217" t="s">
        <v>467</v>
      </c>
      <c r="B217" t="s">
        <v>468</v>
      </c>
      <c r="C217" s="1">
        <v>1407.8571428571429</v>
      </c>
      <c r="D217" s="1">
        <v>863.88030888030892</v>
      </c>
      <c r="E217" s="1">
        <f t="shared" si="36"/>
        <v>61.361361361361368</v>
      </c>
      <c r="F217" s="1">
        <v>163.47490347490347</v>
      </c>
      <c r="G217" s="1">
        <f t="shared" si="32"/>
        <v>380.50193050193047</v>
      </c>
      <c r="H217" s="2">
        <f t="shared" si="33"/>
        <v>543.97683397683397</v>
      </c>
      <c r="I217" s="2">
        <f t="shared" si="37"/>
        <v>1244.3822393822395</v>
      </c>
      <c r="J217" s="2">
        <f t="shared" si="34"/>
        <v>61.361361361361368</v>
      </c>
      <c r="K217" s="2">
        <f t="shared" si="35"/>
        <v>11.611611611611611</v>
      </c>
      <c r="L217" t="s">
        <v>49</v>
      </c>
    </row>
    <row r="218" spans="1:12" s="8" customFormat="1" x14ac:dyDescent="0.2">
      <c r="A218" s="8" t="s">
        <v>469</v>
      </c>
      <c r="B218" s="8" t="s">
        <v>470</v>
      </c>
      <c r="C218" s="10">
        <v>1220.3667949999999</v>
      </c>
      <c r="D218" s="10">
        <v>563.79999999999995</v>
      </c>
      <c r="E218" s="1">
        <f t="shared" si="36"/>
        <v>46.199224881401335</v>
      </c>
      <c r="F218" s="10">
        <v>91.727800000000002</v>
      </c>
      <c r="G218" s="10">
        <f t="shared" si="32"/>
        <v>564.83899499999995</v>
      </c>
      <c r="H218" s="11">
        <f t="shared" si="33"/>
        <v>656.56679499999996</v>
      </c>
      <c r="I218" s="11">
        <f t="shared" si="37"/>
        <v>1128.6389949999998</v>
      </c>
      <c r="J218" s="11">
        <f t="shared" si="34"/>
        <v>46.199224881401335</v>
      </c>
      <c r="K218" s="11">
        <f t="shared" si="35"/>
        <v>7.5164123094647133</v>
      </c>
      <c r="L218" s="8" t="s">
        <v>35</v>
      </c>
    </row>
    <row r="219" spans="1:12" x14ac:dyDescent="0.2">
      <c r="A219" t="s">
        <v>471</v>
      </c>
      <c r="B219" t="s">
        <v>472</v>
      </c>
      <c r="C219" s="1">
        <v>7593.7065637065634</v>
      </c>
      <c r="D219" s="1">
        <v>4794.1505791505788</v>
      </c>
      <c r="E219" s="1">
        <f t="shared" si="36"/>
        <v>63.133208255159467</v>
      </c>
      <c r="F219" s="1">
        <v>961.67953667953657</v>
      </c>
      <c r="G219" s="1">
        <f t="shared" si="32"/>
        <v>1837.8764478764481</v>
      </c>
      <c r="H219" s="2">
        <f t="shared" si="33"/>
        <v>2799.5559845559847</v>
      </c>
      <c r="I219" s="2">
        <f t="shared" si="37"/>
        <v>6632.0270270270266</v>
      </c>
      <c r="J219" s="2">
        <f t="shared" si="34"/>
        <v>63.133208255159467</v>
      </c>
      <c r="K219" s="2">
        <f t="shared" si="35"/>
        <v>12.664165103189493</v>
      </c>
      <c r="L219" t="s">
        <v>17</v>
      </c>
    </row>
    <row r="220" spans="1:12" x14ac:dyDescent="0.2">
      <c r="A220" t="s">
        <v>473</v>
      </c>
      <c r="B220" t="s">
        <v>474</v>
      </c>
      <c r="C220" s="1">
        <v>5068.3223938223937</v>
      </c>
      <c r="D220" s="1">
        <v>3179.6525096525093</v>
      </c>
      <c r="E220" s="1">
        <f t="shared" si="36"/>
        <v>62.735798210628438</v>
      </c>
      <c r="F220" s="1">
        <v>699.3050193050193</v>
      </c>
      <c r="G220" s="1">
        <f t="shared" si="32"/>
        <v>1189.364864864865</v>
      </c>
      <c r="H220" s="2">
        <f t="shared" si="33"/>
        <v>1888.6698841698844</v>
      </c>
      <c r="I220" s="2">
        <f t="shared" si="37"/>
        <v>4369.0173745173743</v>
      </c>
      <c r="J220" s="2">
        <f t="shared" si="34"/>
        <v>62.735798210628438</v>
      </c>
      <c r="K220" s="2">
        <f t="shared" si="35"/>
        <v>13.797563867629622</v>
      </c>
      <c r="L220" t="s">
        <v>17</v>
      </c>
    </row>
    <row r="221" spans="1:12" s="8" customFormat="1" x14ac:dyDescent="0.2">
      <c r="A221" s="8" t="s">
        <v>475</v>
      </c>
      <c r="B221" s="8" t="s">
        <v>476</v>
      </c>
      <c r="C221" s="10">
        <v>4025.0965250000004</v>
      </c>
      <c r="D221" s="10">
        <v>1834.598</v>
      </c>
      <c r="E221" s="1">
        <f t="shared" si="36"/>
        <v>45.578981487903569</v>
      </c>
      <c r="F221" s="10">
        <v>383.99400000000003</v>
      </c>
      <c r="G221" s="10">
        <f t="shared" si="32"/>
        <v>1806.5045250000003</v>
      </c>
      <c r="H221" s="11">
        <f t="shared" si="33"/>
        <v>2190.4985250000004</v>
      </c>
      <c r="I221" s="11">
        <f t="shared" si="37"/>
        <v>3641.1025250000002</v>
      </c>
      <c r="J221" s="11">
        <f t="shared" si="34"/>
        <v>45.578981487903569</v>
      </c>
      <c r="K221" s="11">
        <f t="shared" si="35"/>
        <v>9.5399948203726623</v>
      </c>
      <c r="L221" s="8" t="s">
        <v>22</v>
      </c>
    </row>
    <row r="222" spans="1:12" x14ac:dyDescent="0.2">
      <c r="A222" t="s">
        <v>477</v>
      </c>
      <c r="B222" t="s">
        <v>478</v>
      </c>
      <c r="C222" s="1">
        <v>5113.8996138996135</v>
      </c>
      <c r="D222" s="1">
        <v>3081.0810810810808</v>
      </c>
      <c r="E222" s="1">
        <f t="shared" si="36"/>
        <v>60.249150622876556</v>
      </c>
      <c r="F222" s="1">
        <v>741.31274131274131</v>
      </c>
      <c r="G222" s="1">
        <f t="shared" si="32"/>
        <v>1291.5057915057914</v>
      </c>
      <c r="H222" s="2">
        <f t="shared" si="33"/>
        <v>2032.8185328185327</v>
      </c>
      <c r="I222" s="2">
        <f t="shared" si="37"/>
        <v>4372.5868725868722</v>
      </c>
      <c r="J222" s="2">
        <f t="shared" si="34"/>
        <v>60.249150622876556</v>
      </c>
      <c r="K222" s="2">
        <f t="shared" si="35"/>
        <v>14.496036240090602</v>
      </c>
      <c r="L222" t="s">
        <v>17</v>
      </c>
    </row>
    <row r="223" spans="1:12" x14ac:dyDescent="0.2">
      <c r="A223" t="s">
        <v>479</v>
      </c>
      <c r="B223" t="s">
        <v>480</v>
      </c>
      <c r="C223" s="1">
        <v>3347.6756756756754</v>
      </c>
      <c r="D223" s="1">
        <v>1999.6911196911194</v>
      </c>
      <c r="E223" s="1">
        <f t="shared" si="36"/>
        <v>59.73371716444764</v>
      </c>
      <c r="F223" s="1">
        <v>461.77606177606174</v>
      </c>
      <c r="G223" s="1">
        <f t="shared" si="32"/>
        <v>886.20849420849424</v>
      </c>
      <c r="H223" s="2">
        <f t="shared" si="33"/>
        <v>1347.984555984556</v>
      </c>
      <c r="I223" s="2">
        <f t="shared" si="37"/>
        <v>2885.8996138996135</v>
      </c>
      <c r="J223" s="2">
        <f t="shared" si="34"/>
        <v>59.73371716444764</v>
      </c>
      <c r="K223" s="2">
        <f t="shared" si="35"/>
        <v>13.793930670504977</v>
      </c>
      <c r="L223" t="s">
        <v>17</v>
      </c>
    </row>
    <row r="224" spans="1:12" x14ac:dyDescent="0.2">
      <c r="A224" t="s">
        <v>481</v>
      </c>
      <c r="B224" t="s">
        <v>482</v>
      </c>
      <c r="C224" s="1">
        <v>3612.26</v>
      </c>
      <c r="D224" s="1">
        <v>1973.35</v>
      </c>
      <c r="E224" s="1">
        <f t="shared" si="36"/>
        <v>54.629234883424772</v>
      </c>
      <c r="F224" s="1">
        <v>609.75</v>
      </c>
      <c r="G224" s="1">
        <f t="shared" si="32"/>
        <v>1029.1600000000003</v>
      </c>
      <c r="H224" s="2">
        <f t="shared" si="33"/>
        <v>1638.9100000000003</v>
      </c>
      <c r="I224" s="2">
        <f t="shared" si="37"/>
        <v>3002.51</v>
      </c>
      <c r="J224" s="2">
        <f t="shared" si="34"/>
        <v>54.629234883424772</v>
      </c>
      <c r="K224" s="2">
        <f t="shared" si="35"/>
        <v>16.880014173952041</v>
      </c>
      <c r="L224" t="s">
        <v>295</v>
      </c>
    </row>
    <row r="225" spans="1:12" x14ac:dyDescent="0.2">
      <c r="A225" t="s">
        <v>483</v>
      </c>
      <c r="B225" t="s">
        <v>484</v>
      </c>
      <c r="C225" s="1">
        <v>1559.3918918918919</v>
      </c>
      <c r="D225" s="1">
        <v>916.21621621621625</v>
      </c>
      <c r="E225" s="1">
        <f t="shared" si="36"/>
        <v>58.754712075913176</v>
      </c>
      <c r="F225" s="1">
        <v>218.91891891891893</v>
      </c>
      <c r="G225" s="1">
        <f t="shared" si="32"/>
        <v>424.25675675675666</v>
      </c>
      <c r="H225" s="2">
        <f t="shared" si="33"/>
        <v>643.17567567567562</v>
      </c>
      <c r="I225" s="2">
        <f t="shared" si="37"/>
        <v>1340.4729729729729</v>
      </c>
      <c r="J225" s="2">
        <f t="shared" si="34"/>
        <v>58.754712075913176</v>
      </c>
      <c r="K225" s="2">
        <f t="shared" si="35"/>
        <v>14.038736513713769</v>
      </c>
      <c r="L225" t="s">
        <v>17</v>
      </c>
    </row>
    <row r="226" spans="1:12" x14ac:dyDescent="0.2">
      <c r="A226" t="s">
        <v>485</v>
      </c>
      <c r="B226" t="s">
        <v>486</v>
      </c>
      <c r="C226" s="1">
        <v>3360.04</v>
      </c>
      <c r="D226" s="1">
        <v>1921.54</v>
      </c>
      <c r="E226" s="1">
        <f t="shared" si="36"/>
        <v>57.188009666551586</v>
      </c>
      <c r="F226" s="1">
        <v>438.53</v>
      </c>
      <c r="G226" s="1">
        <f t="shared" si="32"/>
        <v>999.97</v>
      </c>
      <c r="H226" s="2">
        <f t="shared" si="33"/>
        <v>1438.5</v>
      </c>
      <c r="I226" s="2">
        <f t="shared" si="37"/>
        <v>2921.51</v>
      </c>
      <c r="J226" s="2">
        <f t="shared" ref="J226:J290" si="38">D226/C226*100</f>
        <v>57.188009666551586</v>
      </c>
      <c r="K226" s="2">
        <f t="shared" ref="K226:K290" si="39">F226/C226*100</f>
        <v>13.051332722229498</v>
      </c>
      <c r="L226" t="s">
        <v>82</v>
      </c>
    </row>
    <row r="227" spans="1:12" x14ac:dyDescent="0.2">
      <c r="A227" t="s">
        <v>487</v>
      </c>
      <c r="B227" t="s">
        <v>488</v>
      </c>
      <c r="C227" s="1">
        <v>30373.175675675677</v>
      </c>
      <c r="D227" s="1">
        <v>22019.594594594593</v>
      </c>
      <c r="E227" s="1">
        <f t="shared" si="36"/>
        <v>72.496846657456899</v>
      </c>
      <c r="F227" s="1">
        <v>4013.5135135135133</v>
      </c>
      <c r="G227" s="1">
        <f>C227-D227-F227</f>
        <v>4340.0675675675702</v>
      </c>
      <c r="H227" s="2">
        <f>C227-D227</f>
        <v>8353.5810810810835</v>
      </c>
      <c r="I227" s="2">
        <f t="shared" si="37"/>
        <v>26359.662162162163</v>
      </c>
      <c r="J227" s="2">
        <f t="shared" si="38"/>
        <v>72.496846657456899</v>
      </c>
      <c r="K227" s="2">
        <f t="shared" si="39"/>
        <v>13.214006847258092</v>
      </c>
      <c r="L227" t="s">
        <v>49</v>
      </c>
    </row>
    <row r="228" spans="1:12" x14ac:dyDescent="0.2">
      <c r="A228" t="s">
        <v>489</v>
      </c>
      <c r="B228" t="s">
        <v>490</v>
      </c>
      <c r="C228" s="1">
        <v>10673.600386100386</v>
      </c>
      <c r="D228" s="1">
        <v>7114.864864864865</v>
      </c>
      <c r="E228" s="1">
        <f t="shared" si="36"/>
        <v>66.658527652301302</v>
      </c>
      <c r="F228" s="1">
        <v>1765.6853281853282</v>
      </c>
      <c r="G228" s="1">
        <f>C228-D228-F228</f>
        <v>1793.0501930501932</v>
      </c>
      <c r="H228" s="2">
        <f>C228-D228</f>
        <v>3558.7355212355214</v>
      </c>
      <c r="I228" s="2">
        <f>C228-F228</f>
        <v>8907.9150579150592</v>
      </c>
      <c r="J228" s="2">
        <f t="shared" si="38"/>
        <v>66.658527652301302</v>
      </c>
      <c r="K228" s="2">
        <f t="shared" si="39"/>
        <v>16.542546697594922</v>
      </c>
      <c r="L228" t="s">
        <v>49</v>
      </c>
    </row>
    <row r="229" spans="1:12" x14ac:dyDescent="0.2">
      <c r="A229" t="s">
        <v>491</v>
      </c>
      <c r="B229" t="s">
        <v>492</v>
      </c>
      <c r="C229" s="1">
        <v>2609.0733590733589</v>
      </c>
      <c r="D229" s="1">
        <v>1895.415057915058</v>
      </c>
      <c r="E229" s="1">
        <f t="shared" si="36"/>
        <v>72.64705882352942</v>
      </c>
      <c r="F229" s="1">
        <v>270.11583011583008</v>
      </c>
      <c r="G229" s="1">
        <f t="shared" ref="G229:G259" si="40">C229-D229-F229</f>
        <v>443.54247104247082</v>
      </c>
      <c r="H229" s="2">
        <f t="shared" ref="H229:H259" si="41">C229-D229</f>
        <v>713.6583011583009</v>
      </c>
      <c r="I229" s="2">
        <f t="shared" ref="I229:I275" si="42">C229-F229</f>
        <v>2338.9575289575287</v>
      </c>
      <c r="J229" s="2">
        <f t="shared" si="38"/>
        <v>72.64705882352942</v>
      </c>
      <c r="K229" s="2">
        <f t="shared" si="39"/>
        <v>10.352941176470587</v>
      </c>
      <c r="L229" t="s">
        <v>49</v>
      </c>
    </row>
    <row r="230" spans="1:12" x14ac:dyDescent="0.2">
      <c r="A230" t="s">
        <v>493</v>
      </c>
      <c r="B230" t="s">
        <v>494</v>
      </c>
      <c r="C230" s="1">
        <v>1989.816602316602</v>
      </c>
      <c r="D230" s="1">
        <v>1438.6100386100386</v>
      </c>
      <c r="E230" s="1">
        <f t="shared" si="36"/>
        <v>72.298624754420445</v>
      </c>
      <c r="F230" s="1">
        <v>212.40347490347492</v>
      </c>
      <c r="G230" s="1">
        <f t="shared" si="40"/>
        <v>338.80308880308849</v>
      </c>
      <c r="H230" s="2">
        <f t="shared" si="41"/>
        <v>551.20656370656343</v>
      </c>
      <c r="I230" s="2">
        <f t="shared" si="42"/>
        <v>1777.4131274131271</v>
      </c>
      <c r="J230" s="2">
        <f t="shared" si="38"/>
        <v>72.298624754420445</v>
      </c>
      <c r="K230" s="2">
        <f t="shared" si="39"/>
        <v>10.674525212835627</v>
      </c>
      <c r="L230" t="s">
        <v>49</v>
      </c>
    </row>
    <row r="231" spans="1:12" x14ac:dyDescent="0.2">
      <c r="A231" t="s">
        <v>495</v>
      </c>
      <c r="B231" t="s">
        <v>496</v>
      </c>
      <c r="C231" s="1">
        <v>7701.3706563706564</v>
      </c>
      <c r="D231" s="1">
        <v>5939.4787644787648</v>
      </c>
      <c r="E231" s="1">
        <f t="shared" si="36"/>
        <v>77.122359505779201</v>
      </c>
      <c r="F231" s="1">
        <v>613.89961389961388</v>
      </c>
      <c r="G231" s="1">
        <f t="shared" si="40"/>
        <v>1147.9922779922776</v>
      </c>
      <c r="H231" s="2">
        <f t="shared" si="41"/>
        <v>1761.8918918918916</v>
      </c>
      <c r="I231" s="2">
        <f t="shared" si="42"/>
        <v>7087.4710424710429</v>
      </c>
      <c r="J231" s="2">
        <f t="shared" si="38"/>
        <v>77.122359505779201</v>
      </c>
      <c r="K231" s="2">
        <f t="shared" si="39"/>
        <v>7.9713033080908726</v>
      </c>
      <c r="L231" t="s">
        <v>49</v>
      </c>
    </row>
    <row r="232" spans="1:12" x14ac:dyDescent="0.2">
      <c r="A232" t="s">
        <v>636</v>
      </c>
      <c r="B232" t="s">
        <v>637</v>
      </c>
      <c r="C232" s="1">
        <f>AVERAGE(571.11)</f>
        <v>571.11</v>
      </c>
      <c r="D232" s="1">
        <f>AVERAGE(323.85,327.18)</f>
        <v>325.51499999999999</v>
      </c>
      <c r="E232" s="1">
        <f t="shared" si="36"/>
        <v>56.996900772180496</v>
      </c>
      <c r="F232" s="1">
        <f>AVERAGE(87.44,109.76)</f>
        <v>98.6</v>
      </c>
      <c r="G232" s="1">
        <f t="shared" ref="G232" si="43">C232-D232-F232</f>
        <v>146.99500000000003</v>
      </c>
      <c r="H232" s="2">
        <f t="shared" ref="H232" si="44">C232-D232</f>
        <v>245.59500000000003</v>
      </c>
      <c r="I232" s="2">
        <f t="shared" ref="I232" si="45">C232-F232</f>
        <v>472.51</v>
      </c>
      <c r="J232" s="2">
        <f t="shared" ref="J232" si="46">D232/C232*100</f>
        <v>56.996900772180496</v>
      </c>
      <c r="K232" s="2">
        <f t="shared" ref="K232" si="47">F232/C232*100</f>
        <v>17.264625028453363</v>
      </c>
      <c r="L232" t="s">
        <v>638</v>
      </c>
    </row>
    <row r="233" spans="1:12" s="15" customFormat="1" x14ac:dyDescent="0.2">
      <c r="A233" s="15" t="s">
        <v>497</v>
      </c>
      <c r="B233" s="15" t="s">
        <v>498</v>
      </c>
      <c r="C233" s="1">
        <v>597.53</v>
      </c>
      <c r="D233" s="1">
        <v>332.2</v>
      </c>
      <c r="E233" s="1">
        <f t="shared" si="36"/>
        <v>55.595534952219971</v>
      </c>
      <c r="F233" s="1">
        <v>107.87</v>
      </c>
      <c r="G233" s="1">
        <f t="shared" si="40"/>
        <v>157.45999999999998</v>
      </c>
      <c r="H233" s="16">
        <f t="shared" si="41"/>
        <v>265.33</v>
      </c>
      <c r="I233" s="16">
        <f t="shared" si="42"/>
        <v>489.65999999999997</v>
      </c>
      <c r="J233" s="16">
        <f t="shared" si="38"/>
        <v>55.595534952219971</v>
      </c>
      <c r="K233" s="16">
        <f t="shared" si="39"/>
        <v>18.052650076146808</v>
      </c>
      <c r="L233" t="s">
        <v>638</v>
      </c>
    </row>
    <row r="234" spans="1:12" x14ac:dyDescent="0.2">
      <c r="A234" t="s">
        <v>499</v>
      </c>
      <c r="B234" t="s">
        <v>500</v>
      </c>
      <c r="C234" s="1">
        <v>776.16312741312743</v>
      </c>
      <c r="D234" s="1">
        <v>477.67857142857139</v>
      </c>
      <c r="E234" s="1">
        <f t="shared" si="36"/>
        <v>61.543579507651359</v>
      </c>
      <c r="F234" s="1">
        <v>88.822393822393821</v>
      </c>
      <c r="G234" s="1">
        <f t="shared" si="40"/>
        <v>209.66216216216222</v>
      </c>
      <c r="H234" s="2">
        <f t="shared" si="41"/>
        <v>298.48455598455604</v>
      </c>
      <c r="I234" s="2">
        <f t="shared" si="42"/>
        <v>687.34073359073363</v>
      </c>
      <c r="J234" s="2">
        <f t="shared" si="38"/>
        <v>61.543579507651359</v>
      </c>
      <c r="K234" s="2">
        <f t="shared" si="39"/>
        <v>11.443779108449768</v>
      </c>
      <c r="L234" t="s">
        <v>49</v>
      </c>
    </row>
    <row r="235" spans="1:12" x14ac:dyDescent="0.2">
      <c r="A235" t="s">
        <v>639</v>
      </c>
      <c r="B235" t="s">
        <v>640</v>
      </c>
      <c r="C235" s="1">
        <v>997.53</v>
      </c>
      <c r="D235" s="1">
        <v>698.83</v>
      </c>
      <c r="E235" s="1">
        <f t="shared" si="36"/>
        <v>70.056038414884767</v>
      </c>
      <c r="F235" s="1">
        <v>110.11</v>
      </c>
      <c r="G235" s="1">
        <f t="shared" si="40"/>
        <v>188.58999999999992</v>
      </c>
      <c r="H235" s="2">
        <f t="shared" si="41"/>
        <v>298.69999999999993</v>
      </c>
      <c r="I235" s="2">
        <f t="shared" si="42"/>
        <v>887.42</v>
      </c>
      <c r="J235" s="2">
        <f t="shared" si="38"/>
        <v>70.056038414884767</v>
      </c>
      <c r="K235" s="2">
        <f t="shared" si="39"/>
        <v>11.03826451334797</v>
      </c>
      <c r="L235" t="s">
        <v>638</v>
      </c>
    </row>
    <row r="236" spans="1:12" x14ac:dyDescent="0.2">
      <c r="A236" t="s">
        <v>501</v>
      </c>
      <c r="B236" t="s">
        <v>502</v>
      </c>
      <c r="C236" s="1">
        <v>3344.1988416988415</v>
      </c>
      <c r="D236" s="1">
        <v>2479.8166023166023</v>
      </c>
      <c r="E236" s="1">
        <f t="shared" si="36"/>
        <v>74.152785755313047</v>
      </c>
      <c r="F236" s="1">
        <v>338.06949806949808</v>
      </c>
      <c r="G236" s="1">
        <f t="shared" si="40"/>
        <v>526.3127413127412</v>
      </c>
      <c r="H236" s="2">
        <f t="shared" si="41"/>
        <v>864.38223938223928</v>
      </c>
      <c r="I236" s="2">
        <f t="shared" si="42"/>
        <v>3006.1293436293436</v>
      </c>
      <c r="J236" s="2">
        <f t="shared" si="38"/>
        <v>74.152785755313047</v>
      </c>
      <c r="K236" s="2">
        <f t="shared" si="39"/>
        <v>10.109132682366456</v>
      </c>
      <c r="L236" t="s">
        <v>49</v>
      </c>
    </row>
    <row r="237" spans="1:12" x14ac:dyDescent="0.2">
      <c r="A237" t="s">
        <v>503</v>
      </c>
      <c r="B237" t="s">
        <v>504</v>
      </c>
      <c r="C237" s="1">
        <v>4232.065637065637</v>
      </c>
      <c r="D237" s="1">
        <v>3108.3108108108108</v>
      </c>
      <c r="E237" s="1">
        <f t="shared" si="36"/>
        <v>73.446658851113725</v>
      </c>
      <c r="F237" s="1">
        <v>404.35328185328189</v>
      </c>
      <c r="G237" s="1">
        <f t="shared" si="40"/>
        <v>719.40154440154424</v>
      </c>
      <c r="H237" s="2">
        <f t="shared" si="41"/>
        <v>1123.7548262548262</v>
      </c>
      <c r="I237" s="2">
        <f t="shared" si="42"/>
        <v>3827.7123552123553</v>
      </c>
      <c r="J237" s="2">
        <f t="shared" si="38"/>
        <v>73.446658851113725</v>
      </c>
      <c r="K237" s="2">
        <f t="shared" si="39"/>
        <v>9.55451348182884</v>
      </c>
      <c r="L237" t="s">
        <v>49</v>
      </c>
    </row>
    <row r="238" spans="1:12" s="15" customFormat="1" x14ac:dyDescent="0.2">
      <c r="A238" s="15" t="s">
        <v>505</v>
      </c>
      <c r="B238" s="15" t="s">
        <v>506</v>
      </c>
      <c r="C238" s="1">
        <v>1074.8499999999999</v>
      </c>
      <c r="D238" s="1">
        <v>696.91</v>
      </c>
      <c r="E238" s="1">
        <f t="shared" si="36"/>
        <v>64.837884355956646</v>
      </c>
      <c r="F238" s="1">
        <v>140.28</v>
      </c>
      <c r="G238" s="1">
        <f t="shared" si="40"/>
        <v>237.65999999999994</v>
      </c>
      <c r="H238" s="16">
        <f t="shared" si="41"/>
        <v>377.93999999999994</v>
      </c>
      <c r="I238" s="16">
        <f t="shared" si="42"/>
        <v>934.56999999999994</v>
      </c>
      <c r="J238" s="16">
        <f t="shared" si="38"/>
        <v>64.837884355956646</v>
      </c>
      <c r="K238" s="16">
        <f t="shared" si="39"/>
        <v>13.051123412569195</v>
      </c>
      <c r="L238" t="s">
        <v>638</v>
      </c>
    </row>
    <row r="239" spans="1:12" x14ac:dyDescent="0.2">
      <c r="A239" t="s">
        <v>507</v>
      </c>
      <c r="B239" t="s">
        <v>508</v>
      </c>
      <c r="C239" s="1">
        <v>3633.030888030888</v>
      </c>
      <c r="D239" s="1">
        <v>2050.6177606177607</v>
      </c>
      <c r="E239" s="1">
        <f t="shared" si="36"/>
        <v>56.443719412724313</v>
      </c>
      <c r="F239" s="1">
        <v>657.85714285714278</v>
      </c>
      <c r="G239" s="1">
        <f t="shared" si="40"/>
        <v>924.55598455598454</v>
      </c>
      <c r="H239" s="2">
        <f t="shared" si="41"/>
        <v>1582.4131274131273</v>
      </c>
      <c r="I239" s="2">
        <f t="shared" si="42"/>
        <v>2975.1737451737454</v>
      </c>
      <c r="J239" s="2">
        <f t="shared" si="38"/>
        <v>56.443719412724313</v>
      </c>
      <c r="K239" s="2">
        <f t="shared" si="39"/>
        <v>18.107667210440454</v>
      </c>
      <c r="L239" t="s">
        <v>49</v>
      </c>
    </row>
    <row r="240" spans="1:12" x14ac:dyDescent="0.2">
      <c r="A240" t="s">
        <v>509</v>
      </c>
      <c r="B240" t="s">
        <v>510</v>
      </c>
      <c r="C240" s="1">
        <v>2059.17</v>
      </c>
      <c r="D240" s="1">
        <v>1183.8900000000001</v>
      </c>
      <c r="E240" s="1">
        <f t="shared" si="36"/>
        <v>57.49355322775682</v>
      </c>
      <c r="F240" s="1">
        <v>288.24</v>
      </c>
      <c r="G240" s="1">
        <f t="shared" si="40"/>
        <v>587.04</v>
      </c>
      <c r="H240" s="2">
        <f t="shared" si="41"/>
        <v>875.28</v>
      </c>
      <c r="I240" s="2">
        <f t="shared" si="42"/>
        <v>1770.93</v>
      </c>
      <c r="J240" s="2">
        <f t="shared" si="38"/>
        <v>57.49355322775682</v>
      </c>
      <c r="K240" s="2">
        <f t="shared" si="39"/>
        <v>13.997872929384169</v>
      </c>
      <c r="L240" t="s">
        <v>295</v>
      </c>
    </row>
    <row r="241" spans="1:12" x14ac:dyDescent="0.2">
      <c r="A241" t="s">
        <v>511</v>
      </c>
      <c r="B241" t="s">
        <v>512</v>
      </c>
      <c r="C241" s="1">
        <v>1655.6081081081081</v>
      </c>
      <c r="D241" s="1">
        <v>917.32625482625485</v>
      </c>
      <c r="E241" s="1">
        <f t="shared" si="36"/>
        <v>55.407209612817084</v>
      </c>
      <c r="F241" s="1">
        <v>260.83011583011586</v>
      </c>
      <c r="G241" s="1">
        <f t="shared" si="40"/>
        <v>477.45173745173742</v>
      </c>
      <c r="H241" s="2">
        <f t="shared" si="41"/>
        <v>738.28185328185327</v>
      </c>
      <c r="I241" s="2">
        <f t="shared" si="42"/>
        <v>1394.7779922779923</v>
      </c>
      <c r="J241" s="2">
        <f t="shared" si="38"/>
        <v>55.407209612817084</v>
      </c>
      <c r="K241" s="2">
        <f t="shared" si="39"/>
        <v>15.754339118825101</v>
      </c>
      <c r="L241" t="s">
        <v>49</v>
      </c>
    </row>
    <row r="242" spans="1:12" s="8" customFormat="1" x14ac:dyDescent="0.2">
      <c r="A242" s="8" t="s">
        <v>513</v>
      </c>
      <c r="B242" s="8" t="s">
        <v>514</v>
      </c>
      <c r="C242" s="10">
        <v>4757.7220080000043</v>
      </c>
      <c r="D242" s="10">
        <v>2334.2399999999998</v>
      </c>
      <c r="E242" s="1">
        <f t="shared" si="36"/>
        <v>49.062135115818592</v>
      </c>
      <c r="F242" s="10">
        <v>756.52000000000032</v>
      </c>
      <c r="G242" s="10">
        <f t="shared" si="40"/>
        <v>1666.9620080000041</v>
      </c>
      <c r="H242" s="11">
        <f t="shared" si="41"/>
        <v>2423.4820080000045</v>
      </c>
      <c r="I242" s="11">
        <f t="shared" si="42"/>
        <v>4001.2020080000038</v>
      </c>
      <c r="J242" s="11">
        <f t="shared" si="38"/>
        <v>49.062135115818592</v>
      </c>
      <c r="K242" s="11">
        <f t="shared" si="39"/>
        <v>15.900886994404647</v>
      </c>
      <c r="L242" s="8" t="s">
        <v>189</v>
      </c>
    </row>
    <row r="243" spans="1:12" s="8" customFormat="1" x14ac:dyDescent="0.2">
      <c r="A243" s="8" t="s">
        <v>515</v>
      </c>
      <c r="B243" s="8" t="s">
        <v>516</v>
      </c>
      <c r="C243" s="10">
        <v>14129.34363000001</v>
      </c>
      <c r="D243" s="10">
        <v>7552.96</v>
      </c>
      <c r="E243" s="1">
        <f t="shared" si="36"/>
        <v>53.455844785055987</v>
      </c>
      <c r="F243" s="10">
        <v>2047.7800000000013</v>
      </c>
      <c r="G243" s="10">
        <f t="shared" si="40"/>
        <v>4528.6036300000087</v>
      </c>
      <c r="H243" s="11">
        <f t="shared" si="41"/>
        <v>6576.3836300000103</v>
      </c>
      <c r="I243" s="11">
        <f t="shared" si="42"/>
        <v>12081.56363000001</v>
      </c>
      <c r="J243" s="11">
        <f t="shared" si="38"/>
        <v>53.455844785055987</v>
      </c>
      <c r="K243" s="11">
        <f t="shared" si="39"/>
        <v>14.493100696143236</v>
      </c>
      <c r="L243" s="8" t="s">
        <v>11</v>
      </c>
    </row>
    <row r="244" spans="1:12" x14ac:dyDescent="0.2">
      <c r="A244" t="s">
        <v>517</v>
      </c>
      <c r="B244" t="s">
        <v>518</v>
      </c>
      <c r="C244" s="1">
        <v>1927.8764478764479</v>
      </c>
      <c r="D244" s="1">
        <v>1440.4054054054054</v>
      </c>
      <c r="E244" s="1">
        <f t="shared" si="36"/>
        <v>74.714611872146122</v>
      </c>
      <c r="F244" s="1">
        <v>116.64092664092664</v>
      </c>
      <c r="G244" s="1">
        <f t="shared" si="40"/>
        <v>370.8301158301158</v>
      </c>
      <c r="H244" s="2">
        <f t="shared" si="41"/>
        <v>487.47104247104244</v>
      </c>
      <c r="I244" s="2">
        <f t="shared" si="42"/>
        <v>1811.2355212355212</v>
      </c>
      <c r="J244" s="2">
        <f t="shared" si="38"/>
        <v>74.714611872146122</v>
      </c>
      <c r="K244" s="2">
        <f t="shared" si="39"/>
        <v>6.0502283105022832</v>
      </c>
      <c r="L244" t="s">
        <v>49</v>
      </c>
    </row>
    <row r="245" spans="1:12" x14ac:dyDescent="0.2">
      <c r="A245" t="s">
        <v>519</v>
      </c>
      <c r="B245" t="s">
        <v>520</v>
      </c>
      <c r="C245" s="1">
        <v>2786.09</v>
      </c>
      <c r="D245" s="1">
        <v>2069.65</v>
      </c>
      <c r="E245" s="1">
        <f t="shared" si="36"/>
        <v>74.285109239112884</v>
      </c>
      <c r="F245" s="1">
        <v>242.51</v>
      </c>
      <c r="G245" s="1">
        <f t="shared" si="40"/>
        <v>473.93000000000006</v>
      </c>
      <c r="H245" s="2">
        <f t="shared" si="41"/>
        <v>716.44</v>
      </c>
      <c r="I245" s="2">
        <f t="shared" si="42"/>
        <v>2543.58</v>
      </c>
      <c r="J245" s="2">
        <f t="shared" si="38"/>
        <v>74.285109239112884</v>
      </c>
      <c r="K245" s="2">
        <f t="shared" si="39"/>
        <v>8.7043132131409955</v>
      </c>
      <c r="L245" t="s">
        <v>521</v>
      </c>
    </row>
    <row r="246" spans="1:12" x14ac:dyDescent="0.2">
      <c r="A246" t="s">
        <v>522</v>
      </c>
      <c r="B246" t="s">
        <v>523</v>
      </c>
      <c r="C246" s="1">
        <v>2008.01</v>
      </c>
      <c r="D246" s="1">
        <v>1454.88</v>
      </c>
      <c r="E246" s="1">
        <f t="shared" si="36"/>
        <v>72.453822441123307</v>
      </c>
      <c r="F246" s="1">
        <v>170.56</v>
      </c>
      <c r="G246" s="1">
        <f t="shared" si="40"/>
        <v>382.56999999999988</v>
      </c>
      <c r="H246" s="2">
        <f t="shared" si="41"/>
        <v>553.12999999999988</v>
      </c>
      <c r="I246" s="2">
        <f t="shared" si="42"/>
        <v>1837.45</v>
      </c>
      <c r="J246" s="2">
        <f t="shared" si="38"/>
        <v>72.453822441123307</v>
      </c>
      <c r="K246" s="2">
        <f t="shared" si="39"/>
        <v>8.4939816036772733</v>
      </c>
      <c r="L246" t="s">
        <v>521</v>
      </c>
    </row>
    <row r="247" spans="1:12" s="15" customFormat="1" x14ac:dyDescent="0.2">
      <c r="A247" s="15" t="s">
        <v>524</v>
      </c>
      <c r="B247" s="15" t="s">
        <v>525</v>
      </c>
      <c r="C247" s="1">
        <v>4778.5</v>
      </c>
      <c r="D247" s="1">
        <v>3274.72</v>
      </c>
      <c r="E247" s="1">
        <f t="shared" si="36"/>
        <v>68.53029193261483</v>
      </c>
      <c r="F247" s="1">
        <v>444.2</v>
      </c>
      <c r="G247" s="1">
        <f t="shared" si="40"/>
        <v>1059.5800000000002</v>
      </c>
      <c r="H247" s="16">
        <f t="shared" si="41"/>
        <v>1503.7800000000002</v>
      </c>
      <c r="I247" s="16">
        <f t="shared" si="42"/>
        <v>4334.3</v>
      </c>
      <c r="J247" s="16">
        <f t="shared" si="38"/>
        <v>68.53029193261483</v>
      </c>
      <c r="K247" s="16">
        <f t="shared" si="39"/>
        <v>9.2958041226326262</v>
      </c>
      <c r="L247" s="15" t="s">
        <v>521</v>
      </c>
    </row>
    <row r="248" spans="1:12" x14ac:dyDescent="0.2">
      <c r="A248" t="s">
        <v>526</v>
      </c>
      <c r="B248" t="s">
        <v>527</v>
      </c>
      <c r="C248" s="1">
        <v>7902.85</v>
      </c>
      <c r="D248" s="1">
        <v>5672.01</v>
      </c>
      <c r="E248" s="1">
        <f t="shared" si="36"/>
        <v>71.771702613614082</v>
      </c>
      <c r="F248" s="1">
        <v>621.38</v>
      </c>
      <c r="G248" s="1">
        <f t="shared" si="40"/>
        <v>1609.46</v>
      </c>
      <c r="H248" s="2">
        <f t="shared" si="41"/>
        <v>2230.84</v>
      </c>
      <c r="I248" s="2">
        <f t="shared" si="42"/>
        <v>7281.47</v>
      </c>
      <c r="J248" s="2">
        <f t="shared" si="38"/>
        <v>71.771702613614082</v>
      </c>
      <c r="K248" s="2">
        <f t="shared" si="39"/>
        <v>7.8627330646538898</v>
      </c>
      <c r="L248" t="s">
        <v>521</v>
      </c>
    </row>
    <row r="249" spans="1:12" x14ac:dyDescent="0.2">
      <c r="A249" t="s">
        <v>528</v>
      </c>
      <c r="B249" t="s">
        <v>529</v>
      </c>
      <c r="C249" s="1">
        <v>7546.0714285714275</v>
      </c>
      <c r="D249" s="1">
        <v>5750</v>
      </c>
      <c r="E249" s="1">
        <f t="shared" si="36"/>
        <v>76.198589616167368</v>
      </c>
      <c r="F249" s="1">
        <v>600</v>
      </c>
      <c r="G249" s="1">
        <f t="shared" si="40"/>
        <v>1196.0714285714275</v>
      </c>
      <c r="H249" s="2">
        <f t="shared" si="41"/>
        <v>1796.0714285714275</v>
      </c>
      <c r="I249" s="2">
        <f t="shared" si="42"/>
        <v>6946.0714285714275</v>
      </c>
      <c r="J249" s="2">
        <f t="shared" si="38"/>
        <v>76.198589616167368</v>
      </c>
      <c r="K249" s="2">
        <f t="shared" si="39"/>
        <v>7.9511571773392031</v>
      </c>
      <c r="L249" t="s">
        <v>49</v>
      </c>
    </row>
    <row r="250" spans="1:12" x14ac:dyDescent="0.2">
      <c r="A250" t="s">
        <v>530</v>
      </c>
      <c r="B250" t="s">
        <v>531</v>
      </c>
      <c r="C250" s="1">
        <v>18139.256756756757</v>
      </c>
      <c r="D250" s="1">
        <v>14943.822393822393</v>
      </c>
      <c r="E250" s="1">
        <f t="shared" si="36"/>
        <v>82.383873794916724</v>
      </c>
      <c r="F250" s="1">
        <v>1261.216216216216</v>
      </c>
      <c r="G250" s="1">
        <f t="shared" si="40"/>
        <v>1934.2181467181479</v>
      </c>
      <c r="H250" s="2">
        <f t="shared" si="41"/>
        <v>3195.4343629343639</v>
      </c>
      <c r="I250" s="2">
        <f t="shared" si="42"/>
        <v>16878.04054054054</v>
      </c>
      <c r="J250" s="2">
        <f t="shared" si="38"/>
        <v>82.383873794916724</v>
      </c>
      <c r="K250" s="2">
        <f t="shared" si="39"/>
        <v>6.9529652351738234</v>
      </c>
      <c r="L250" t="s">
        <v>49</v>
      </c>
    </row>
    <row r="251" spans="1:12" x14ac:dyDescent="0.2">
      <c r="A251" t="s">
        <v>532</v>
      </c>
      <c r="B251" t="s">
        <v>533</v>
      </c>
      <c r="C251" s="1">
        <v>23497.297297297297</v>
      </c>
      <c r="D251" s="1">
        <v>19188.41698841699</v>
      </c>
      <c r="E251" s="1">
        <f t="shared" si="36"/>
        <v>81.662230109435086</v>
      </c>
      <c r="F251" s="1">
        <v>1855.5984555984555</v>
      </c>
      <c r="G251" s="1">
        <f t="shared" si="40"/>
        <v>2453.2818532818515</v>
      </c>
      <c r="H251" s="2">
        <f t="shared" si="41"/>
        <v>4308.880308880307</v>
      </c>
      <c r="I251" s="2">
        <f t="shared" si="42"/>
        <v>21641.698841698842</v>
      </c>
      <c r="J251" s="2">
        <f t="shared" si="38"/>
        <v>81.662230109435086</v>
      </c>
      <c r="K251" s="2">
        <f t="shared" si="39"/>
        <v>7.8970718722271513</v>
      </c>
      <c r="L251" t="s">
        <v>49</v>
      </c>
    </row>
    <row r="252" spans="1:12" x14ac:dyDescent="0.2">
      <c r="A252" t="s">
        <v>534</v>
      </c>
      <c r="B252" t="s">
        <v>535</v>
      </c>
      <c r="C252" s="1">
        <v>5410</v>
      </c>
      <c r="D252" s="1">
        <v>4325.9111969111973</v>
      </c>
      <c r="E252" s="1">
        <f t="shared" si="36"/>
        <v>79.961389961389969</v>
      </c>
      <c r="F252" s="1">
        <v>314.88706563706563</v>
      </c>
      <c r="G252" s="1">
        <f t="shared" si="40"/>
        <v>769.20173745173702</v>
      </c>
      <c r="H252" s="2">
        <f t="shared" si="41"/>
        <v>1084.0888030888027</v>
      </c>
      <c r="I252" s="2">
        <f t="shared" si="42"/>
        <v>5095.1129343629345</v>
      </c>
      <c r="J252" s="2">
        <f t="shared" si="38"/>
        <v>79.961389961389969</v>
      </c>
      <c r="K252" s="2">
        <f t="shared" si="39"/>
        <v>5.82046332046332</v>
      </c>
      <c r="L252" t="s">
        <v>536</v>
      </c>
    </row>
    <row r="253" spans="1:12" x14ac:dyDescent="0.2">
      <c r="A253" t="s">
        <v>537</v>
      </c>
      <c r="B253" t="s">
        <v>538</v>
      </c>
      <c r="C253" s="1">
        <v>13937.258690000033</v>
      </c>
      <c r="D253" s="1">
        <v>11292.48</v>
      </c>
      <c r="E253" s="1">
        <f t="shared" si="36"/>
        <v>81.023680848389077</v>
      </c>
      <c r="F253" s="1">
        <v>1048.8520000000015</v>
      </c>
      <c r="G253" s="1">
        <f t="shared" si="40"/>
        <v>1595.9266900000323</v>
      </c>
      <c r="H253" s="2">
        <f t="shared" si="41"/>
        <v>2644.7786900000337</v>
      </c>
      <c r="I253" s="2">
        <f t="shared" si="42"/>
        <v>12888.406690000033</v>
      </c>
      <c r="J253" s="2">
        <f t="shared" si="38"/>
        <v>81.023680848389077</v>
      </c>
      <c r="K253" s="2">
        <f t="shared" si="39"/>
        <v>7.5255258105566449</v>
      </c>
      <c r="L253" t="s">
        <v>189</v>
      </c>
    </row>
    <row r="254" spans="1:12" x14ac:dyDescent="0.2">
      <c r="A254" t="s">
        <v>539</v>
      </c>
      <c r="B254" t="s">
        <v>540</v>
      </c>
      <c r="C254" s="1">
        <v>6652.6</v>
      </c>
      <c r="D254" s="1">
        <v>4908.67</v>
      </c>
      <c r="E254" s="1">
        <f t="shared" si="36"/>
        <v>73.785737906983726</v>
      </c>
      <c r="F254" s="1">
        <v>638.35</v>
      </c>
      <c r="G254" s="1">
        <f t="shared" si="40"/>
        <v>1105.5800000000004</v>
      </c>
      <c r="H254" s="2">
        <f t="shared" si="41"/>
        <v>1743.9300000000003</v>
      </c>
      <c r="I254" s="2">
        <f t="shared" si="42"/>
        <v>6014.25</v>
      </c>
      <c r="J254" s="2">
        <f t="shared" si="38"/>
        <v>73.785737906983726</v>
      </c>
      <c r="K254" s="2">
        <f t="shared" si="39"/>
        <v>9.5954964976099575</v>
      </c>
      <c r="L254" t="s">
        <v>521</v>
      </c>
    </row>
    <row r="255" spans="1:12" x14ac:dyDescent="0.2">
      <c r="A255" t="s">
        <v>541</v>
      </c>
      <c r="B255" t="s">
        <v>542</v>
      </c>
      <c r="C255" s="1">
        <v>8417.3764478764479</v>
      </c>
      <c r="D255" s="1">
        <v>6651.6023166023169</v>
      </c>
      <c r="E255" s="1">
        <f t="shared" si="36"/>
        <v>79.022274431843854</v>
      </c>
      <c r="F255" s="1">
        <v>309.1911196911197</v>
      </c>
      <c r="G255" s="1">
        <f t="shared" si="40"/>
        <v>1456.5830115830113</v>
      </c>
      <c r="H255" s="2">
        <f t="shared" si="41"/>
        <v>1765.7741312741309</v>
      </c>
      <c r="I255" s="2">
        <f t="shared" si="42"/>
        <v>8108.1853281853282</v>
      </c>
      <c r="J255" s="2">
        <f t="shared" si="38"/>
        <v>79.022274431843854</v>
      </c>
      <c r="K255" s="2">
        <f t="shared" si="39"/>
        <v>3.6732480910857088</v>
      </c>
      <c r="L255" t="s">
        <v>49</v>
      </c>
    </row>
    <row r="256" spans="1:12" x14ac:dyDescent="0.2">
      <c r="A256" t="s">
        <v>543</v>
      </c>
      <c r="B256" t="s">
        <v>544</v>
      </c>
      <c r="C256" s="3">
        <v>11777.992279999999</v>
      </c>
      <c r="D256" s="3">
        <v>9753.1</v>
      </c>
      <c r="E256" s="1">
        <f t="shared" si="36"/>
        <v>82.807831488916563</v>
      </c>
      <c r="F256" s="1">
        <v>668.00900000000001</v>
      </c>
      <c r="G256" s="1">
        <f t="shared" si="40"/>
        <v>1356.8832799999982</v>
      </c>
      <c r="H256" s="2">
        <f t="shared" si="41"/>
        <v>2024.8922799999982</v>
      </c>
      <c r="I256" s="2">
        <f t="shared" si="42"/>
        <v>11109.983279999999</v>
      </c>
      <c r="J256" s="2">
        <f t="shared" si="38"/>
        <v>82.807831488916563</v>
      </c>
      <c r="K256" s="2">
        <f t="shared" si="39"/>
        <v>5.6716712332570838</v>
      </c>
      <c r="L256" t="s">
        <v>11</v>
      </c>
    </row>
    <row r="257" spans="1:12" x14ac:dyDescent="0.2">
      <c r="A257" t="s">
        <v>545</v>
      </c>
      <c r="B257" t="s">
        <v>546</v>
      </c>
      <c r="C257" s="1">
        <v>16077.87</v>
      </c>
      <c r="D257" s="1">
        <v>12823.58</v>
      </c>
      <c r="E257" s="1">
        <f t="shared" si="36"/>
        <v>79.759196958303548</v>
      </c>
      <c r="F257" s="1">
        <v>1154.57</v>
      </c>
      <c r="G257" s="1">
        <f t="shared" si="40"/>
        <v>2099.7200000000012</v>
      </c>
      <c r="H257" s="2">
        <f t="shared" si="41"/>
        <v>3254.2900000000009</v>
      </c>
      <c r="I257" s="2">
        <f t="shared" si="42"/>
        <v>14923.300000000001</v>
      </c>
      <c r="J257" s="2">
        <f t="shared" si="38"/>
        <v>79.759196958303548</v>
      </c>
      <c r="K257" s="2">
        <f t="shared" si="39"/>
        <v>7.1811129210523532</v>
      </c>
      <c r="L257" t="s">
        <v>521</v>
      </c>
    </row>
    <row r="258" spans="1:12" x14ac:dyDescent="0.2">
      <c r="A258" t="s">
        <v>547</v>
      </c>
      <c r="B258" t="s">
        <v>548</v>
      </c>
      <c r="C258" s="1">
        <v>6248.07</v>
      </c>
      <c r="D258" s="1">
        <v>4583.16</v>
      </c>
      <c r="E258" s="1">
        <f t="shared" si="36"/>
        <v>73.353211471702465</v>
      </c>
      <c r="F258" s="1">
        <v>473.69</v>
      </c>
      <c r="G258" s="1">
        <f t="shared" si="40"/>
        <v>1191.2199999999998</v>
      </c>
      <c r="H258" s="2">
        <f t="shared" si="41"/>
        <v>1664.9099999999999</v>
      </c>
      <c r="I258" s="2">
        <f t="shared" si="42"/>
        <v>5774.38</v>
      </c>
      <c r="J258" s="2">
        <f t="shared" si="38"/>
        <v>73.353211471702465</v>
      </c>
      <c r="K258" s="2">
        <f t="shared" si="39"/>
        <v>7.5813811304930967</v>
      </c>
      <c r="L258" t="s">
        <v>521</v>
      </c>
    </row>
    <row r="259" spans="1:12" x14ac:dyDescent="0.2">
      <c r="A259" t="s">
        <v>549</v>
      </c>
      <c r="B259" t="s">
        <v>550</v>
      </c>
      <c r="C259" s="1">
        <v>3150.33</v>
      </c>
      <c r="D259" s="1">
        <v>2280.2600000000002</v>
      </c>
      <c r="E259" s="1">
        <f t="shared" ref="E259:E300" si="48">D259/C259*100</f>
        <v>72.381623512457438</v>
      </c>
      <c r="F259" s="1">
        <v>299.85000000000002</v>
      </c>
      <c r="G259" s="1">
        <f t="shared" si="40"/>
        <v>570.21999999999969</v>
      </c>
      <c r="H259" s="2">
        <f t="shared" si="41"/>
        <v>870.06999999999971</v>
      </c>
      <c r="I259" s="2">
        <f t="shared" si="42"/>
        <v>2850.48</v>
      </c>
      <c r="J259" s="2">
        <f t="shared" si="38"/>
        <v>72.381623512457438</v>
      </c>
      <c r="K259" s="2">
        <f t="shared" si="39"/>
        <v>9.5180504899486742</v>
      </c>
      <c r="L259" t="s">
        <v>521</v>
      </c>
    </row>
    <row r="260" spans="1:12" x14ac:dyDescent="0.2">
      <c r="A260" t="s">
        <v>551</v>
      </c>
      <c r="B260" t="s">
        <v>552</v>
      </c>
      <c r="C260" s="1">
        <v>1855.2123550000022</v>
      </c>
      <c r="D260" s="1"/>
      <c r="E260" s="1">
        <f t="shared" si="48"/>
        <v>0</v>
      </c>
      <c r="F260" s="1">
        <v>137.92320000000018</v>
      </c>
      <c r="G260" s="1"/>
      <c r="H260" s="2"/>
      <c r="I260" s="2">
        <f t="shared" si="42"/>
        <v>1717.289155000002</v>
      </c>
      <c r="J260" s="2">
        <f t="shared" si="38"/>
        <v>0</v>
      </c>
      <c r="K260" s="2">
        <f t="shared" si="39"/>
        <v>7.4343618738998769</v>
      </c>
      <c r="L260" t="s">
        <v>11</v>
      </c>
    </row>
    <row r="261" spans="1:12" s="15" customFormat="1" x14ac:dyDescent="0.2">
      <c r="A261" s="15" t="s">
        <v>553</v>
      </c>
      <c r="B261" s="15" t="s">
        <v>554</v>
      </c>
      <c r="C261" s="1">
        <v>1220</v>
      </c>
      <c r="D261" s="1">
        <v>825.12</v>
      </c>
      <c r="E261" s="1">
        <f t="shared" si="48"/>
        <v>67.632786885245906</v>
      </c>
      <c r="F261" s="1">
        <v>111.35</v>
      </c>
      <c r="G261" s="1">
        <f t="shared" ref="G261:G275" si="49">C261-D261-F261</f>
        <v>283.52999999999997</v>
      </c>
      <c r="H261" s="16">
        <f t="shared" ref="H261:H275" si="50">C261-D261</f>
        <v>394.88</v>
      </c>
      <c r="I261" s="16">
        <f t="shared" si="42"/>
        <v>1108.6500000000001</v>
      </c>
      <c r="J261" s="16">
        <f t="shared" si="38"/>
        <v>67.632786885245906</v>
      </c>
      <c r="K261" s="16">
        <f t="shared" si="39"/>
        <v>9.1270491803278695</v>
      </c>
      <c r="L261" s="15" t="s">
        <v>189</v>
      </c>
    </row>
    <row r="262" spans="1:12" x14ac:dyDescent="0.2">
      <c r="A262" t="s">
        <v>555</v>
      </c>
      <c r="B262" t="s">
        <v>556</v>
      </c>
      <c r="C262" s="1">
        <v>3830</v>
      </c>
      <c r="D262" s="1">
        <v>2733.1264478764474</v>
      </c>
      <c r="E262" s="1">
        <f t="shared" si="48"/>
        <v>71.361003861003852</v>
      </c>
      <c r="F262" s="1">
        <v>291.31660231660226</v>
      </c>
      <c r="G262" s="1">
        <f t="shared" si="49"/>
        <v>805.55694980695034</v>
      </c>
      <c r="H262" s="2">
        <f t="shared" si="50"/>
        <v>1096.8735521235526</v>
      </c>
      <c r="I262" s="2">
        <f t="shared" si="42"/>
        <v>3538.6833976833977</v>
      </c>
      <c r="J262" s="2">
        <f t="shared" si="38"/>
        <v>71.361003861003852</v>
      </c>
      <c r="K262" s="2">
        <f t="shared" si="39"/>
        <v>7.6061776061776039</v>
      </c>
      <c r="L262" t="s">
        <v>536</v>
      </c>
    </row>
    <row r="263" spans="1:12" x14ac:dyDescent="0.2">
      <c r="A263" t="s">
        <v>557</v>
      </c>
      <c r="B263" t="s">
        <v>558</v>
      </c>
      <c r="C263" s="1">
        <v>1207.46</v>
      </c>
      <c r="D263" s="1">
        <v>834.24</v>
      </c>
      <c r="E263" s="1">
        <f t="shared" si="48"/>
        <v>69.090487469564209</v>
      </c>
      <c r="F263" s="1">
        <v>112.69</v>
      </c>
      <c r="G263" s="1">
        <f t="shared" si="49"/>
        <v>260.53000000000003</v>
      </c>
      <c r="H263" s="2">
        <f t="shared" si="50"/>
        <v>373.22</v>
      </c>
      <c r="I263" s="2">
        <f t="shared" si="42"/>
        <v>1094.77</v>
      </c>
      <c r="J263" s="2">
        <f t="shared" si="38"/>
        <v>69.090487469564209</v>
      </c>
      <c r="K263" s="2">
        <f t="shared" si="39"/>
        <v>9.332814337534991</v>
      </c>
      <c r="L263" t="s">
        <v>521</v>
      </c>
    </row>
    <row r="264" spans="1:12" x14ac:dyDescent="0.2">
      <c r="A264" t="s">
        <v>559</v>
      </c>
      <c r="B264" t="s">
        <v>560</v>
      </c>
      <c r="C264" s="1">
        <v>2161.1969110000018</v>
      </c>
      <c r="D264" s="1">
        <v>1309.32</v>
      </c>
      <c r="E264" s="1">
        <f t="shared" si="48"/>
        <v>60.583096030530967</v>
      </c>
      <c r="F264" s="1">
        <v>220.00400000000025</v>
      </c>
      <c r="G264" s="1">
        <f t="shared" si="49"/>
        <v>631.87291100000164</v>
      </c>
      <c r="H264" s="2">
        <f t="shared" si="50"/>
        <v>851.87691100000188</v>
      </c>
      <c r="I264" s="2">
        <f t="shared" si="42"/>
        <v>1941.1929110000015</v>
      </c>
      <c r="J264" s="2">
        <f t="shared" si="38"/>
        <v>60.583096030530967</v>
      </c>
      <c r="K264" s="2">
        <f t="shared" si="39"/>
        <v>10.179729523035583</v>
      </c>
      <c r="L264" t="s">
        <v>11</v>
      </c>
    </row>
    <row r="265" spans="1:12" x14ac:dyDescent="0.2">
      <c r="A265" t="s">
        <v>561</v>
      </c>
      <c r="B265" t="s">
        <v>562</v>
      </c>
      <c r="C265" s="1">
        <v>5282.8185328185318</v>
      </c>
      <c r="D265" s="1">
        <v>3851.82</v>
      </c>
      <c r="E265" s="1">
        <f t="shared" si="48"/>
        <v>72.912214873012999</v>
      </c>
      <c r="F265" s="1">
        <v>383.07</v>
      </c>
      <c r="G265" s="1">
        <f t="shared" si="49"/>
        <v>1047.9285328185317</v>
      </c>
      <c r="H265" s="2">
        <f t="shared" si="50"/>
        <v>1430.9985328185317</v>
      </c>
      <c r="I265" s="2">
        <f t="shared" si="42"/>
        <v>4899.7485328185321</v>
      </c>
      <c r="J265" s="2">
        <f t="shared" si="38"/>
        <v>72.912214873012999</v>
      </c>
      <c r="K265" s="2">
        <f t="shared" si="39"/>
        <v>7.2512428284304775</v>
      </c>
      <c r="L265" t="s">
        <v>104</v>
      </c>
    </row>
    <row r="266" spans="1:12" x14ac:dyDescent="0.2">
      <c r="A266" t="s">
        <v>563</v>
      </c>
      <c r="B266" t="s">
        <v>564</v>
      </c>
      <c r="C266" s="1">
        <v>3628.3783780000053</v>
      </c>
      <c r="D266" s="1">
        <v>2687.57</v>
      </c>
      <c r="E266" s="1">
        <f t="shared" si="48"/>
        <v>74.070830547761474</v>
      </c>
      <c r="F266" s="1">
        <v>225.09400000000025</v>
      </c>
      <c r="G266" s="1">
        <f t="shared" si="49"/>
        <v>715.7143780000049</v>
      </c>
      <c r="H266" s="2">
        <f t="shared" si="50"/>
        <v>940.80837800000518</v>
      </c>
      <c r="I266" s="2">
        <f t="shared" si="42"/>
        <v>3403.2843780000053</v>
      </c>
      <c r="J266" s="2">
        <f t="shared" si="38"/>
        <v>74.070830547761474</v>
      </c>
      <c r="K266" s="2">
        <f t="shared" si="39"/>
        <v>6.2037080080957292</v>
      </c>
      <c r="L266" t="s">
        <v>189</v>
      </c>
    </row>
    <row r="267" spans="1:12" x14ac:dyDescent="0.2">
      <c r="A267" t="s">
        <v>565</v>
      </c>
      <c r="B267" t="s">
        <v>566</v>
      </c>
      <c r="C267" s="1">
        <v>3246.33</v>
      </c>
      <c r="D267" s="1">
        <v>2326.38</v>
      </c>
      <c r="E267" s="1">
        <f t="shared" si="48"/>
        <v>71.661845838223485</v>
      </c>
      <c r="F267" s="1">
        <v>291.5</v>
      </c>
      <c r="G267" s="1">
        <f t="shared" si="49"/>
        <v>628.44999999999982</v>
      </c>
      <c r="H267" s="2">
        <f t="shared" si="50"/>
        <v>919.94999999999982</v>
      </c>
      <c r="I267" s="2">
        <f t="shared" si="42"/>
        <v>2954.83</v>
      </c>
      <c r="J267" s="2">
        <f t="shared" si="38"/>
        <v>71.661845838223485</v>
      </c>
      <c r="K267" s="2">
        <f t="shared" si="39"/>
        <v>8.9793705507449957</v>
      </c>
      <c r="L267" t="s">
        <v>521</v>
      </c>
    </row>
    <row r="268" spans="1:12" x14ac:dyDescent="0.2">
      <c r="A268" t="s">
        <v>567</v>
      </c>
      <c r="B268" t="s">
        <v>568</v>
      </c>
      <c r="C268" s="1">
        <v>3149.24</v>
      </c>
      <c r="D268" s="1">
        <v>2153.13</v>
      </c>
      <c r="E268" s="1">
        <f t="shared" si="48"/>
        <v>68.369828911102374</v>
      </c>
      <c r="F268" s="1">
        <v>298.41000000000003</v>
      </c>
      <c r="G268" s="1">
        <f t="shared" si="49"/>
        <v>697.69999999999959</v>
      </c>
      <c r="H268" s="2">
        <f t="shared" si="50"/>
        <v>996.10999999999967</v>
      </c>
      <c r="I268" s="2">
        <f t="shared" si="42"/>
        <v>2850.83</v>
      </c>
      <c r="J268" s="2">
        <f t="shared" si="38"/>
        <v>68.369828911102374</v>
      </c>
      <c r="K268" s="2">
        <f t="shared" si="39"/>
        <v>9.4756195145495443</v>
      </c>
      <c r="L268" t="s">
        <v>521</v>
      </c>
    </row>
    <row r="269" spans="1:12" x14ac:dyDescent="0.2">
      <c r="A269" t="s">
        <v>569</v>
      </c>
      <c r="B269" t="s">
        <v>570</v>
      </c>
      <c r="C269" s="1">
        <v>1913.96</v>
      </c>
      <c r="D269" s="1">
        <v>1402.55</v>
      </c>
      <c r="E269" s="1">
        <f t="shared" si="48"/>
        <v>73.280005851741933</v>
      </c>
      <c r="F269" s="1">
        <v>173.21</v>
      </c>
      <c r="G269" s="1">
        <f t="shared" si="49"/>
        <v>338.20000000000005</v>
      </c>
      <c r="H269" s="2">
        <f t="shared" si="50"/>
        <v>511.41000000000008</v>
      </c>
      <c r="I269" s="2">
        <f t="shared" si="42"/>
        <v>1740.75</v>
      </c>
      <c r="J269" s="2">
        <f t="shared" si="38"/>
        <v>73.280005851741933</v>
      </c>
      <c r="K269" s="2">
        <f t="shared" si="39"/>
        <v>9.0498234027879381</v>
      </c>
      <c r="L269" t="s">
        <v>521</v>
      </c>
    </row>
    <row r="270" spans="1:12" x14ac:dyDescent="0.2">
      <c r="A270" t="s">
        <v>571</v>
      </c>
      <c r="B270" t="s">
        <v>572</v>
      </c>
      <c r="C270" s="1">
        <v>6327.22</v>
      </c>
      <c r="D270" s="1">
        <v>4942.37</v>
      </c>
      <c r="E270" s="1">
        <f t="shared" si="48"/>
        <v>78.112820480400543</v>
      </c>
      <c r="F270" s="1">
        <v>488.54</v>
      </c>
      <c r="G270" s="1">
        <f t="shared" si="49"/>
        <v>896.3100000000004</v>
      </c>
      <c r="H270" s="2">
        <f t="shared" si="50"/>
        <v>1384.8500000000004</v>
      </c>
      <c r="I270" s="2">
        <f t="shared" si="42"/>
        <v>5838.68</v>
      </c>
      <c r="J270" s="2">
        <f t="shared" si="38"/>
        <v>78.112820480400543</v>
      </c>
      <c r="K270" s="2">
        <f t="shared" si="39"/>
        <v>7.7212425046070789</v>
      </c>
      <c r="L270" t="s">
        <v>521</v>
      </c>
    </row>
    <row r="271" spans="1:12" x14ac:dyDescent="0.2">
      <c r="A271" t="s">
        <v>573</v>
      </c>
      <c r="B271" t="s">
        <v>574</v>
      </c>
      <c r="C271" s="1">
        <v>4239.18</v>
      </c>
      <c r="D271" s="1">
        <v>3269.62</v>
      </c>
      <c r="E271" s="1">
        <f t="shared" si="48"/>
        <v>77.128595624625504</v>
      </c>
      <c r="F271" s="1">
        <v>295.85000000000002</v>
      </c>
      <c r="G271" s="1">
        <f t="shared" si="49"/>
        <v>673.71000000000038</v>
      </c>
      <c r="H271" s="2">
        <f t="shared" si="50"/>
        <v>969.5600000000004</v>
      </c>
      <c r="I271" s="2">
        <f t="shared" si="42"/>
        <v>3943.3300000000004</v>
      </c>
      <c r="J271" s="2">
        <f t="shared" si="38"/>
        <v>77.128595624625504</v>
      </c>
      <c r="K271" s="2">
        <f t="shared" si="39"/>
        <v>6.9789440410645458</v>
      </c>
      <c r="L271" t="s">
        <v>521</v>
      </c>
    </row>
    <row r="272" spans="1:12" x14ac:dyDescent="0.2">
      <c r="A272" t="s">
        <v>575</v>
      </c>
      <c r="B272" t="s">
        <v>576</v>
      </c>
      <c r="C272" s="1">
        <v>6391.64</v>
      </c>
      <c r="D272" s="1">
        <v>4726.8900000000003</v>
      </c>
      <c r="E272" s="1">
        <f t="shared" si="48"/>
        <v>73.954259000819818</v>
      </c>
      <c r="F272" s="1">
        <v>602.36</v>
      </c>
      <c r="G272" s="1">
        <f t="shared" si="49"/>
        <v>1062.3899999999999</v>
      </c>
      <c r="H272" s="2">
        <f t="shared" si="50"/>
        <v>1664.75</v>
      </c>
      <c r="I272" s="2">
        <f t="shared" si="42"/>
        <v>5789.2800000000007</v>
      </c>
      <c r="J272" s="2">
        <f t="shared" si="38"/>
        <v>73.954259000819818</v>
      </c>
      <c r="K272" s="2">
        <f t="shared" si="39"/>
        <v>9.4241853421031223</v>
      </c>
      <c r="L272" t="s">
        <v>521</v>
      </c>
    </row>
    <row r="273" spans="1:12" x14ac:dyDescent="0.2">
      <c r="A273" t="s">
        <v>577</v>
      </c>
      <c r="B273" t="s">
        <v>578</v>
      </c>
      <c r="C273" s="1">
        <v>4655.91</v>
      </c>
      <c r="D273" s="1">
        <v>3123.51</v>
      </c>
      <c r="E273" s="1">
        <f t="shared" si="48"/>
        <v>67.086992660940609</v>
      </c>
      <c r="F273" s="1">
        <v>504.89</v>
      </c>
      <c r="G273" s="1">
        <f t="shared" si="49"/>
        <v>1027.5099999999998</v>
      </c>
      <c r="H273" s="2">
        <f t="shared" si="50"/>
        <v>1532.3999999999996</v>
      </c>
      <c r="I273" s="2">
        <f t="shared" si="42"/>
        <v>4151.0199999999995</v>
      </c>
      <c r="J273" s="2">
        <f t="shared" si="38"/>
        <v>67.086992660940609</v>
      </c>
      <c r="K273" s="2">
        <f t="shared" si="39"/>
        <v>10.844067003013375</v>
      </c>
      <c r="L273" t="s">
        <v>521</v>
      </c>
    </row>
    <row r="274" spans="1:12" s="8" customFormat="1" x14ac:dyDescent="0.2">
      <c r="A274" s="8" t="s">
        <v>579</v>
      </c>
      <c r="B274" s="8" t="s">
        <v>580</v>
      </c>
      <c r="C274" s="14">
        <v>14768</v>
      </c>
      <c r="D274" s="14">
        <v>12420.54</v>
      </c>
      <c r="E274" s="1">
        <f t="shared" si="48"/>
        <v>84.104414951245943</v>
      </c>
      <c r="F274" s="10">
        <v>773.96559999999988</v>
      </c>
      <c r="G274" s="10">
        <f t="shared" si="49"/>
        <v>1573.4943999999991</v>
      </c>
      <c r="H274" s="11">
        <f t="shared" si="50"/>
        <v>2347.4599999999991</v>
      </c>
      <c r="I274" s="11">
        <f t="shared" si="42"/>
        <v>13994.0344</v>
      </c>
      <c r="J274" s="11">
        <f t="shared" si="38"/>
        <v>84.104414951245943</v>
      </c>
      <c r="K274" s="11">
        <f t="shared" si="39"/>
        <v>5.2408288190682555</v>
      </c>
      <c r="L274" s="8" t="s">
        <v>115</v>
      </c>
    </row>
    <row r="275" spans="1:12" x14ac:dyDescent="0.2">
      <c r="A275" t="s">
        <v>581</v>
      </c>
      <c r="B275" t="s">
        <v>582</v>
      </c>
      <c r="C275" s="1">
        <v>3725.81</v>
      </c>
      <c r="D275" s="1">
        <v>2726.62</v>
      </c>
      <c r="E275" s="1">
        <f t="shared" si="48"/>
        <v>73.181938960923929</v>
      </c>
      <c r="F275" s="1">
        <v>354.46</v>
      </c>
      <c r="G275" s="1">
        <f t="shared" si="49"/>
        <v>644.73</v>
      </c>
      <c r="H275" s="2">
        <f t="shared" si="50"/>
        <v>999.19</v>
      </c>
      <c r="I275" s="2">
        <f t="shared" si="42"/>
        <v>3371.35</v>
      </c>
      <c r="J275" s="2">
        <f t="shared" si="38"/>
        <v>73.181938960923929</v>
      </c>
      <c r="K275" s="2">
        <f t="shared" si="39"/>
        <v>9.5136359610393431</v>
      </c>
      <c r="L275" t="s">
        <v>521</v>
      </c>
    </row>
    <row r="276" spans="1:12" x14ac:dyDescent="0.2">
      <c r="A276" t="s">
        <v>583</v>
      </c>
      <c r="B276" t="s">
        <v>584</v>
      </c>
      <c r="C276" s="1">
        <v>19227.799227799227</v>
      </c>
      <c r="D276" s="1">
        <v>10281.31</v>
      </c>
      <c r="E276" s="1">
        <f t="shared" si="48"/>
        <v>53.471070080321283</v>
      </c>
      <c r="F276" s="1">
        <v>2973.89</v>
      </c>
      <c r="G276" s="1">
        <f>C276-D276-F276</f>
        <v>5972.5992277992282</v>
      </c>
      <c r="H276" s="2">
        <f>C276-D276</f>
        <v>8946.4892277992276</v>
      </c>
      <c r="I276" s="2">
        <f>C276-F276</f>
        <v>16253.909227799228</v>
      </c>
      <c r="J276" s="2">
        <f t="shared" si="38"/>
        <v>53.471070080321283</v>
      </c>
      <c r="K276" s="2">
        <f t="shared" si="39"/>
        <v>15.466616666666667</v>
      </c>
      <c r="L276" t="s">
        <v>104</v>
      </c>
    </row>
    <row r="277" spans="1:12" x14ac:dyDescent="0.2">
      <c r="A277" t="s">
        <v>585</v>
      </c>
      <c r="B277" t="s">
        <v>586</v>
      </c>
      <c r="C277" s="1">
        <v>7583.976834000001</v>
      </c>
      <c r="D277" s="1">
        <v>4338.3599999999997</v>
      </c>
      <c r="E277" s="1">
        <f t="shared" si="48"/>
        <v>57.20428865961906</v>
      </c>
      <c r="F277" s="1">
        <v>1365.1460000000011</v>
      </c>
      <c r="G277" s="1">
        <f t="shared" ref="G277:G285" si="51">C277-D277-F277</f>
        <v>1880.4708340000002</v>
      </c>
      <c r="H277" s="2">
        <f t="shared" ref="H277:H300" si="52">C277-D277</f>
        <v>3245.6168340000013</v>
      </c>
      <c r="I277" s="2">
        <f t="shared" ref="I277:I285" si="53">C277-F277</f>
        <v>6218.8308340000003</v>
      </c>
      <c r="J277" s="2">
        <f t="shared" si="38"/>
        <v>57.20428865961906</v>
      </c>
      <c r="K277" s="2">
        <f t="shared" si="39"/>
        <v>18.000397810814317</v>
      </c>
      <c r="L277" t="s">
        <v>35</v>
      </c>
    </row>
    <row r="278" spans="1:12" x14ac:dyDescent="0.2">
      <c r="A278" t="s">
        <v>587</v>
      </c>
      <c r="B278" t="s">
        <v>588</v>
      </c>
      <c r="C278" s="1">
        <v>13947.944015444014</v>
      </c>
      <c r="D278" s="1">
        <v>9076.3513513513517</v>
      </c>
      <c r="E278" s="1">
        <f t="shared" si="48"/>
        <v>65.073041168658705</v>
      </c>
      <c r="F278" s="1">
        <v>1891.3127413127413</v>
      </c>
      <c r="G278" s="1">
        <f t="shared" si="51"/>
        <v>2980.2799227799214</v>
      </c>
      <c r="H278" s="2">
        <f t="shared" si="52"/>
        <v>4871.5926640926627</v>
      </c>
      <c r="I278" s="2">
        <f t="shared" si="53"/>
        <v>12056.631274131272</v>
      </c>
      <c r="J278" s="2">
        <f t="shared" si="38"/>
        <v>65.073041168658705</v>
      </c>
      <c r="K278" s="2">
        <f t="shared" si="39"/>
        <v>13.559795904102886</v>
      </c>
      <c r="L278" t="s">
        <v>49</v>
      </c>
    </row>
    <row r="279" spans="1:12" x14ac:dyDescent="0.2">
      <c r="A279" t="s">
        <v>589</v>
      </c>
      <c r="B279" t="s">
        <v>590</v>
      </c>
      <c r="C279" s="1">
        <v>16756.756756756753</v>
      </c>
      <c r="D279" s="1">
        <v>10890.21</v>
      </c>
      <c r="E279" s="1">
        <f t="shared" si="48"/>
        <v>64.989962903225816</v>
      </c>
      <c r="F279" s="1">
        <v>2626.17</v>
      </c>
      <c r="G279" s="1">
        <f t="shared" si="51"/>
        <v>3240.3767567567538</v>
      </c>
      <c r="H279" s="2">
        <f t="shared" si="52"/>
        <v>5866.5467567567539</v>
      </c>
      <c r="I279" s="2">
        <f t="shared" si="53"/>
        <v>14130.586756756753</v>
      </c>
      <c r="J279" s="2">
        <f t="shared" si="38"/>
        <v>64.989962903225816</v>
      </c>
      <c r="K279" s="2">
        <f t="shared" si="39"/>
        <v>15.67230483870968</v>
      </c>
      <c r="L279" t="s">
        <v>104</v>
      </c>
    </row>
    <row r="280" spans="1:12" s="8" customFormat="1" x14ac:dyDescent="0.2">
      <c r="A280" s="8" t="s">
        <v>591</v>
      </c>
      <c r="B280" s="8" t="s">
        <v>592</v>
      </c>
      <c r="C280" s="10">
        <v>2857.1428570000021</v>
      </c>
      <c r="D280" s="10">
        <v>2009.9</v>
      </c>
      <c r="E280" s="1">
        <f t="shared" si="48"/>
        <v>70.346500003517278</v>
      </c>
      <c r="F280" s="10">
        <v>239.494</v>
      </c>
      <c r="G280" s="10">
        <f t="shared" si="51"/>
        <v>607.74885700000198</v>
      </c>
      <c r="H280" s="11">
        <f t="shared" si="52"/>
        <v>847.242857000002</v>
      </c>
      <c r="I280" s="11">
        <f t="shared" si="53"/>
        <v>2617.648857000002</v>
      </c>
      <c r="J280" s="11">
        <f t="shared" si="38"/>
        <v>70.346500003517278</v>
      </c>
      <c r="K280" s="11">
        <f t="shared" si="39"/>
        <v>8.3822900004191077</v>
      </c>
      <c r="L280" s="8" t="s">
        <v>189</v>
      </c>
    </row>
    <row r="281" spans="1:12" s="8" customFormat="1" x14ac:dyDescent="0.2">
      <c r="A281" s="8" t="s">
        <v>593</v>
      </c>
      <c r="B281" s="8" t="s">
        <v>594</v>
      </c>
      <c r="C281" s="10">
        <v>5300</v>
      </c>
      <c r="D281" s="10">
        <v>2457.04</v>
      </c>
      <c r="E281" s="1">
        <f t="shared" si="48"/>
        <v>46.359245283018865</v>
      </c>
      <c r="F281" s="10">
        <v>180.52699999999999</v>
      </c>
      <c r="G281" s="10">
        <f t="shared" si="51"/>
        <v>2662.433</v>
      </c>
      <c r="H281" s="11">
        <f t="shared" si="52"/>
        <v>2842.96</v>
      </c>
      <c r="I281" s="11">
        <f t="shared" si="53"/>
        <v>5119.473</v>
      </c>
      <c r="J281" s="11">
        <f t="shared" si="38"/>
        <v>46.359245283018865</v>
      </c>
      <c r="K281" s="11">
        <f t="shared" si="39"/>
        <v>3.4061698113207544</v>
      </c>
      <c r="L281" s="8" t="s">
        <v>595</v>
      </c>
    </row>
    <row r="282" spans="1:12" x14ac:dyDescent="0.2">
      <c r="A282" t="s">
        <v>596</v>
      </c>
      <c r="B282" t="s">
        <v>597</v>
      </c>
      <c r="C282" s="1">
        <v>5321.114864864865</v>
      </c>
      <c r="D282" s="1">
        <v>3966.7760617760614</v>
      </c>
      <c r="E282" s="1">
        <f t="shared" si="48"/>
        <v>74.5478374836173</v>
      </c>
      <c r="F282" s="1">
        <v>421.22586872586868</v>
      </c>
      <c r="G282" s="1">
        <f t="shared" si="51"/>
        <v>933.11293436293499</v>
      </c>
      <c r="H282" s="2">
        <f t="shared" si="52"/>
        <v>1354.3388030888036</v>
      </c>
      <c r="I282" s="2">
        <f t="shared" si="53"/>
        <v>4899.8889961389959</v>
      </c>
      <c r="J282" s="2">
        <f t="shared" si="38"/>
        <v>74.5478374836173</v>
      </c>
      <c r="K282" s="2">
        <f t="shared" si="39"/>
        <v>7.9161205766710347</v>
      </c>
      <c r="L282" t="s">
        <v>49</v>
      </c>
    </row>
    <row r="283" spans="1:12" x14ac:dyDescent="0.2">
      <c r="A283" t="s">
        <v>598</v>
      </c>
      <c r="B283" t="s">
        <v>599</v>
      </c>
      <c r="C283" s="1">
        <v>6090</v>
      </c>
      <c r="D283" s="1">
        <v>4813.8040540540533</v>
      </c>
      <c r="E283" s="1">
        <f t="shared" si="48"/>
        <v>79.044401544401538</v>
      </c>
      <c r="F283" s="1">
        <v>412.66216216216213</v>
      </c>
      <c r="G283" s="1">
        <f t="shared" si="51"/>
        <v>863.53378378378466</v>
      </c>
      <c r="H283" s="2">
        <f t="shared" si="52"/>
        <v>1276.1959459459467</v>
      </c>
      <c r="I283" s="2">
        <f t="shared" si="53"/>
        <v>5677.3378378378375</v>
      </c>
      <c r="J283" s="2">
        <f t="shared" si="38"/>
        <v>79.044401544401538</v>
      </c>
      <c r="K283" s="2">
        <f t="shared" si="39"/>
        <v>6.7760617760617761</v>
      </c>
      <c r="L283" t="s">
        <v>600</v>
      </c>
    </row>
    <row r="284" spans="1:12" x14ac:dyDescent="0.2">
      <c r="A284" t="s">
        <v>601</v>
      </c>
      <c r="B284" t="s">
        <v>602</v>
      </c>
      <c r="C284" s="1">
        <v>3786.2374517374515</v>
      </c>
      <c r="D284" s="1">
        <v>2913.7065637065634</v>
      </c>
      <c r="E284" s="1">
        <f t="shared" si="48"/>
        <v>76.955198950068606</v>
      </c>
      <c r="F284" s="1">
        <v>289.11196911196907</v>
      </c>
      <c r="G284" s="1">
        <f t="shared" si="51"/>
        <v>583.41891891891896</v>
      </c>
      <c r="H284" s="2">
        <f t="shared" si="52"/>
        <v>872.53088803088804</v>
      </c>
      <c r="I284" s="2">
        <f t="shared" si="53"/>
        <v>3497.1254826254826</v>
      </c>
      <c r="J284" s="2">
        <f t="shared" si="38"/>
        <v>76.955198950068606</v>
      </c>
      <c r="K284" s="2">
        <f t="shared" si="39"/>
        <v>7.6358647020223103</v>
      </c>
      <c r="L284" t="s">
        <v>49</v>
      </c>
    </row>
    <row r="285" spans="1:12" x14ac:dyDescent="0.2">
      <c r="A285" t="s">
        <v>603</v>
      </c>
      <c r="B285" t="s">
        <v>604</v>
      </c>
      <c r="C285" s="1">
        <v>16306.969111969112</v>
      </c>
      <c r="D285" s="1">
        <v>12480.752895752896</v>
      </c>
      <c r="E285" s="1">
        <f t="shared" si="48"/>
        <v>76.536312849162016</v>
      </c>
      <c r="F285" s="1">
        <v>1316.8146718146718</v>
      </c>
      <c r="G285" s="1">
        <f t="shared" si="51"/>
        <v>2509.4015444015449</v>
      </c>
      <c r="H285" s="2">
        <f t="shared" si="52"/>
        <v>3826.2162162162167</v>
      </c>
      <c r="I285" s="2">
        <f t="shared" si="53"/>
        <v>14990.154440154442</v>
      </c>
      <c r="J285" s="2">
        <f t="shared" si="38"/>
        <v>76.536312849162016</v>
      </c>
      <c r="K285" s="2">
        <f t="shared" si="39"/>
        <v>8.0751650584052808</v>
      </c>
      <c r="L285" t="s">
        <v>49</v>
      </c>
    </row>
    <row r="286" spans="1:12" x14ac:dyDescent="0.2">
      <c r="A286" t="s">
        <v>605</v>
      </c>
      <c r="B286" t="s">
        <v>606</v>
      </c>
      <c r="C286" s="1">
        <v>18127.41</v>
      </c>
      <c r="D286" s="1">
        <v>13921.62</v>
      </c>
      <c r="E286" s="1">
        <f t="shared" si="48"/>
        <v>76.798726348662058</v>
      </c>
      <c r="F286" s="1"/>
      <c r="G286" s="1"/>
      <c r="H286" s="2">
        <f t="shared" si="52"/>
        <v>4205.7899999999991</v>
      </c>
      <c r="I286" s="2"/>
      <c r="J286" s="2">
        <f t="shared" si="38"/>
        <v>76.798726348662058</v>
      </c>
      <c r="K286" s="2">
        <f t="shared" si="39"/>
        <v>0</v>
      </c>
      <c r="L286" t="s">
        <v>607</v>
      </c>
    </row>
    <row r="287" spans="1:12" s="8" customFormat="1" x14ac:dyDescent="0.2">
      <c r="A287" s="8" t="s">
        <v>608</v>
      </c>
      <c r="B287" s="8" t="s">
        <v>609</v>
      </c>
      <c r="C287" s="10">
        <v>14730</v>
      </c>
      <c r="D287" s="10">
        <v>8704.44</v>
      </c>
      <c r="E287" s="1">
        <f t="shared" si="48"/>
        <v>59.093279022403266</v>
      </c>
      <c r="F287" s="10">
        <v>847.32799999999997</v>
      </c>
      <c r="G287" s="10">
        <f t="shared" ref="G287:G300" si="54">C287-D287-F287</f>
        <v>5178.232</v>
      </c>
      <c r="H287" s="11">
        <f t="shared" si="52"/>
        <v>6025.5599999999995</v>
      </c>
      <c r="I287" s="11">
        <f t="shared" ref="I287:I300" si="55">C287-F287</f>
        <v>13882.672</v>
      </c>
      <c r="J287" s="11">
        <f t="shared" si="38"/>
        <v>59.093279022403266</v>
      </c>
      <c r="K287" s="11">
        <f t="shared" si="39"/>
        <v>5.7523964697895451</v>
      </c>
      <c r="L287" s="8" t="s">
        <v>595</v>
      </c>
    </row>
    <row r="288" spans="1:12" s="8" customFormat="1" x14ac:dyDescent="0.2">
      <c r="A288" s="8" t="s">
        <v>610</v>
      </c>
      <c r="B288" s="8" t="s">
        <v>611</v>
      </c>
      <c r="C288" s="10">
        <v>6338.8030889999991</v>
      </c>
      <c r="D288" s="10">
        <v>5524.8</v>
      </c>
      <c r="E288" s="1">
        <f t="shared" si="48"/>
        <v>87.158410230275578</v>
      </c>
      <c r="F288" s="10">
        <v>377.97200000000032</v>
      </c>
      <c r="G288" s="10">
        <f t="shared" si="54"/>
        <v>436.03108899999859</v>
      </c>
      <c r="H288" s="11">
        <f t="shared" si="52"/>
        <v>814.00308899999891</v>
      </c>
      <c r="I288" s="11">
        <f t="shared" si="55"/>
        <v>5960.8310889999984</v>
      </c>
      <c r="J288" s="11">
        <f t="shared" si="38"/>
        <v>87.158410230275578</v>
      </c>
      <c r="K288" s="11">
        <f t="shared" si="39"/>
        <v>5.9628291759987242</v>
      </c>
      <c r="L288" s="8" t="s">
        <v>11</v>
      </c>
    </row>
    <row r="289" spans="1:12" x14ac:dyDescent="0.2">
      <c r="A289" t="s">
        <v>612</v>
      </c>
      <c r="B289" t="s">
        <v>613</v>
      </c>
      <c r="C289" s="1">
        <v>2131.5579150579147</v>
      </c>
      <c r="D289" s="1">
        <v>1394.7393822393822</v>
      </c>
      <c r="E289" s="1">
        <f t="shared" si="48"/>
        <v>65.432863558928304</v>
      </c>
      <c r="F289" s="1">
        <v>231.08108108108107</v>
      </c>
      <c r="G289" s="1">
        <f t="shared" si="54"/>
        <v>505.73745173745147</v>
      </c>
      <c r="H289" s="2">
        <f t="shared" si="52"/>
        <v>736.8185328185325</v>
      </c>
      <c r="I289" s="2">
        <f t="shared" si="55"/>
        <v>1900.4768339768336</v>
      </c>
      <c r="J289" s="2">
        <f t="shared" si="38"/>
        <v>65.432863558928304</v>
      </c>
      <c r="K289" s="2">
        <f t="shared" si="39"/>
        <v>10.840947808579838</v>
      </c>
      <c r="L289" t="s">
        <v>49</v>
      </c>
    </row>
    <row r="290" spans="1:12" x14ac:dyDescent="0.2">
      <c r="A290" t="s">
        <v>614</v>
      </c>
      <c r="B290" t="s">
        <v>615</v>
      </c>
      <c r="C290" s="1">
        <v>8513.2142857142862</v>
      </c>
      <c r="D290" s="1">
        <v>6465.2509652509652</v>
      </c>
      <c r="E290" s="1">
        <f t="shared" si="48"/>
        <v>75.943712307348662</v>
      </c>
      <c r="F290" s="1">
        <v>665.54054054054052</v>
      </c>
      <c r="G290" s="1">
        <f t="shared" si="54"/>
        <v>1382.4227799227806</v>
      </c>
      <c r="H290" s="2">
        <f t="shared" si="52"/>
        <v>2047.963320463321</v>
      </c>
      <c r="I290" s="2">
        <f t="shared" si="55"/>
        <v>7847.6737451737454</v>
      </c>
      <c r="J290" s="2">
        <f t="shared" si="38"/>
        <v>75.943712307348662</v>
      </c>
      <c r="K290" s="2">
        <f t="shared" si="39"/>
        <v>7.8177350904623619</v>
      </c>
      <c r="L290" t="s">
        <v>49</v>
      </c>
    </row>
    <row r="291" spans="1:12" x14ac:dyDescent="0.2">
      <c r="A291" t="s">
        <v>616</v>
      </c>
      <c r="B291" t="s">
        <v>617</v>
      </c>
      <c r="C291" s="1">
        <v>13433.4</v>
      </c>
      <c r="D291" s="1">
        <v>8094.62</v>
      </c>
      <c r="E291" s="1">
        <f t="shared" si="48"/>
        <v>60.257418077329639</v>
      </c>
      <c r="F291" s="1">
        <v>607.34</v>
      </c>
      <c r="G291" s="1">
        <f t="shared" si="54"/>
        <v>4731.4399999999996</v>
      </c>
      <c r="H291" s="2">
        <f t="shared" si="52"/>
        <v>5338.78</v>
      </c>
      <c r="I291" s="2">
        <f t="shared" si="55"/>
        <v>12826.06</v>
      </c>
      <c r="J291" s="2">
        <f t="shared" ref="J291:J300" si="56">D291/C291*100</f>
        <v>60.257418077329639</v>
      </c>
      <c r="K291" s="2">
        <f t="shared" ref="K291:K300" si="57">F291/C291*100</f>
        <v>4.5211190018908098</v>
      </c>
      <c r="L291" t="s">
        <v>11</v>
      </c>
    </row>
    <row r="292" spans="1:12" s="8" customFormat="1" x14ac:dyDescent="0.2">
      <c r="A292" s="8" t="s">
        <v>618</v>
      </c>
      <c r="B292" s="8" t="s">
        <v>619</v>
      </c>
      <c r="C292" s="10">
        <v>12727.12</v>
      </c>
      <c r="D292" s="10">
        <v>5669.32</v>
      </c>
      <c r="E292" s="1">
        <f t="shared" si="48"/>
        <v>44.545191685157363</v>
      </c>
      <c r="F292" s="10">
        <v>528.50099999999998</v>
      </c>
      <c r="G292" s="10">
        <f t="shared" si="54"/>
        <v>6529.2990000000009</v>
      </c>
      <c r="H292" s="11">
        <f t="shared" si="52"/>
        <v>7057.8000000000011</v>
      </c>
      <c r="I292" s="11">
        <f t="shared" si="55"/>
        <v>12198.619000000001</v>
      </c>
      <c r="J292" s="11">
        <f t="shared" si="56"/>
        <v>44.545191685157363</v>
      </c>
      <c r="K292" s="11">
        <f t="shared" si="57"/>
        <v>4.1525576878351105</v>
      </c>
      <c r="L292" s="8" t="s">
        <v>11</v>
      </c>
    </row>
    <row r="293" spans="1:12" x14ac:dyDescent="0.2">
      <c r="A293" t="s">
        <v>620</v>
      </c>
      <c r="B293" t="s">
        <v>621</v>
      </c>
      <c r="C293" s="1">
        <v>7480</v>
      </c>
      <c r="D293" s="1">
        <v>6003.53</v>
      </c>
      <c r="E293" s="1">
        <f t="shared" si="48"/>
        <v>80.261096256684482</v>
      </c>
      <c r="F293" s="1">
        <v>509.447</v>
      </c>
      <c r="G293" s="1">
        <f t="shared" si="54"/>
        <v>967.02300000000025</v>
      </c>
      <c r="H293" s="2">
        <f t="shared" si="52"/>
        <v>1476.4700000000003</v>
      </c>
      <c r="I293" s="2">
        <f t="shared" si="55"/>
        <v>6970.5529999999999</v>
      </c>
      <c r="J293" s="2">
        <f t="shared" si="56"/>
        <v>80.261096256684482</v>
      </c>
      <c r="K293" s="2">
        <f t="shared" si="57"/>
        <v>6.8107887700534757</v>
      </c>
      <c r="L293" t="s">
        <v>595</v>
      </c>
    </row>
    <row r="294" spans="1:12" s="8" customFormat="1" x14ac:dyDescent="0.2">
      <c r="A294" s="8" t="s">
        <v>622</v>
      </c>
      <c r="B294" s="8" t="s">
        <v>623</v>
      </c>
      <c r="C294" s="10">
        <v>7142.8571430000002</v>
      </c>
      <c r="D294" s="10">
        <v>4108.53</v>
      </c>
      <c r="E294" s="1">
        <f t="shared" si="48"/>
        <v>57.519419998849607</v>
      </c>
      <c r="F294" s="10">
        <v>397.55599999999998</v>
      </c>
      <c r="G294" s="10">
        <f t="shared" si="54"/>
        <v>2636.7711430000004</v>
      </c>
      <c r="H294" s="11">
        <f t="shared" si="52"/>
        <v>3034.3271430000004</v>
      </c>
      <c r="I294" s="11">
        <f t="shared" si="55"/>
        <v>6745.3011430000006</v>
      </c>
      <c r="J294" s="11">
        <f t="shared" si="56"/>
        <v>57.519419998849607</v>
      </c>
      <c r="K294" s="11">
        <f t="shared" si="57"/>
        <v>5.5657839998886844</v>
      </c>
      <c r="L294" s="8" t="s">
        <v>122</v>
      </c>
    </row>
    <row r="295" spans="1:12" x14ac:dyDescent="0.2">
      <c r="A295" t="s">
        <v>624</v>
      </c>
      <c r="B295" t="s">
        <v>625</v>
      </c>
      <c r="C295" s="1">
        <v>39631.119691119689</v>
      </c>
      <c r="D295" s="1">
        <v>26131.08108108108</v>
      </c>
      <c r="E295" s="1">
        <f t="shared" si="48"/>
        <v>65.935762816553421</v>
      </c>
      <c r="F295" s="1">
        <v>5844.3050193050185</v>
      </c>
      <c r="G295" s="1">
        <f t="shared" si="54"/>
        <v>7655.733590733591</v>
      </c>
      <c r="H295" s="2">
        <f t="shared" si="52"/>
        <v>13500.038610038609</v>
      </c>
      <c r="I295" s="2">
        <f t="shared" si="55"/>
        <v>33786.814671814675</v>
      </c>
      <c r="J295" s="2">
        <f t="shared" si="56"/>
        <v>65.935762816553421</v>
      </c>
      <c r="K295" s="2">
        <f t="shared" si="57"/>
        <v>14.746757257566397</v>
      </c>
      <c r="L295" t="s">
        <v>49</v>
      </c>
    </row>
    <row r="296" spans="1:12" x14ac:dyDescent="0.2">
      <c r="A296" t="s">
        <v>626</v>
      </c>
      <c r="B296" t="s">
        <v>627</v>
      </c>
      <c r="C296" s="1">
        <v>7323.3590733590727</v>
      </c>
      <c r="D296" s="1">
        <v>4341.7299999999996</v>
      </c>
      <c r="E296" s="1">
        <f t="shared" si="48"/>
        <v>59.286045604323178</v>
      </c>
      <c r="F296" s="1">
        <v>1137.7</v>
      </c>
      <c r="G296" s="1">
        <f t="shared" si="54"/>
        <v>1843.9290733590731</v>
      </c>
      <c r="H296" s="2">
        <f t="shared" si="52"/>
        <v>2981.6290733590731</v>
      </c>
      <c r="I296" s="2">
        <f t="shared" si="55"/>
        <v>6185.6590733590729</v>
      </c>
      <c r="J296" s="2">
        <f t="shared" si="56"/>
        <v>59.286045604323178</v>
      </c>
      <c r="K296" s="2">
        <f t="shared" si="57"/>
        <v>15.535220772373801</v>
      </c>
      <c r="L296" t="s">
        <v>104</v>
      </c>
    </row>
    <row r="297" spans="1:12" x14ac:dyDescent="0.2">
      <c r="A297" t="s">
        <v>628</v>
      </c>
      <c r="B297" t="s">
        <v>629</v>
      </c>
      <c r="C297" s="1">
        <v>9528.8127413127422</v>
      </c>
      <c r="D297" s="1">
        <v>6116.4092664092668</v>
      </c>
      <c r="E297" s="1">
        <f t="shared" si="48"/>
        <v>64.188576609247505</v>
      </c>
      <c r="F297" s="1">
        <v>1425.434362934363</v>
      </c>
      <c r="G297" s="1">
        <f t="shared" si="54"/>
        <v>1986.9691119691124</v>
      </c>
      <c r="H297" s="2">
        <f t="shared" si="52"/>
        <v>3412.4034749034754</v>
      </c>
      <c r="I297" s="2">
        <f t="shared" si="55"/>
        <v>8103.3783783783792</v>
      </c>
      <c r="J297" s="2">
        <f t="shared" si="56"/>
        <v>64.188576609247505</v>
      </c>
      <c r="K297" s="2">
        <f t="shared" si="57"/>
        <v>14.95920217588395</v>
      </c>
      <c r="L297" t="s">
        <v>49</v>
      </c>
    </row>
    <row r="298" spans="1:12" x14ac:dyDescent="0.2">
      <c r="A298" t="s">
        <v>630</v>
      </c>
      <c r="B298" t="s">
        <v>631</v>
      </c>
      <c r="C298" s="1">
        <v>1482.37</v>
      </c>
      <c r="D298" s="1">
        <v>809.09</v>
      </c>
      <c r="E298" s="1">
        <f t="shared" si="48"/>
        <v>54.580840141125364</v>
      </c>
      <c r="F298" s="1">
        <v>162.96120000000002</v>
      </c>
      <c r="G298" s="1">
        <f t="shared" si="54"/>
        <v>510.31879999999984</v>
      </c>
      <c r="H298" s="2">
        <f t="shared" si="52"/>
        <v>673.27999999999986</v>
      </c>
      <c r="I298" s="2">
        <f t="shared" si="55"/>
        <v>1319.4087999999999</v>
      </c>
      <c r="J298" s="2">
        <f t="shared" si="56"/>
        <v>54.580840141125364</v>
      </c>
      <c r="K298" s="2">
        <f t="shared" si="57"/>
        <v>10.993287775656551</v>
      </c>
      <c r="L298" t="s">
        <v>95</v>
      </c>
    </row>
    <row r="299" spans="1:12" x14ac:dyDescent="0.2">
      <c r="A299" t="s">
        <v>632</v>
      </c>
      <c r="B299" t="s">
        <v>633</v>
      </c>
      <c r="C299" s="1">
        <v>3013.8809999999989</v>
      </c>
      <c r="D299" s="1">
        <v>1704.73</v>
      </c>
      <c r="E299" s="1">
        <f t="shared" si="48"/>
        <v>56.562618099387485</v>
      </c>
      <c r="F299" s="1">
        <v>382.03300000000002</v>
      </c>
      <c r="G299" s="1">
        <f t="shared" si="54"/>
        <v>927.11799999999891</v>
      </c>
      <c r="H299" s="2">
        <f t="shared" si="52"/>
        <v>1309.1509999999989</v>
      </c>
      <c r="I299" s="2">
        <f t="shared" si="55"/>
        <v>2631.847999999999</v>
      </c>
      <c r="J299" s="2">
        <f t="shared" si="56"/>
        <v>56.562618099387485</v>
      </c>
      <c r="K299" s="2">
        <f t="shared" si="57"/>
        <v>12.67578248776246</v>
      </c>
      <c r="L299" t="s">
        <v>115</v>
      </c>
    </row>
    <row r="300" spans="1:12" x14ac:dyDescent="0.2">
      <c r="A300" t="s">
        <v>634</v>
      </c>
      <c r="B300" t="s">
        <v>635</v>
      </c>
      <c r="C300" s="1">
        <v>2242.13</v>
      </c>
      <c r="D300" s="1">
        <v>1221.8800000000001</v>
      </c>
      <c r="E300" s="1">
        <f t="shared" si="48"/>
        <v>54.496394053868421</v>
      </c>
      <c r="F300" s="1">
        <v>293.75800000000004</v>
      </c>
      <c r="G300" s="1">
        <f t="shared" si="54"/>
        <v>726.49199999999996</v>
      </c>
      <c r="H300" s="2">
        <f t="shared" si="52"/>
        <v>1020.25</v>
      </c>
      <c r="I300" s="2">
        <f t="shared" si="55"/>
        <v>1948.3720000000001</v>
      </c>
      <c r="J300" s="2">
        <f t="shared" si="56"/>
        <v>54.496394053868421</v>
      </c>
      <c r="K300" s="2">
        <f t="shared" si="57"/>
        <v>13.101738079415556</v>
      </c>
      <c r="L300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Iwaniuk, Andrew</cp:lastModifiedBy>
  <dcterms:created xsi:type="dcterms:W3CDTF">2021-07-30T19:40:20Z</dcterms:created>
  <dcterms:modified xsi:type="dcterms:W3CDTF">2023-02-13T18:58:51Z</dcterms:modified>
</cp:coreProperties>
</file>