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UF GAMING\Downloads\"/>
    </mc:Choice>
  </mc:AlternateContent>
  <xr:revisionPtr revIDLastSave="0" documentId="13_ncr:1_{66A35005-511F-49BD-9BAE-76B44963748A}" xr6:coauthVersionLast="47" xr6:coauthVersionMax="47" xr10:uidLastSave="{00000000-0000-0000-0000-000000000000}"/>
  <bookViews>
    <workbookView xWindow="-120" yWindow="-120" windowWidth="29040" windowHeight="16440" activeTab="1" xr2:uid="{165F5127-6AFB-4F6B-8C4C-76065397AC5F}"/>
  </bookViews>
  <sheets>
    <sheet name="Hoja1" sheetId="1" r:id="rId1"/>
    <sheet name="Hoja2" sheetId="2" r:id="rId2"/>
  </sheets>
  <definedNames>
    <definedName name="solver_adj" localSheetId="0" hidden="1">Hoja1!$B$11,Hoja1!$B$18</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Hoja1!$B$11</definedName>
    <definedName name="solver_lhs2" localSheetId="0" hidden="1">Hoja1!$B$11</definedName>
    <definedName name="solver_lhs3" localSheetId="0" hidden="1">Hoja1!$B$18</definedName>
    <definedName name="solver_lhs4" localSheetId="0" hidden="1">Hoja1!$B$18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Hoja1!$B$34</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1</definedName>
    <definedName name="solver_rel4" localSheetId="0" hidden="1">3</definedName>
    <definedName name="solver_rhs1" localSheetId="0" hidden="1">Hoja1!$B$9</definedName>
    <definedName name="solver_rhs2" localSheetId="0" hidden="1">Hoja1!$A$9</definedName>
    <definedName name="solver_rhs3" localSheetId="0" hidden="1">Hoja1!$B$16</definedName>
    <definedName name="solver_rhs4" localSheetId="0" hidden="1">Hoja1!$A$16</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7" i="2" l="1"/>
  <c r="K57" i="2" s="1"/>
  <c r="F57" i="2"/>
  <c r="G57" i="2" s="1"/>
  <c r="F61" i="2" s="1"/>
  <c r="F62" i="2" s="1"/>
  <c r="F66" i="2" s="1"/>
  <c r="F69" i="2" s="1"/>
  <c r="B57" i="2"/>
  <c r="C57" i="2" s="1"/>
  <c r="J54" i="2"/>
  <c r="F54" i="2"/>
  <c r="B54" i="2"/>
  <c r="J52" i="2"/>
  <c r="I52" i="2"/>
  <c r="F52" i="2"/>
  <c r="E52" i="2"/>
  <c r="B52" i="2"/>
  <c r="A52" i="2"/>
  <c r="J47" i="2"/>
  <c r="F47" i="2"/>
  <c r="B47" i="2"/>
  <c r="J45" i="2"/>
  <c r="I45" i="2"/>
  <c r="F45" i="2"/>
  <c r="E45" i="2"/>
  <c r="B45" i="2"/>
  <c r="A45" i="2"/>
  <c r="F39" i="2"/>
  <c r="K22" i="2"/>
  <c r="J26" i="2" s="1"/>
  <c r="J27" i="2" s="1"/>
  <c r="J31" i="2" s="1"/>
  <c r="J34" i="2" s="1"/>
  <c r="J22" i="2"/>
  <c r="F22" i="2"/>
  <c r="G22" i="2" s="1"/>
  <c r="F26" i="2" s="1"/>
  <c r="F27" i="2" s="1"/>
  <c r="F31" i="2" s="1"/>
  <c r="F34" i="2" s="1"/>
  <c r="B22" i="2"/>
  <c r="C22" i="2" s="1"/>
  <c r="B26" i="2" s="1"/>
  <c r="B27" i="2" s="1"/>
  <c r="B31" i="2" s="1"/>
  <c r="B34" i="2" s="1"/>
  <c r="J19" i="2"/>
  <c r="J4" i="2" s="1"/>
  <c r="F19" i="2"/>
  <c r="F4" i="2" s="1"/>
  <c r="B19" i="2"/>
  <c r="B4" i="2" s="1"/>
  <c r="J17" i="2"/>
  <c r="I17" i="2"/>
  <c r="F17" i="2"/>
  <c r="E17" i="2"/>
  <c r="B17" i="2"/>
  <c r="A17" i="2"/>
  <c r="J12" i="2"/>
  <c r="F12" i="2"/>
  <c r="B12" i="2"/>
  <c r="J10" i="2"/>
  <c r="I10" i="2"/>
  <c r="F10" i="2"/>
  <c r="E10" i="2"/>
  <c r="B10" i="2"/>
  <c r="A10" i="2"/>
  <c r="B12" i="1"/>
  <c r="B22" i="1"/>
  <c r="B39" i="2" l="1"/>
  <c r="B61" i="2"/>
  <c r="B62" i="2" s="1"/>
  <c r="B66" i="2" s="1"/>
  <c r="B69" i="2" s="1"/>
  <c r="J39" i="2"/>
  <c r="J61" i="2"/>
  <c r="J62" i="2" s="1"/>
  <c r="J66" i="2" s="1"/>
  <c r="J69" i="2" s="1"/>
  <c r="A10" i="1"/>
  <c r="B10" i="1"/>
  <c r="A17" i="1"/>
  <c r="B17" i="1"/>
  <c r="B19" i="1"/>
  <c r="B4" i="1" l="1"/>
  <c r="C22" i="1"/>
  <c r="B26" i="1" l="1"/>
  <c r="B27" i="1" s="1"/>
  <c r="B31" i="1" s="1"/>
  <c r="B34" i="1" s="1"/>
</calcChain>
</file>

<file path=xl/sharedStrings.xml><?xml version="1.0" encoding="utf-8"?>
<sst xmlns="http://schemas.openxmlformats.org/spreadsheetml/2006/main" count="299" uniqueCount="36">
  <si>
    <t>Distancias</t>
  </si>
  <si>
    <t>AB</t>
  </si>
  <si>
    <t>BC</t>
  </si>
  <si>
    <t>CA</t>
  </si>
  <si>
    <t xml:space="preserve">Theta </t>
  </si>
  <si>
    <t>Alpha</t>
  </si>
  <si>
    <t>Phi</t>
  </si>
  <si>
    <t>Ángulos</t>
  </si>
  <si>
    <t>rad</t>
  </si>
  <si>
    <t>Ma</t>
  </si>
  <si>
    <t xml:space="preserve">Numerador </t>
  </si>
  <si>
    <t>Denominador</t>
  </si>
  <si>
    <t>T_out</t>
  </si>
  <si>
    <t>T_in</t>
  </si>
  <si>
    <t>Nm</t>
  </si>
  <si>
    <t>F_out</t>
  </si>
  <si>
    <t>N</t>
  </si>
  <si>
    <t>Completar con el enunciado</t>
  </si>
  <si>
    <t>Completar según las fórmulas</t>
  </si>
  <si>
    <t>Completar buscando información</t>
  </si>
  <si>
    <t>Colocar cualquier valor numérico que no sea 0</t>
  </si>
  <si>
    <t>No modifique las celdas que se encuentran en blanco</t>
  </si>
  <si>
    <t>Vetaja Mecánica</t>
  </si>
  <si>
    <t>Fuerza</t>
  </si>
  <si>
    <t>Torques</t>
  </si>
  <si>
    <t>Min</t>
  </si>
  <si>
    <t>Max</t>
  </si>
  <si>
    <t>Unidades</t>
  </si>
  <si>
    <t>Valor en el solver</t>
  </si>
  <si>
    <t>Deg</t>
  </si>
  <si>
    <t>m</t>
  </si>
  <si>
    <t>°</t>
  </si>
  <si>
    <t>Segundo Punto</t>
  </si>
  <si>
    <t>2. Cuando el angulo de la manivela se disminuye, la fuerza de salida aumenta. Y cuando se aumenta, la fuerza de salida disminuye.</t>
  </si>
  <si>
    <t>Theta</t>
  </si>
  <si>
    <t>2. En el caso del angulo la funcion no es continua, aunque la grafica lo parezca. Cuando theta es 100, el triangulo se covierte en una linea recta, lo que hace que la funcion de ventaja mecanica tienda a infinito.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</si>
</sst>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Microsoft JhengHei"/>
      <family val="2"/>
    </font>
    <font>
      <sz val="11"/>
      <color theme="1"/>
      <name val="Microsoft JhengHei"/>
      <family val="2"/>
    </font>
    <font>
      <sz val="11"/>
      <color theme="1"/>
      <name val="Avenir Next LT Pro Light"/>
      <family val="2"/>
    </font>
    <font>
      <b/>
      <sz val="11"/>
      <color theme="0"/>
      <name val="Microsoft JhengHei"/>
      <family val="2"/>
    </font>
    <font>
      <sz val="11"/>
      <color theme="1"/>
      <name val="Avenir Next LT Pro"/>
      <family val="2"/>
    </font>
    <font>
      <sz val="12"/>
      <color theme="1"/>
      <name val="Times New Roman"/>
      <family val="1"/>
    </font>
  </fonts>
  <fills count="12">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s>
  <borders count="8">
    <border>
      <left/>
      <right/>
      <top/>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style="thick">
        <color theme="0"/>
      </right>
      <top/>
      <bottom/>
      <diagonal/>
    </border>
  </borders>
  <cellStyleXfs count="1">
    <xf numFmtId="0" fontId="0" fillId="0" borderId="0"/>
  </cellStyleXfs>
  <cellXfs count="48">
    <xf numFmtId="0" fontId="0" fillId="0" borderId="0" xfId="0"/>
    <xf numFmtId="0" fontId="2" fillId="0" borderId="0" xfId="0" applyFont="1"/>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xf numFmtId="0" fontId="3" fillId="4" borderId="1" xfId="0" applyFont="1" applyFill="1" applyBorder="1" applyAlignment="1">
      <alignment horizontal="left" vertical="center"/>
    </xf>
    <xf numFmtId="0" fontId="3" fillId="5" borderId="1" xfId="0" applyFont="1" applyFill="1" applyBorder="1" applyAlignment="1">
      <alignment horizontal="left" vertical="center"/>
    </xf>
    <xf numFmtId="0" fontId="2" fillId="0" borderId="1" xfId="0" applyFont="1" applyBorder="1"/>
    <xf numFmtId="0" fontId="2" fillId="2" borderId="1" xfId="0" applyFont="1" applyFill="1" applyBorder="1"/>
    <xf numFmtId="2" fontId="2" fillId="0" borderId="1" xfId="0" applyNumberFormat="1" applyFont="1" applyBorder="1"/>
    <xf numFmtId="0" fontId="2" fillId="0" borderId="2" xfId="0" applyFont="1" applyBorder="1"/>
    <xf numFmtId="2" fontId="2" fillId="0" borderId="3" xfId="0" applyNumberFormat="1" applyFont="1" applyBorder="1"/>
    <xf numFmtId="0" fontId="2" fillId="0" borderId="4" xfId="0" applyFont="1" applyBorder="1"/>
    <xf numFmtId="164" fontId="2" fillId="3" borderId="1" xfId="0" applyNumberFormat="1" applyFont="1" applyFill="1" applyBorder="1" applyAlignment="1">
      <alignment horizontal="right" vertical="center"/>
    </xf>
    <xf numFmtId="2" fontId="2" fillId="5" borderId="1" xfId="0" applyNumberFormat="1" applyFont="1" applyFill="1" applyBorder="1"/>
    <xf numFmtId="0" fontId="2" fillId="2" borderId="1" xfId="0" applyFont="1" applyFill="1" applyBorder="1" applyAlignment="1">
      <alignment horizontal="center"/>
    </xf>
    <xf numFmtId="2" fontId="2" fillId="7" borderId="1" xfId="0" applyNumberFormat="1" applyFont="1" applyFill="1" applyBorder="1"/>
    <xf numFmtId="2" fontId="2" fillId="2" borderId="1" xfId="0" applyNumberFormat="1" applyFont="1" applyFill="1" applyBorder="1"/>
    <xf numFmtId="0" fontId="1" fillId="8" borderId="1" xfId="0" applyFont="1" applyFill="1" applyBorder="1"/>
    <xf numFmtId="2"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2" fillId="8" borderId="1" xfId="0" applyFont="1" applyFill="1" applyBorder="1"/>
    <xf numFmtId="0" fontId="1" fillId="8" borderId="2" xfId="0" applyFont="1" applyFill="1" applyBorder="1" applyAlignment="1">
      <alignment vertical="center"/>
    </xf>
    <xf numFmtId="0" fontId="1" fillId="8" borderId="3" xfId="0" applyFont="1" applyFill="1" applyBorder="1" applyAlignment="1">
      <alignment vertical="center"/>
    </xf>
    <xf numFmtId="0" fontId="1" fillId="8" borderId="4" xfId="0" applyFont="1" applyFill="1" applyBorder="1" applyAlignment="1">
      <alignment vertical="center"/>
    </xf>
    <xf numFmtId="0" fontId="1" fillId="8" borderId="2" xfId="0" applyFont="1" applyFill="1" applyBorder="1"/>
    <xf numFmtId="0" fontId="4" fillId="6" borderId="2" xfId="0" applyFont="1" applyFill="1" applyBorder="1" applyAlignment="1">
      <alignment horizontal="left" vertical="center"/>
    </xf>
    <xf numFmtId="0" fontId="4" fillId="6" borderId="3" xfId="0" applyFont="1" applyFill="1" applyBorder="1" applyAlignment="1">
      <alignment horizontal="left" vertical="center"/>
    </xf>
    <xf numFmtId="0" fontId="4" fillId="6" borderId="4" xfId="0" applyFont="1" applyFill="1" applyBorder="1" applyAlignment="1">
      <alignment horizontal="left" vertical="center"/>
    </xf>
    <xf numFmtId="0" fontId="2" fillId="8" borderId="5"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6" xfId="0" applyFont="1" applyFill="1" applyBorder="1" applyAlignment="1">
      <alignment horizontal="center" vertical="center"/>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2" fillId="9" borderId="1" xfId="0" applyFont="1" applyFill="1" applyBorder="1"/>
    <xf numFmtId="0" fontId="2" fillId="9" borderId="0" xfId="0" applyFont="1" applyFill="1"/>
    <xf numFmtId="0" fontId="5" fillId="0" borderId="0" xfId="0" applyFont="1"/>
    <xf numFmtId="0" fontId="2" fillId="0" borderId="0" xfId="0" applyFont="1" applyAlignment="1">
      <alignment horizontal="left" vertical="top" wrapText="1"/>
    </xf>
    <xf numFmtId="0" fontId="0" fillId="9" borderId="0" xfId="0" applyFill="1"/>
    <xf numFmtId="2" fontId="2" fillId="9" borderId="1" xfId="0" applyNumberFormat="1" applyFont="1" applyFill="1" applyBorder="1"/>
    <xf numFmtId="0" fontId="0" fillId="10" borderId="0" xfId="0" applyFill="1"/>
    <xf numFmtId="0" fontId="0" fillId="11" borderId="0" xfId="0" applyFill="1"/>
    <xf numFmtId="0" fontId="6" fillId="10" borderId="0" xfId="0" applyFont="1" applyFill="1" applyBorder="1"/>
    <xf numFmtId="0" fontId="6" fillId="9" borderId="0" xfId="0" applyFont="1" applyFill="1" applyBorder="1"/>
    <xf numFmtId="0" fontId="6" fillId="11" borderId="0" xfId="0" applyFont="1" applyFill="1" applyBorder="1"/>
    <xf numFmtId="2" fontId="6" fillId="11" borderId="0" xfId="0" applyNumberFormat="1" applyFont="1" applyFill="1" applyBorder="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tx>
            <c:v>F_out vs Longitud manivela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Hoja2!$N$18:$Q$18</c:f>
              <c:numCache>
                <c:formatCode>General</c:formatCode>
                <c:ptCount val="4"/>
                <c:pt idx="0">
                  <c:v>1</c:v>
                </c:pt>
                <c:pt idx="1">
                  <c:v>2</c:v>
                </c:pt>
                <c:pt idx="2">
                  <c:v>5</c:v>
                </c:pt>
                <c:pt idx="3">
                  <c:v>7</c:v>
                </c:pt>
              </c:numCache>
            </c:numRef>
          </c:xVal>
          <c:yVal>
            <c:numRef>
              <c:f>Hoja2!$N$19:$Q$19</c:f>
              <c:numCache>
                <c:formatCode>General</c:formatCode>
                <c:ptCount val="4"/>
                <c:pt idx="0">
                  <c:v>114.30052302761341</c:v>
                </c:pt>
                <c:pt idx="1">
                  <c:v>57.15</c:v>
                </c:pt>
                <c:pt idx="2" formatCode="0.00">
                  <c:v>22.860104605522682</c:v>
                </c:pt>
                <c:pt idx="3" formatCode="0.00">
                  <c:v>16.328646146801916</c:v>
                </c:pt>
              </c:numCache>
            </c:numRef>
          </c:yVal>
          <c:smooth val="1"/>
          <c:extLst>
            <c:ext xmlns:c16="http://schemas.microsoft.com/office/drawing/2014/chart" uri="{C3380CC4-5D6E-409C-BE32-E72D297353CC}">
              <c16:uniqueId val="{00000001-AC0B-4147-8CBD-77AC72189C9B}"/>
            </c:ext>
          </c:extLst>
        </c:ser>
        <c:dLbls>
          <c:showLegendKey val="0"/>
          <c:showVal val="0"/>
          <c:showCatName val="0"/>
          <c:showSerName val="0"/>
          <c:showPercent val="0"/>
          <c:showBubbleSize val="0"/>
        </c:dLbls>
        <c:axId val="707226952"/>
        <c:axId val="707227312"/>
      </c:scatterChart>
      <c:valAx>
        <c:axId val="707226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07227312"/>
        <c:crosses val="autoZero"/>
        <c:crossBetween val="midCat"/>
      </c:valAx>
      <c:valAx>
        <c:axId val="70722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07226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tx>
            <c:v>F_out vs Theta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Hoja2!$N$38:$Q$38</c:f>
              <c:numCache>
                <c:formatCode>General</c:formatCode>
                <c:ptCount val="4"/>
                <c:pt idx="0">
                  <c:v>85</c:v>
                </c:pt>
                <c:pt idx="1">
                  <c:v>95</c:v>
                </c:pt>
                <c:pt idx="2">
                  <c:v>99.5</c:v>
                </c:pt>
                <c:pt idx="3">
                  <c:v>101</c:v>
                </c:pt>
              </c:numCache>
            </c:numRef>
          </c:xVal>
          <c:yVal>
            <c:numRef>
              <c:f>Hoja2!$N$39:$Q$39</c:f>
              <c:numCache>
                <c:formatCode>General</c:formatCode>
                <c:ptCount val="4"/>
                <c:pt idx="0">
                  <c:v>19.25</c:v>
                </c:pt>
                <c:pt idx="1">
                  <c:v>57.5</c:v>
                </c:pt>
                <c:pt idx="2">
                  <c:v>565.10719616107099</c:v>
                </c:pt>
                <c:pt idx="3">
                  <c:v>-281.22975103038561</c:v>
                </c:pt>
              </c:numCache>
            </c:numRef>
          </c:yVal>
          <c:smooth val="1"/>
          <c:extLst>
            <c:ext xmlns:c16="http://schemas.microsoft.com/office/drawing/2014/chart" uri="{C3380CC4-5D6E-409C-BE32-E72D297353CC}">
              <c16:uniqueId val="{00000000-5CA0-48B5-B5EB-8D80E22FC50A}"/>
            </c:ext>
          </c:extLst>
        </c:ser>
        <c:dLbls>
          <c:showLegendKey val="0"/>
          <c:showVal val="0"/>
          <c:showCatName val="0"/>
          <c:showSerName val="0"/>
          <c:showPercent val="0"/>
          <c:showBubbleSize val="0"/>
        </c:dLbls>
        <c:axId val="713685624"/>
        <c:axId val="713682744"/>
      </c:scatterChart>
      <c:valAx>
        <c:axId val="713685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13682744"/>
        <c:crosses val="autoZero"/>
        <c:crossBetween val="midCat"/>
      </c:valAx>
      <c:valAx>
        <c:axId val="713682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13685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7327</xdr:colOff>
      <xdr:row>2</xdr:row>
      <xdr:rowOff>200025</xdr:rowOff>
    </xdr:from>
    <xdr:to>
      <xdr:col>18</xdr:col>
      <xdr:colOff>7327</xdr:colOff>
      <xdr:row>16</xdr:row>
      <xdr:rowOff>6595</xdr:rowOff>
    </xdr:to>
    <xdr:graphicFrame macro="">
      <xdr:nvGraphicFramePr>
        <xdr:cNvPr id="2" name="Gráfico 1">
          <a:extLst>
            <a:ext uri="{FF2B5EF4-FFF2-40B4-BE49-F238E27FC236}">
              <a16:creationId xmlns:a16="http://schemas.microsoft.com/office/drawing/2014/main" id="{89FE4CF2-84AA-865D-6239-2CB3A28A3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758337</xdr:colOff>
      <xdr:row>23</xdr:row>
      <xdr:rowOff>2197</xdr:rowOff>
    </xdr:from>
    <xdr:to>
      <xdr:col>17</xdr:col>
      <xdr:colOff>758337</xdr:colOff>
      <xdr:row>35</xdr:row>
      <xdr:rowOff>195628</xdr:rowOff>
    </xdr:to>
    <xdr:graphicFrame macro="">
      <xdr:nvGraphicFramePr>
        <xdr:cNvPr id="3" name="Gráfico 2">
          <a:extLst>
            <a:ext uri="{FF2B5EF4-FFF2-40B4-BE49-F238E27FC236}">
              <a16:creationId xmlns:a16="http://schemas.microsoft.com/office/drawing/2014/main" id="{7C8396C4-5DD5-93F9-7ADD-2DB31091A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FFCF8-6402-484D-91C2-40667F260D51}">
  <dimension ref="A1:F34"/>
  <sheetViews>
    <sheetView showGridLines="0" topLeftCell="A9" zoomScale="115" zoomScaleNormal="115" workbookViewId="0">
      <selection activeCell="E8" sqref="E8:J13"/>
    </sheetView>
  </sheetViews>
  <sheetFormatPr baseColWidth="10" defaultRowHeight="16.5" thickTop="1" thickBottom="1" x14ac:dyDescent="0.3"/>
  <cols>
    <col min="1" max="2" width="18.5703125" style="7" bestFit="1" customWidth="1"/>
    <col min="3" max="3" width="15.140625" style="7" bestFit="1" customWidth="1"/>
    <col min="4" max="16384" width="11.42578125" style="1"/>
  </cols>
  <sheetData>
    <row r="1" spans="1:6" ht="18" customHeight="1" thickTop="1" thickBot="1" x14ac:dyDescent="0.3">
      <c r="A1" s="26" t="s">
        <v>0</v>
      </c>
      <c r="B1" s="27"/>
      <c r="C1" s="28"/>
    </row>
    <row r="2" spans="1:6" thickTop="1" thickBot="1" x14ac:dyDescent="0.3">
      <c r="A2" s="25" t="s">
        <v>1</v>
      </c>
      <c r="B2" s="8">
        <v>1</v>
      </c>
      <c r="C2" s="15" t="s">
        <v>30</v>
      </c>
      <c r="E2" s="2"/>
      <c r="F2" s="3" t="s">
        <v>17</v>
      </c>
    </row>
    <row r="3" spans="1:6" thickTop="1" thickBot="1" x14ac:dyDescent="0.3">
      <c r="A3" s="25" t="s">
        <v>2</v>
      </c>
      <c r="B3" s="8">
        <v>2</v>
      </c>
      <c r="C3" s="15" t="s">
        <v>30</v>
      </c>
      <c r="E3" s="16"/>
      <c r="F3" s="3" t="s">
        <v>18</v>
      </c>
    </row>
    <row r="4" spans="1:6" thickTop="1" thickBot="1" x14ac:dyDescent="0.3">
      <c r="A4" s="25" t="s">
        <v>3</v>
      </c>
      <c r="B4" s="16">
        <f>B2*COS(B19)+B3*SIN(B12)</f>
        <v>2.9771971491956992</v>
      </c>
      <c r="C4" s="15" t="s">
        <v>30</v>
      </c>
      <c r="E4" s="5"/>
      <c r="F4" s="3" t="s">
        <v>19</v>
      </c>
    </row>
    <row r="5" spans="1:6" thickTop="1" thickBot="1" x14ac:dyDescent="0.3">
      <c r="E5" s="6"/>
      <c r="F5" s="3" t="s">
        <v>20</v>
      </c>
    </row>
    <row r="6" spans="1:6" ht="18.75" customHeight="1" thickTop="1" thickBot="1" x14ac:dyDescent="0.3">
      <c r="A6" s="26" t="s">
        <v>7</v>
      </c>
      <c r="B6" s="27"/>
      <c r="C6" s="28"/>
      <c r="E6" s="4"/>
      <c r="F6" s="4" t="s">
        <v>21</v>
      </c>
    </row>
    <row r="7" spans="1:6" thickTop="1" thickBot="1" x14ac:dyDescent="0.3">
      <c r="A7" s="32" t="s">
        <v>4</v>
      </c>
      <c r="B7" s="33"/>
      <c r="C7" s="34"/>
      <c r="E7" s="36"/>
      <c r="F7" s="37" t="s">
        <v>32</v>
      </c>
    </row>
    <row r="8" spans="1:6" ht="16.5" customHeight="1" thickTop="1" thickBot="1" x14ac:dyDescent="0.3">
      <c r="A8" s="19" t="s">
        <v>25</v>
      </c>
      <c r="B8" s="20" t="s">
        <v>26</v>
      </c>
      <c r="C8" s="20" t="s">
        <v>27</v>
      </c>
    </row>
    <row r="9" spans="1:6" thickTop="1" thickBot="1" x14ac:dyDescent="0.3">
      <c r="A9" s="15">
        <v>10</v>
      </c>
      <c r="B9" s="15">
        <v>95</v>
      </c>
      <c r="C9" s="15" t="s">
        <v>31</v>
      </c>
    </row>
    <row r="10" spans="1:6" thickTop="1" thickBot="1" x14ac:dyDescent="0.3">
      <c r="A10" s="1">
        <f>RADIANS(A9)</f>
        <v>0.17453292519943295</v>
      </c>
      <c r="B10" s="1">
        <f>RADIANS(B9)</f>
        <v>1.6580627893946132</v>
      </c>
      <c r="C10" s="15" t="s">
        <v>8</v>
      </c>
    </row>
    <row r="11" spans="1:6" thickTop="1" thickBot="1" x14ac:dyDescent="0.3">
      <c r="A11" s="18" t="s">
        <v>28</v>
      </c>
      <c r="B11" s="14">
        <v>95</v>
      </c>
      <c r="C11" s="15" t="s">
        <v>31</v>
      </c>
    </row>
    <row r="12" spans="1:6" thickTop="1" thickBot="1" x14ac:dyDescent="0.3">
      <c r="B12" s="9">
        <f>RADIANS(B11)</f>
        <v>1.6580627893946132</v>
      </c>
      <c r="C12" s="15" t="s">
        <v>8</v>
      </c>
    </row>
    <row r="13" spans="1:6" thickTop="1" thickBot="1" x14ac:dyDescent="0.3">
      <c r="A13" s="1"/>
      <c r="B13" s="1"/>
      <c r="C13" s="1"/>
    </row>
    <row r="14" spans="1:6" thickTop="1" thickBot="1" x14ac:dyDescent="0.3">
      <c r="A14" s="32" t="s">
        <v>6</v>
      </c>
      <c r="B14" s="33"/>
      <c r="C14" s="34"/>
    </row>
    <row r="15" spans="1:6" ht="19.5" customHeight="1" thickTop="1" thickBot="1" x14ac:dyDescent="0.3">
      <c r="A15" s="19" t="s">
        <v>25</v>
      </c>
      <c r="B15" s="20" t="s">
        <v>26</v>
      </c>
      <c r="C15" s="20" t="s">
        <v>27</v>
      </c>
    </row>
    <row r="16" spans="1:6" thickTop="1" thickBot="1" x14ac:dyDescent="0.3">
      <c r="A16" s="15">
        <v>10</v>
      </c>
      <c r="B16" s="15">
        <v>45</v>
      </c>
      <c r="C16" s="15" t="s">
        <v>31</v>
      </c>
    </row>
    <row r="17" spans="1:3" thickTop="1" thickBot="1" x14ac:dyDescent="0.3">
      <c r="A17" s="1">
        <f>RADIANS(A16)</f>
        <v>0.17453292519943295</v>
      </c>
      <c r="B17" s="1">
        <f>RADIANS(B16)</f>
        <v>0.78539816339744828</v>
      </c>
      <c r="C17" s="15" t="s">
        <v>8</v>
      </c>
    </row>
    <row r="18" spans="1:3" thickTop="1" thickBot="1" x14ac:dyDescent="0.3">
      <c r="A18" s="18" t="s">
        <v>28</v>
      </c>
      <c r="B18" s="14">
        <v>10</v>
      </c>
      <c r="C18" s="15" t="s">
        <v>31</v>
      </c>
    </row>
    <row r="19" spans="1:3" ht="19.5" customHeight="1" thickTop="1" thickBot="1" x14ac:dyDescent="0.3">
      <c r="B19" s="9">
        <f>RADIANS(B18)</f>
        <v>0.17453292519943295</v>
      </c>
      <c r="C19" s="15" t="s">
        <v>8</v>
      </c>
    </row>
    <row r="21" spans="1:3" thickTop="1" thickBot="1" x14ac:dyDescent="0.3">
      <c r="A21" s="22" t="s">
        <v>5</v>
      </c>
      <c r="B21" s="23" t="s">
        <v>29</v>
      </c>
      <c r="C21" s="24" t="s">
        <v>8</v>
      </c>
    </row>
    <row r="22" spans="1:3" thickTop="1" thickBot="1" x14ac:dyDescent="0.3">
      <c r="B22" s="13">
        <f>90-B18</f>
        <v>80</v>
      </c>
      <c r="C22" s="9">
        <f>RADIANS(B22)</f>
        <v>1.3962634015954636</v>
      </c>
    </row>
    <row r="24" spans="1:3" thickTop="1" thickBot="1" x14ac:dyDescent="0.3">
      <c r="A24" s="26" t="s">
        <v>22</v>
      </c>
      <c r="B24" s="27"/>
      <c r="C24" s="28"/>
    </row>
    <row r="25" spans="1:3" thickTop="1" thickBot="1" x14ac:dyDescent="0.3">
      <c r="A25" s="29" t="s">
        <v>9</v>
      </c>
      <c r="B25" s="16">
        <v>1</v>
      </c>
      <c r="C25" s="7" t="s">
        <v>10</v>
      </c>
    </row>
    <row r="26" spans="1:3" thickTop="1" thickBot="1" x14ac:dyDescent="0.3">
      <c r="A26" s="30"/>
      <c r="B26" s="16">
        <f>COS(C22)+SIN(C22)*_xlfn.COT(B12)</f>
        <v>8.7488663525924021E-2</v>
      </c>
      <c r="C26" s="7" t="s">
        <v>11</v>
      </c>
    </row>
    <row r="27" spans="1:3" thickTop="1" thickBot="1" x14ac:dyDescent="0.3">
      <c r="A27" s="31"/>
      <c r="B27" s="9">
        <f>B25/B26</f>
        <v>11.430052302761341</v>
      </c>
    </row>
    <row r="28" spans="1:3" thickTop="1" thickBot="1" x14ac:dyDescent="0.3">
      <c r="A28" s="1"/>
      <c r="B28" s="11"/>
      <c r="C28" s="12"/>
    </row>
    <row r="29" spans="1:3" thickTop="1" thickBot="1" x14ac:dyDescent="0.3">
      <c r="A29" s="26" t="s">
        <v>24</v>
      </c>
      <c r="B29" s="27"/>
      <c r="C29" s="28"/>
    </row>
    <row r="30" spans="1:3" thickTop="1" thickBot="1" x14ac:dyDescent="0.3">
      <c r="A30" s="21" t="s">
        <v>13</v>
      </c>
      <c r="B30" s="17">
        <v>10</v>
      </c>
      <c r="C30" s="7" t="s">
        <v>14</v>
      </c>
    </row>
    <row r="31" spans="1:3" thickTop="1" thickBot="1" x14ac:dyDescent="0.3">
      <c r="A31" s="21" t="s">
        <v>12</v>
      </c>
      <c r="B31" s="16">
        <f>B30*B27</f>
        <v>114.30052302761341</v>
      </c>
      <c r="C31" s="7" t="s">
        <v>14</v>
      </c>
    </row>
    <row r="32" spans="1:3" thickTop="1" thickBot="1" x14ac:dyDescent="0.3">
      <c r="A32" s="10"/>
      <c r="B32" s="11"/>
      <c r="C32" s="12"/>
    </row>
    <row r="33" spans="1:3" thickTop="1" thickBot="1" x14ac:dyDescent="0.3">
      <c r="A33" s="26" t="s">
        <v>23</v>
      </c>
      <c r="B33" s="27"/>
      <c r="C33" s="28"/>
    </row>
    <row r="34" spans="1:3" thickTop="1" thickBot="1" x14ac:dyDescent="0.3">
      <c r="A34" s="21" t="s">
        <v>15</v>
      </c>
      <c r="B34" s="16">
        <f>B31/B3</f>
        <v>57.150261513806704</v>
      </c>
      <c r="C34" s="7" t="s">
        <v>16</v>
      </c>
    </row>
  </sheetData>
  <mergeCells count="8">
    <mergeCell ref="A1:C1"/>
    <mergeCell ref="A6:C6"/>
    <mergeCell ref="A24:C24"/>
    <mergeCell ref="A29:C29"/>
    <mergeCell ref="A33:C33"/>
    <mergeCell ref="A25:A27"/>
    <mergeCell ref="A7:C7"/>
    <mergeCell ref="A14:C14"/>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7DE0-8F13-4441-A3E7-3D9C828EAF2A}">
  <dimension ref="A1:R70"/>
  <sheetViews>
    <sheetView tabSelected="1" topLeftCell="A6" zoomScale="130" zoomScaleNormal="130" workbookViewId="0">
      <selection activeCell="P53" sqref="P53"/>
    </sheetView>
  </sheetViews>
  <sheetFormatPr baseColWidth="10" defaultRowHeight="15" x14ac:dyDescent="0.25"/>
  <sheetData>
    <row r="1" spans="1:18" ht="16.5" thickTop="1" thickBot="1" x14ac:dyDescent="0.3">
      <c r="A1" s="26" t="s">
        <v>0</v>
      </c>
      <c r="B1" s="27"/>
      <c r="C1" s="28"/>
      <c r="D1" s="1"/>
      <c r="E1" s="26" t="s">
        <v>0</v>
      </c>
      <c r="F1" s="27"/>
      <c r="G1" s="28"/>
      <c r="H1" s="1"/>
      <c r="I1" s="26" t="s">
        <v>0</v>
      </c>
      <c r="J1" s="27"/>
      <c r="K1" s="28"/>
      <c r="M1" s="38" t="s">
        <v>33</v>
      </c>
      <c r="N1" s="38"/>
      <c r="O1" s="38"/>
      <c r="P1" s="38"/>
      <c r="Q1" s="38"/>
      <c r="R1" s="38"/>
    </row>
    <row r="2" spans="1:18" ht="16.5" thickTop="1" thickBot="1" x14ac:dyDescent="0.3">
      <c r="A2" s="25" t="s">
        <v>1</v>
      </c>
      <c r="B2" s="8">
        <v>1</v>
      </c>
      <c r="C2" s="15" t="s">
        <v>30</v>
      </c>
      <c r="D2" s="1"/>
      <c r="E2" s="25" t="s">
        <v>1</v>
      </c>
      <c r="F2" s="8">
        <v>1</v>
      </c>
      <c r="G2" s="15" t="s">
        <v>30</v>
      </c>
      <c r="H2" s="1"/>
      <c r="I2" s="25" t="s">
        <v>1</v>
      </c>
      <c r="J2" s="8">
        <v>1</v>
      </c>
      <c r="K2" s="15" t="s">
        <v>30</v>
      </c>
      <c r="M2" s="38"/>
      <c r="N2" s="38"/>
      <c r="O2" s="38"/>
      <c r="P2" s="38"/>
      <c r="Q2" s="38"/>
      <c r="R2" s="38"/>
    </row>
    <row r="3" spans="1:18" ht="16.5" thickTop="1" thickBot="1" x14ac:dyDescent="0.3">
      <c r="A3" s="25" t="s">
        <v>2</v>
      </c>
      <c r="B3" s="35">
        <v>5</v>
      </c>
      <c r="C3" s="15" t="s">
        <v>30</v>
      </c>
      <c r="D3" s="1"/>
      <c r="E3" s="25" t="s">
        <v>2</v>
      </c>
      <c r="F3" s="35">
        <v>1</v>
      </c>
      <c r="G3" s="15" t="s">
        <v>30</v>
      </c>
      <c r="H3" s="1"/>
      <c r="I3" s="25" t="s">
        <v>2</v>
      </c>
      <c r="J3" s="35">
        <v>7</v>
      </c>
      <c r="K3" s="15" t="s">
        <v>30</v>
      </c>
      <c r="M3" s="38"/>
      <c r="N3" s="38"/>
      <c r="O3" s="38"/>
      <c r="P3" s="38"/>
      <c r="Q3" s="38"/>
      <c r="R3" s="38"/>
    </row>
    <row r="4" spans="1:18" ht="16.5" thickTop="1" thickBot="1" x14ac:dyDescent="0.3">
      <c r="A4" s="25" t="s">
        <v>3</v>
      </c>
      <c r="B4" s="16">
        <f>B2*COS(B19)+B3*SIN(B12)</f>
        <v>5.9657812434709356</v>
      </c>
      <c r="C4" s="15" t="s">
        <v>30</v>
      </c>
      <c r="D4" s="1"/>
      <c r="E4" s="25" t="s">
        <v>3</v>
      </c>
      <c r="F4" s="16">
        <f>F2*COS(F19)+F3*SIN(F12)</f>
        <v>1.9810024511039535</v>
      </c>
      <c r="G4" s="15" t="s">
        <v>30</v>
      </c>
      <c r="H4" s="1"/>
      <c r="I4" s="25" t="s">
        <v>3</v>
      </c>
      <c r="J4" s="16">
        <f>J2*COS(J19)+J3*SIN(J12)</f>
        <v>7.9581706396544272</v>
      </c>
      <c r="K4" s="15" t="s">
        <v>30</v>
      </c>
      <c r="M4" s="38"/>
      <c r="N4" s="38"/>
      <c r="O4" s="38"/>
      <c r="P4" s="38"/>
      <c r="Q4" s="38"/>
      <c r="R4" s="38"/>
    </row>
    <row r="5" spans="1:18" ht="16.5" thickTop="1" thickBot="1" x14ac:dyDescent="0.3">
      <c r="A5" s="7"/>
      <c r="B5" s="7"/>
      <c r="C5" s="7"/>
      <c r="D5" s="1"/>
      <c r="E5" s="7"/>
      <c r="F5" s="7"/>
      <c r="G5" s="7"/>
      <c r="H5" s="1"/>
      <c r="I5" s="7"/>
      <c r="J5" s="7"/>
      <c r="K5" s="7"/>
      <c r="M5" s="38"/>
      <c r="N5" s="38"/>
      <c r="O5" s="38"/>
      <c r="P5" s="38"/>
      <c r="Q5" s="38"/>
      <c r="R5" s="38"/>
    </row>
    <row r="6" spans="1:18" ht="16.5" thickTop="1" thickBot="1" x14ac:dyDescent="0.3">
      <c r="A6" s="26" t="s">
        <v>7</v>
      </c>
      <c r="B6" s="27"/>
      <c r="C6" s="28"/>
      <c r="D6" s="1"/>
      <c r="E6" s="26" t="s">
        <v>7</v>
      </c>
      <c r="F6" s="27"/>
      <c r="G6" s="28"/>
      <c r="H6" s="1"/>
      <c r="I6" s="26" t="s">
        <v>7</v>
      </c>
      <c r="J6" s="27"/>
      <c r="K6" s="28"/>
      <c r="M6" s="38"/>
      <c r="N6" s="38"/>
      <c r="O6" s="38"/>
      <c r="P6" s="38"/>
      <c r="Q6" s="38"/>
      <c r="R6" s="38"/>
    </row>
    <row r="7" spans="1:18" ht="16.5" thickTop="1" thickBot="1" x14ac:dyDescent="0.3">
      <c r="A7" s="32" t="s">
        <v>4</v>
      </c>
      <c r="B7" s="33"/>
      <c r="C7" s="34"/>
      <c r="D7" s="1"/>
      <c r="E7" s="32" t="s">
        <v>4</v>
      </c>
      <c r="F7" s="33"/>
      <c r="G7" s="34"/>
      <c r="H7" s="1"/>
      <c r="I7" s="32" t="s">
        <v>4</v>
      </c>
      <c r="J7" s="33"/>
      <c r="K7" s="34"/>
    </row>
    <row r="8" spans="1:18" ht="16.5" thickTop="1" thickBot="1" x14ac:dyDescent="0.3">
      <c r="A8" s="19" t="s">
        <v>25</v>
      </c>
      <c r="B8" s="20" t="s">
        <v>26</v>
      </c>
      <c r="C8" s="20" t="s">
        <v>27</v>
      </c>
      <c r="D8" s="1"/>
      <c r="E8" s="19" t="s">
        <v>25</v>
      </c>
      <c r="F8" s="20" t="s">
        <v>26</v>
      </c>
      <c r="G8" s="20" t="s">
        <v>27</v>
      </c>
      <c r="H8" s="1"/>
      <c r="I8" s="19" t="s">
        <v>25</v>
      </c>
      <c r="J8" s="20" t="s">
        <v>26</v>
      </c>
      <c r="K8" s="20" t="s">
        <v>27</v>
      </c>
    </row>
    <row r="9" spans="1:18" ht="16.5" thickTop="1" thickBot="1" x14ac:dyDescent="0.3">
      <c r="A9" s="15">
        <v>10</v>
      </c>
      <c r="B9" s="15">
        <v>95</v>
      </c>
      <c r="C9" s="15" t="s">
        <v>31</v>
      </c>
      <c r="D9" s="1"/>
      <c r="E9" s="15">
        <v>10</v>
      </c>
      <c r="F9" s="15">
        <v>95</v>
      </c>
      <c r="G9" s="15" t="s">
        <v>31</v>
      </c>
      <c r="H9" s="1"/>
      <c r="I9" s="15">
        <v>10</v>
      </c>
      <c r="J9" s="15">
        <v>95</v>
      </c>
      <c r="K9" s="15" t="s">
        <v>31</v>
      </c>
    </row>
    <row r="10" spans="1:18" ht="16.5" thickTop="1" thickBot="1" x14ac:dyDescent="0.3">
      <c r="A10" s="1">
        <f>RADIANS(A9)</f>
        <v>0.17453292519943295</v>
      </c>
      <c r="B10" s="1">
        <f>RADIANS(B9)</f>
        <v>1.6580627893946132</v>
      </c>
      <c r="C10" s="15" t="s">
        <v>8</v>
      </c>
      <c r="D10" s="1"/>
      <c r="E10" s="1">
        <f>RADIANS(E9)</f>
        <v>0.17453292519943295</v>
      </c>
      <c r="F10" s="1">
        <f>RADIANS(F9)</f>
        <v>1.6580627893946132</v>
      </c>
      <c r="G10" s="15" t="s">
        <v>8</v>
      </c>
      <c r="H10" s="1"/>
      <c r="I10" s="1">
        <f>RADIANS(I9)</f>
        <v>0.17453292519943295</v>
      </c>
      <c r="J10" s="1">
        <f>RADIANS(J9)</f>
        <v>1.6580627893946132</v>
      </c>
      <c r="K10" s="15" t="s">
        <v>8</v>
      </c>
    </row>
    <row r="11" spans="1:18" ht="16.5" thickTop="1" thickBot="1" x14ac:dyDescent="0.3">
      <c r="A11" s="18" t="s">
        <v>28</v>
      </c>
      <c r="B11" s="14">
        <v>95</v>
      </c>
      <c r="C11" s="15" t="s">
        <v>31</v>
      </c>
      <c r="D11" s="1"/>
      <c r="E11" s="18" t="s">
        <v>28</v>
      </c>
      <c r="F11" s="14">
        <v>95</v>
      </c>
      <c r="G11" s="15" t="s">
        <v>31</v>
      </c>
      <c r="H11" s="1"/>
      <c r="I11" s="18" t="s">
        <v>28</v>
      </c>
      <c r="J11" s="14">
        <v>95</v>
      </c>
      <c r="K11" s="15" t="s">
        <v>31</v>
      </c>
    </row>
    <row r="12" spans="1:18" ht="16.5" thickTop="1" thickBot="1" x14ac:dyDescent="0.3">
      <c r="A12" s="7"/>
      <c r="B12" s="9">
        <f>RADIANS(B11)</f>
        <v>1.6580627893946132</v>
      </c>
      <c r="C12" s="15" t="s">
        <v>8</v>
      </c>
      <c r="D12" s="1"/>
      <c r="E12" s="7"/>
      <c r="F12" s="9">
        <f>RADIANS(F11)</f>
        <v>1.6580627893946132</v>
      </c>
      <c r="G12" s="15" t="s">
        <v>8</v>
      </c>
      <c r="H12" s="1"/>
      <c r="I12" s="7"/>
      <c r="J12" s="9">
        <f>RADIANS(J11)</f>
        <v>1.6580627893946132</v>
      </c>
      <c r="K12" s="15" t="s">
        <v>8</v>
      </c>
    </row>
    <row r="13" spans="1:18" ht="16.5" thickTop="1" thickBot="1" x14ac:dyDescent="0.3">
      <c r="A13" s="1"/>
      <c r="B13" s="1"/>
      <c r="C13" s="1"/>
      <c r="D13" s="1"/>
      <c r="E13" s="1"/>
      <c r="F13" s="1"/>
      <c r="G13" s="1"/>
      <c r="H13" s="1"/>
      <c r="I13" s="1"/>
      <c r="J13" s="1"/>
      <c r="K13" s="1"/>
    </row>
    <row r="14" spans="1:18" ht="16.5" thickTop="1" thickBot="1" x14ac:dyDescent="0.3">
      <c r="A14" s="32" t="s">
        <v>6</v>
      </c>
      <c r="B14" s="33"/>
      <c r="C14" s="34"/>
      <c r="D14" s="1"/>
      <c r="E14" s="32" t="s">
        <v>6</v>
      </c>
      <c r="F14" s="33"/>
      <c r="G14" s="34"/>
      <c r="H14" s="1"/>
      <c r="I14" s="32" t="s">
        <v>6</v>
      </c>
      <c r="J14" s="33"/>
      <c r="K14" s="34"/>
    </row>
    <row r="15" spans="1:18" ht="16.5" thickTop="1" thickBot="1" x14ac:dyDescent="0.3">
      <c r="A15" s="19" t="s">
        <v>25</v>
      </c>
      <c r="B15" s="20" t="s">
        <v>26</v>
      </c>
      <c r="C15" s="20" t="s">
        <v>27</v>
      </c>
      <c r="D15" s="1"/>
      <c r="E15" s="19" t="s">
        <v>25</v>
      </c>
      <c r="F15" s="20" t="s">
        <v>26</v>
      </c>
      <c r="G15" s="20" t="s">
        <v>27</v>
      </c>
      <c r="H15" s="1"/>
      <c r="I15" s="19" t="s">
        <v>25</v>
      </c>
      <c r="J15" s="20" t="s">
        <v>26</v>
      </c>
      <c r="K15" s="20" t="s">
        <v>27</v>
      </c>
    </row>
    <row r="16" spans="1:18" ht="16.5" thickTop="1" thickBot="1" x14ac:dyDescent="0.3">
      <c r="A16" s="15">
        <v>10</v>
      </c>
      <c r="B16" s="15">
        <v>45</v>
      </c>
      <c r="C16" s="15" t="s">
        <v>31</v>
      </c>
      <c r="D16" s="1"/>
      <c r="E16" s="15">
        <v>10</v>
      </c>
      <c r="F16" s="15">
        <v>45</v>
      </c>
      <c r="G16" s="15" t="s">
        <v>31</v>
      </c>
      <c r="H16" s="1"/>
      <c r="I16" s="15">
        <v>10</v>
      </c>
      <c r="J16" s="15">
        <v>45</v>
      </c>
      <c r="K16" s="15" t="s">
        <v>31</v>
      </c>
    </row>
    <row r="17" spans="1:17" ht="16.5" thickTop="1" thickBot="1" x14ac:dyDescent="0.3">
      <c r="A17" s="1">
        <f>RADIANS(A16)</f>
        <v>0.17453292519943295</v>
      </c>
      <c r="B17" s="1">
        <f>RADIANS(B16)</f>
        <v>0.78539816339744828</v>
      </c>
      <c r="C17" s="15" t="s">
        <v>8</v>
      </c>
      <c r="D17" s="1"/>
      <c r="E17" s="1">
        <f>RADIANS(E16)</f>
        <v>0.17453292519943295</v>
      </c>
      <c r="F17" s="1">
        <f>RADIANS(F16)</f>
        <v>0.78539816339744828</v>
      </c>
      <c r="G17" s="15" t="s">
        <v>8</v>
      </c>
      <c r="H17" s="1"/>
      <c r="I17" s="1">
        <f>RADIANS(I16)</f>
        <v>0.17453292519943295</v>
      </c>
      <c r="J17" s="1">
        <f>RADIANS(J16)</f>
        <v>0.78539816339744828</v>
      </c>
      <c r="K17" s="15" t="s">
        <v>8</v>
      </c>
    </row>
    <row r="18" spans="1:17" ht="17.25" thickTop="1" thickBot="1" x14ac:dyDescent="0.3">
      <c r="A18" s="18" t="s">
        <v>28</v>
      </c>
      <c r="B18" s="14">
        <v>10</v>
      </c>
      <c r="C18" s="15" t="s">
        <v>31</v>
      </c>
      <c r="D18" s="1"/>
      <c r="E18" s="18" t="s">
        <v>28</v>
      </c>
      <c r="F18" s="14">
        <v>10</v>
      </c>
      <c r="G18" s="15" t="s">
        <v>31</v>
      </c>
      <c r="H18" s="1"/>
      <c r="I18" s="18" t="s">
        <v>28</v>
      </c>
      <c r="J18" s="14">
        <v>10</v>
      </c>
      <c r="K18" s="15" t="s">
        <v>31</v>
      </c>
      <c r="M18" s="43" t="s">
        <v>2</v>
      </c>
      <c r="N18" s="44">
        <v>1</v>
      </c>
      <c r="O18" s="44">
        <v>2</v>
      </c>
      <c r="P18" s="44">
        <v>5</v>
      </c>
      <c r="Q18" s="44">
        <v>7</v>
      </c>
    </row>
    <row r="19" spans="1:17" ht="17.25" thickTop="1" thickBot="1" x14ac:dyDescent="0.3">
      <c r="A19" s="7"/>
      <c r="B19" s="9">
        <f>RADIANS(B18)</f>
        <v>0.17453292519943295</v>
      </c>
      <c r="C19" s="15" t="s">
        <v>8</v>
      </c>
      <c r="D19" s="1"/>
      <c r="E19" s="7"/>
      <c r="F19" s="9">
        <f>RADIANS(F18)</f>
        <v>0.17453292519943295</v>
      </c>
      <c r="G19" s="15" t="s">
        <v>8</v>
      </c>
      <c r="H19" s="1"/>
      <c r="I19" s="7"/>
      <c r="J19" s="9">
        <f>RADIANS(J18)</f>
        <v>0.17453292519943295</v>
      </c>
      <c r="K19" s="15" t="s">
        <v>8</v>
      </c>
      <c r="M19" s="43" t="s">
        <v>15</v>
      </c>
      <c r="N19" s="45">
        <v>114.30052302761341</v>
      </c>
      <c r="O19" s="45">
        <v>57.15</v>
      </c>
      <c r="P19" s="46">
        <v>22.860104605522682</v>
      </c>
      <c r="Q19" s="46">
        <v>16.328646146801916</v>
      </c>
    </row>
    <row r="20" spans="1:17" ht="16.5" thickTop="1" thickBot="1" x14ac:dyDescent="0.3">
      <c r="A20" s="7"/>
      <c r="B20" s="7"/>
      <c r="C20" s="7"/>
      <c r="D20" s="1"/>
      <c r="E20" s="7"/>
      <c r="F20" s="7"/>
      <c r="G20" s="7"/>
      <c r="H20" s="1"/>
      <c r="I20" s="7"/>
      <c r="J20" s="7"/>
      <c r="K20" s="7"/>
    </row>
    <row r="21" spans="1:17" ht="16.5" thickTop="1" thickBot="1" x14ac:dyDescent="0.3">
      <c r="A21" s="22" t="s">
        <v>5</v>
      </c>
      <c r="B21" s="23" t="s">
        <v>29</v>
      </c>
      <c r="C21" s="24" t="s">
        <v>8</v>
      </c>
      <c r="D21" s="1"/>
      <c r="E21" s="22" t="s">
        <v>5</v>
      </c>
      <c r="F21" s="23" t="s">
        <v>29</v>
      </c>
      <c r="G21" s="24" t="s">
        <v>8</v>
      </c>
      <c r="H21" s="1"/>
      <c r="I21" s="22" t="s">
        <v>5</v>
      </c>
      <c r="J21" s="23" t="s">
        <v>29</v>
      </c>
      <c r="K21" s="24" t="s">
        <v>8</v>
      </c>
    </row>
    <row r="22" spans="1:17" ht="16.5" thickTop="1" thickBot="1" x14ac:dyDescent="0.3">
      <c r="A22" s="7"/>
      <c r="B22" s="13">
        <f>90-B18</f>
        <v>80</v>
      </c>
      <c r="C22" s="9">
        <f>RADIANS(B22)</f>
        <v>1.3962634015954636</v>
      </c>
      <c r="D22" s="1"/>
      <c r="E22" s="7"/>
      <c r="F22" s="13">
        <f>90-F18</f>
        <v>80</v>
      </c>
      <c r="G22" s="9">
        <f>RADIANS(F22)</f>
        <v>1.3962634015954636</v>
      </c>
      <c r="H22" s="1"/>
      <c r="I22" s="7"/>
      <c r="J22" s="13">
        <f>90-J18</f>
        <v>80</v>
      </c>
      <c r="K22" s="9">
        <f>RADIANS(J22)</f>
        <v>1.3962634015954636</v>
      </c>
    </row>
    <row r="23" spans="1:17" ht="16.5" thickTop="1" thickBot="1" x14ac:dyDescent="0.3">
      <c r="A23" s="7"/>
      <c r="B23" s="7"/>
      <c r="C23" s="7"/>
      <c r="D23" s="1"/>
      <c r="E23" s="7"/>
      <c r="F23" s="7"/>
      <c r="G23" s="7"/>
      <c r="H23" s="1"/>
      <c r="I23" s="7"/>
      <c r="J23" s="7"/>
      <c r="K23" s="7"/>
    </row>
    <row r="24" spans="1:17" ht="16.5" thickTop="1" thickBot="1" x14ac:dyDescent="0.3">
      <c r="A24" s="26" t="s">
        <v>22</v>
      </c>
      <c r="B24" s="27"/>
      <c r="C24" s="28"/>
      <c r="D24" s="1"/>
      <c r="E24" s="26" t="s">
        <v>22</v>
      </c>
      <c r="F24" s="27"/>
      <c r="G24" s="28"/>
      <c r="H24" s="1"/>
      <c r="I24" s="26" t="s">
        <v>22</v>
      </c>
      <c r="J24" s="27"/>
      <c r="K24" s="28"/>
    </row>
    <row r="25" spans="1:17" ht="16.5" thickTop="1" thickBot="1" x14ac:dyDescent="0.3">
      <c r="A25" s="29" t="s">
        <v>9</v>
      </c>
      <c r="B25" s="16">
        <v>1</v>
      </c>
      <c r="C25" s="7" t="s">
        <v>10</v>
      </c>
      <c r="D25" s="1"/>
      <c r="E25" s="29" t="s">
        <v>9</v>
      </c>
      <c r="F25" s="16">
        <v>1</v>
      </c>
      <c r="G25" s="7" t="s">
        <v>10</v>
      </c>
      <c r="H25" s="1"/>
      <c r="I25" s="29" t="s">
        <v>9</v>
      </c>
      <c r="J25" s="16">
        <v>1</v>
      </c>
      <c r="K25" s="7" t="s">
        <v>10</v>
      </c>
    </row>
    <row r="26" spans="1:17" ht="16.5" thickTop="1" thickBot="1" x14ac:dyDescent="0.3">
      <c r="A26" s="30"/>
      <c r="B26" s="16">
        <f>COS(C22)+SIN(C22)*_xlfn.COT(B12)</f>
        <v>8.7488663525924021E-2</v>
      </c>
      <c r="C26" s="7" t="s">
        <v>11</v>
      </c>
      <c r="D26" s="1"/>
      <c r="E26" s="30"/>
      <c r="F26" s="16">
        <f>COS(G22)+SIN(G22)*_xlfn.COT(F12)</f>
        <v>8.7488663525924021E-2</v>
      </c>
      <c r="G26" s="7" t="s">
        <v>11</v>
      </c>
      <c r="H26" s="1"/>
      <c r="I26" s="30"/>
      <c r="J26" s="16">
        <f>COS(K22)+SIN(K22)*_xlfn.COT(J12)</f>
        <v>8.7488663525924021E-2</v>
      </c>
      <c r="K26" s="7" t="s">
        <v>11</v>
      </c>
    </row>
    <row r="27" spans="1:17" ht="16.5" thickTop="1" thickBot="1" x14ac:dyDescent="0.3">
      <c r="A27" s="31"/>
      <c r="B27" s="9">
        <f>B25/B26</f>
        <v>11.430052302761341</v>
      </c>
      <c r="C27" s="7"/>
      <c r="D27" s="1"/>
      <c r="E27" s="31"/>
      <c r="F27" s="9">
        <f>F25/F26</f>
        <v>11.430052302761341</v>
      </c>
      <c r="G27" s="7"/>
      <c r="H27" s="1"/>
      <c r="I27" s="31"/>
      <c r="J27" s="9">
        <f>J25/J26</f>
        <v>11.430052302761341</v>
      </c>
      <c r="K27" s="7"/>
    </row>
    <row r="28" spans="1:17" ht="16.5" thickTop="1" thickBot="1" x14ac:dyDescent="0.3">
      <c r="A28" s="1"/>
      <c r="B28" s="11"/>
      <c r="C28" s="12"/>
      <c r="D28" s="1"/>
      <c r="E28" s="1"/>
      <c r="F28" s="11"/>
      <c r="G28" s="12"/>
      <c r="H28" s="1"/>
      <c r="I28" s="1"/>
      <c r="J28" s="11"/>
      <c r="K28" s="12"/>
    </row>
    <row r="29" spans="1:17" ht="16.5" thickTop="1" thickBot="1" x14ac:dyDescent="0.3">
      <c r="A29" s="26" t="s">
        <v>24</v>
      </c>
      <c r="B29" s="27"/>
      <c r="C29" s="28"/>
      <c r="D29" s="1"/>
      <c r="E29" s="26" t="s">
        <v>24</v>
      </c>
      <c r="F29" s="27"/>
      <c r="G29" s="28"/>
      <c r="H29" s="1"/>
      <c r="I29" s="26" t="s">
        <v>24</v>
      </c>
      <c r="J29" s="27"/>
      <c r="K29" s="28"/>
    </row>
    <row r="30" spans="1:17" ht="16.5" thickTop="1" thickBot="1" x14ac:dyDescent="0.3">
      <c r="A30" s="21" t="s">
        <v>13</v>
      </c>
      <c r="B30" s="17">
        <v>10</v>
      </c>
      <c r="C30" s="7" t="s">
        <v>14</v>
      </c>
      <c r="D30" s="1"/>
      <c r="E30" s="21" t="s">
        <v>13</v>
      </c>
      <c r="F30" s="17">
        <v>10</v>
      </c>
      <c r="G30" s="7" t="s">
        <v>14</v>
      </c>
      <c r="H30" s="1"/>
      <c r="I30" s="21" t="s">
        <v>13</v>
      </c>
      <c r="J30" s="17">
        <v>10</v>
      </c>
      <c r="K30" s="7" t="s">
        <v>14</v>
      </c>
    </row>
    <row r="31" spans="1:17" ht="16.5" thickTop="1" thickBot="1" x14ac:dyDescent="0.3">
      <c r="A31" s="21" t="s">
        <v>12</v>
      </c>
      <c r="B31" s="16">
        <f>B30*B27</f>
        <v>114.30052302761341</v>
      </c>
      <c r="C31" s="7" t="s">
        <v>14</v>
      </c>
      <c r="D31" s="1"/>
      <c r="E31" s="21" t="s">
        <v>12</v>
      </c>
      <c r="F31" s="16">
        <f>F30*F27</f>
        <v>114.30052302761341</v>
      </c>
      <c r="G31" s="7" t="s">
        <v>14</v>
      </c>
      <c r="H31" s="1"/>
      <c r="I31" s="21" t="s">
        <v>12</v>
      </c>
      <c r="J31" s="16">
        <f>J30*J27</f>
        <v>114.30052302761341</v>
      </c>
      <c r="K31" s="7" t="s">
        <v>14</v>
      </c>
    </row>
    <row r="32" spans="1:17" ht="16.5" thickTop="1" thickBot="1" x14ac:dyDescent="0.3">
      <c r="A32" s="10"/>
      <c r="B32" s="11"/>
      <c r="C32" s="12"/>
      <c r="D32" s="1"/>
      <c r="E32" s="10"/>
      <c r="F32" s="11"/>
      <c r="G32" s="12"/>
      <c r="H32" s="1"/>
      <c r="I32" s="10"/>
      <c r="J32" s="11"/>
      <c r="K32" s="12"/>
    </row>
    <row r="33" spans="1:17" ht="16.5" thickTop="1" thickBot="1" x14ac:dyDescent="0.3">
      <c r="A33" s="26" t="s">
        <v>23</v>
      </c>
      <c r="B33" s="27"/>
      <c r="C33" s="28"/>
      <c r="D33" s="1"/>
      <c r="E33" s="26" t="s">
        <v>23</v>
      </c>
      <c r="F33" s="27"/>
      <c r="G33" s="28"/>
      <c r="H33" s="1"/>
      <c r="I33" s="26" t="s">
        <v>23</v>
      </c>
      <c r="J33" s="27"/>
      <c r="K33" s="28"/>
    </row>
    <row r="34" spans="1:17" ht="16.5" thickTop="1" thickBot="1" x14ac:dyDescent="0.3">
      <c r="A34" s="21" t="s">
        <v>15</v>
      </c>
      <c r="B34" s="16">
        <f>B31/B3</f>
        <v>22.860104605522682</v>
      </c>
      <c r="C34" s="7" t="s">
        <v>16</v>
      </c>
      <c r="D34" s="1"/>
      <c r="E34" s="21" t="s">
        <v>15</v>
      </c>
      <c r="F34" s="16">
        <f>F31/F3</f>
        <v>114.30052302761341</v>
      </c>
      <c r="G34" s="7" t="s">
        <v>16</v>
      </c>
      <c r="H34" s="1"/>
      <c r="I34" s="21" t="s">
        <v>15</v>
      </c>
      <c r="J34" s="16">
        <f>J31/J3</f>
        <v>16.328646146801916</v>
      </c>
      <c r="K34" s="7" t="s">
        <v>16</v>
      </c>
    </row>
    <row r="35" spans="1:17" ht="16.5" thickTop="1" thickBot="1" x14ac:dyDescent="0.3">
      <c r="A35" s="1"/>
      <c r="B35" s="1"/>
      <c r="C35" s="1"/>
      <c r="D35" s="1"/>
      <c r="E35" s="1"/>
      <c r="F35" s="1"/>
      <c r="G35" s="1"/>
      <c r="H35" s="1"/>
      <c r="I35" s="1"/>
      <c r="J35" s="1"/>
      <c r="K35" s="1"/>
    </row>
    <row r="36" spans="1:17" ht="16.5" thickTop="1" thickBot="1" x14ac:dyDescent="0.3">
      <c r="A36" s="26" t="s">
        <v>0</v>
      </c>
      <c r="B36" s="27"/>
      <c r="C36" s="28"/>
      <c r="D36" s="1"/>
      <c r="E36" s="26" t="s">
        <v>0</v>
      </c>
      <c r="F36" s="27"/>
      <c r="G36" s="28"/>
      <c r="H36" s="1"/>
      <c r="I36" s="26" t="s">
        <v>0</v>
      </c>
      <c r="J36" s="27"/>
      <c r="K36" s="28"/>
    </row>
    <row r="37" spans="1:17" ht="16.5" thickTop="1" thickBot="1" x14ac:dyDescent="0.3">
      <c r="A37" s="25" t="s">
        <v>1</v>
      </c>
      <c r="B37" s="8">
        <v>1</v>
      </c>
      <c r="C37" s="15" t="s">
        <v>30</v>
      </c>
      <c r="D37" s="1"/>
      <c r="E37" s="25" t="s">
        <v>1</v>
      </c>
      <c r="F37" s="8">
        <v>1</v>
      </c>
      <c r="G37" s="15" t="s">
        <v>30</v>
      </c>
      <c r="H37" s="1"/>
      <c r="I37" s="25" t="s">
        <v>1</v>
      </c>
      <c r="J37" s="8">
        <v>1</v>
      </c>
      <c r="K37" s="15" t="s">
        <v>30</v>
      </c>
    </row>
    <row r="38" spans="1:17" ht="16.5" thickTop="1" thickBot="1" x14ac:dyDescent="0.3">
      <c r="A38" s="25" t="s">
        <v>2</v>
      </c>
      <c r="B38" s="8">
        <v>2</v>
      </c>
      <c r="C38" s="15" t="s">
        <v>30</v>
      </c>
      <c r="D38" s="1"/>
      <c r="E38" s="25" t="s">
        <v>2</v>
      </c>
      <c r="F38" s="8">
        <v>2</v>
      </c>
      <c r="G38" s="15" t="s">
        <v>30</v>
      </c>
      <c r="H38" s="1"/>
      <c r="I38" s="25" t="s">
        <v>2</v>
      </c>
      <c r="J38" s="8">
        <v>2</v>
      </c>
      <c r="K38" s="15" t="s">
        <v>30</v>
      </c>
      <c r="M38" s="41" t="s">
        <v>34</v>
      </c>
      <c r="N38" s="39">
        <v>85</v>
      </c>
      <c r="O38" s="39">
        <v>95</v>
      </c>
      <c r="P38" s="39">
        <v>99.5</v>
      </c>
      <c r="Q38" s="39">
        <v>101</v>
      </c>
    </row>
    <row r="39" spans="1:17" ht="16.5" thickTop="1" thickBot="1" x14ac:dyDescent="0.3">
      <c r="A39" s="25" t="s">
        <v>3</v>
      </c>
      <c r="B39" s="16">
        <f>B37*COS(B54)+B38*SIN(B47)</f>
        <v>2.9480621199075361</v>
      </c>
      <c r="C39" s="15" t="s">
        <v>30</v>
      </c>
      <c r="D39" s="1"/>
      <c r="E39" s="25" t="s">
        <v>3</v>
      </c>
      <c r="F39" s="16">
        <f>F37*COS(F54)+F38*SIN(F47)</f>
        <v>2.9771971491956992</v>
      </c>
      <c r="G39" s="15" t="s">
        <v>30</v>
      </c>
      <c r="H39" s="1"/>
      <c r="I39" s="25" t="s">
        <v>3</v>
      </c>
      <c r="J39" s="16">
        <f>J37*COS(J54)+J38*SIN(J47)</f>
        <v>2.957378956086671</v>
      </c>
      <c r="K39" s="15" t="s">
        <v>30</v>
      </c>
      <c r="M39" s="41" t="s">
        <v>15</v>
      </c>
      <c r="N39" s="42">
        <v>19.25</v>
      </c>
      <c r="O39" s="42">
        <v>57.5</v>
      </c>
      <c r="P39" s="42">
        <v>565.10719616107099</v>
      </c>
      <c r="Q39" s="42">
        <v>-281.22975103038561</v>
      </c>
    </row>
    <row r="40" spans="1:17" ht="16.5" thickTop="1" thickBot="1" x14ac:dyDescent="0.3">
      <c r="A40" s="7"/>
      <c r="B40" s="7"/>
      <c r="C40" s="7"/>
      <c r="D40" s="1"/>
      <c r="E40" s="7"/>
      <c r="F40" s="7"/>
      <c r="G40" s="7"/>
      <c r="H40" s="1"/>
      <c r="I40" s="7"/>
      <c r="J40" s="7"/>
      <c r="K40" s="7"/>
    </row>
    <row r="41" spans="1:17" ht="16.5" thickTop="1" thickBot="1" x14ac:dyDescent="0.3">
      <c r="A41" s="26" t="s">
        <v>7</v>
      </c>
      <c r="B41" s="27"/>
      <c r="C41" s="28"/>
      <c r="D41" s="1"/>
      <c r="E41" s="26" t="s">
        <v>7</v>
      </c>
      <c r="F41" s="27"/>
      <c r="G41" s="28"/>
      <c r="H41" s="1"/>
      <c r="I41" s="26" t="s">
        <v>7</v>
      </c>
      <c r="J41" s="27"/>
      <c r="K41" s="28"/>
      <c r="M41" s="47" t="s">
        <v>35</v>
      </c>
      <c r="N41" s="47"/>
      <c r="O41" s="47"/>
      <c r="P41" s="47"/>
      <c r="Q41" s="47"/>
    </row>
    <row r="42" spans="1:17" ht="16.5" thickTop="1" thickBot="1" x14ac:dyDescent="0.3">
      <c r="A42" s="32" t="s">
        <v>4</v>
      </c>
      <c r="B42" s="33"/>
      <c r="C42" s="34"/>
      <c r="D42" s="1"/>
      <c r="E42" s="32" t="s">
        <v>4</v>
      </c>
      <c r="F42" s="33"/>
      <c r="G42" s="34"/>
      <c r="H42" s="1"/>
      <c r="I42" s="32" t="s">
        <v>4</v>
      </c>
      <c r="J42" s="33"/>
      <c r="K42" s="34"/>
      <c r="M42" s="47"/>
      <c r="N42" s="47"/>
      <c r="O42" s="47"/>
      <c r="P42" s="47"/>
      <c r="Q42" s="47"/>
    </row>
    <row r="43" spans="1:17" ht="16.5" thickTop="1" thickBot="1" x14ac:dyDescent="0.3">
      <c r="A43" s="19" t="s">
        <v>25</v>
      </c>
      <c r="B43" s="20" t="s">
        <v>26</v>
      </c>
      <c r="C43" s="20" t="s">
        <v>27</v>
      </c>
      <c r="D43" s="1"/>
      <c r="E43" s="19" t="s">
        <v>25</v>
      </c>
      <c r="F43" s="20" t="s">
        <v>26</v>
      </c>
      <c r="G43" s="20" t="s">
        <v>27</v>
      </c>
      <c r="H43" s="1"/>
      <c r="I43" s="19" t="s">
        <v>25</v>
      </c>
      <c r="J43" s="20" t="s">
        <v>26</v>
      </c>
      <c r="K43" s="20" t="s">
        <v>27</v>
      </c>
      <c r="M43" s="47"/>
      <c r="N43" s="47"/>
      <c r="O43" s="47"/>
      <c r="P43" s="47"/>
      <c r="Q43" s="47"/>
    </row>
    <row r="44" spans="1:17" ht="16.5" thickTop="1" thickBot="1" x14ac:dyDescent="0.3">
      <c r="A44" s="15">
        <v>10</v>
      </c>
      <c r="B44" s="15">
        <v>95</v>
      </c>
      <c r="C44" s="15" t="s">
        <v>31</v>
      </c>
      <c r="D44" s="1"/>
      <c r="E44" s="15">
        <v>10</v>
      </c>
      <c r="F44" s="15">
        <v>95</v>
      </c>
      <c r="G44" s="15" t="s">
        <v>31</v>
      </c>
      <c r="H44" s="1"/>
      <c r="I44" s="15">
        <v>10</v>
      </c>
      <c r="J44" s="15">
        <v>95</v>
      </c>
      <c r="K44" s="15" t="s">
        <v>31</v>
      </c>
      <c r="M44" s="47"/>
      <c r="N44" s="47"/>
      <c r="O44" s="47"/>
      <c r="P44" s="47"/>
      <c r="Q44" s="47"/>
    </row>
    <row r="45" spans="1:17" ht="16.5" thickTop="1" thickBot="1" x14ac:dyDescent="0.3">
      <c r="A45" s="1">
        <f>RADIANS(A44)</f>
        <v>0.17453292519943295</v>
      </c>
      <c r="B45" s="1">
        <f>RADIANS(B44)</f>
        <v>1.6580627893946132</v>
      </c>
      <c r="C45" s="15" t="s">
        <v>8</v>
      </c>
      <c r="D45" s="1"/>
      <c r="E45" s="1">
        <f>RADIANS(E44)</f>
        <v>0.17453292519943295</v>
      </c>
      <c r="F45" s="1">
        <f>RADIANS(F44)</f>
        <v>1.6580627893946132</v>
      </c>
      <c r="G45" s="15" t="s">
        <v>8</v>
      </c>
      <c r="H45" s="1"/>
      <c r="I45" s="1">
        <f>RADIANS(I44)</f>
        <v>0.17453292519943295</v>
      </c>
      <c r="J45" s="1">
        <f>RADIANS(J44)</f>
        <v>1.6580627893946132</v>
      </c>
      <c r="K45" s="15" t="s">
        <v>8</v>
      </c>
      <c r="M45" s="47"/>
      <c r="N45" s="47"/>
      <c r="O45" s="47"/>
      <c r="P45" s="47"/>
      <c r="Q45" s="47"/>
    </row>
    <row r="46" spans="1:17" ht="16.5" thickTop="1" thickBot="1" x14ac:dyDescent="0.3">
      <c r="A46" s="18" t="s">
        <v>28</v>
      </c>
      <c r="B46" s="40">
        <v>101</v>
      </c>
      <c r="C46" s="15" t="s">
        <v>31</v>
      </c>
      <c r="D46" s="1"/>
      <c r="E46" s="18" t="s">
        <v>28</v>
      </c>
      <c r="F46" s="40">
        <v>85</v>
      </c>
      <c r="G46" s="15" t="s">
        <v>31</v>
      </c>
      <c r="H46" s="1"/>
      <c r="I46" s="18" t="s">
        <v>28</v>
      </c>
      <c r="J46" s="40">
        <v>99.5</v>
      </c>
      <c r="K46" s="15" t="s">
        <v>31</v>
      </c>
      <c r="M46" s="47"/>
      <c r="N46" s="47"/>
      <c r="O46" s="47"/>
      <c r="P46" s="47"/>
      <c r="Q46" s="47"/>
    </row>
    <row r="47" spans="1:17" ht="16.5" thickTop="1" thickBot="1" x14ac:dyDescent="0.3">
      <c r="A47" s="7"/>
      <c r="B47" s="9">
        <f>RADIANS(B46)</f>
        <v>1.7627825445142729</v>
      </c>
      <c r="C47" s="15" t="s">
        <v>8</v>
      </c>
      <c r="D47" s="1"/>
      <c r="E47" s="7"/>
      <c r="F47" s="9">
        <f>RADIANS(F46)</f>
        <v>1.4835298641951802</v>
      </c>
      <c r="G47" s="15" t="s">
        <v>8</v>
      </c>
      <c r="H47" s="1"/>
      <c r="I47" s="7"/>
      <c r="J47" s="9">
        <f>RADIANS(J46)</f>
        <v>1.736602605734358</v>
      </c>
      <c r="K47" s="15" t="s">
        <v>8</v>
      </c>
    </row>
    <row r="48" spans="1:17" ht="16.5" thickTop="1" thickBot="1" x14ac:dyDescent="0.3">
      <c r="A48" s="1"/>
      <c r="B48" s="1"/>
      <c r="C48" s="1"/>
      <c r="D48" s="1"/>
      <c r="E48" s="1"/>
      <c r="F48" s="1"/>
      <c r="G48" s="1"/>
      <c r="H48" s="1"/>
      <c r="I48" s="1"/>
      <c r="J48" s="1"/>
      <c r="K48" s="1"/>
    </row>
    <row r="49" spans="1:11" ht="16.5" thickTop="1" thickBot="1" x14ac:dyDescent="0.3">
      <c r="A49" s="32" t="s">
        <v>6</v>
      </c>
      <c r="B49" s="33"/>
      <c r="C49" s="34"/>
      <c r="D49" s="1"/>
      <c r="E49" s="32" t="s">
        <v>6</v>
      </c>
      <c r="F49" s="33"/>
      <c r="G49" s="34"/>
      <c r="H49" s="1"/>
      <c r="I49" s="32" t="s">
        <v>6</v>
      </c>
      <c r="J49" s="33"/>
      <c r="K49" s="34"/>
    </row>
    <row r="50" spans="1:11" ht="16.5" thickTop="1" thickBot="1" x14ac:dyDescent="0.3">
      <c r="A50" s="19" t="s">
        <v>25</v>
      </c>
      <c r="B50" s="20" t="s">
        <v>26</v>
      </c>
      <c r="C50" s="20" t="s">
        <v>27</v>
      </c>
      <c r="D50" s="1"/>
      <c r="E50" s="19" t="s">
        <v>25</v>
      </c>
      <c r="F50" s="20" t="s">
        <v>26</v>
      </c>
      <c r="G50" s="20" t="s">
        <v>27</v>
      </c>
      <c r="H50" s="1"/>
      <c r="I50" s="19" t="s">
        <v>25</v>
      </c>
      <c r="J50" s="20" t="s">
        <v>26</v>
      </c>
      <c r="K50" s="20" t="s">
        <v>27</v>
      </c>
    </row>
    <row r="51" spans="1:11" ht="16.5" thickTop="1" thickBot="1" x14ac:dyDescent="0.3">
      <c r="A51" s="15">
        <v>10</v>
      </c>
      <c r="B51" s="15">
        <v>45</v>
      </c>
      <c r="C51" s="15" t="s">
        <v>31</v>
      </c>
      <c r="D51" s="1"/>
      <c r="E51" s="15">
        <v>10</v>
      </c>
      <c r="F51" s="15">
        <v>45</v>
      </c>
      <c r="G51" s="15" t="s">
        <v>31</v>
      </c>
      <c r="H51" s="1"/>
      <c r="I51" s="15">
        <v>10</v>
      </c>
      <c r="J51" s="15">
        <v>45</v>
      </c>
      <c r="K51" s="15" t="s">
        <v>31</v>
      </c>
    </row>
    <row r="52" spans="1:11" ht="16.5" thickTop="1" thickBot="1" x14ac:dyDescent="0.3">
      <c r="A52" s="1">
        <f>RADIANS(A51)</f>
        <v>0.17453292519943295</v>
      </c>
      <c r="B52" s="1">
        <f>RADIANS(B51)</f>
        <v>0.78539816339744828</v>
      </c>
      <c r="C52" s="15" t="s">
        <v>8</v>
      </c>
      <c r="D52" s="1"/>
      <c r="E52" s="1">
        <f>RADIANS(E51)</f>
        <v>0.17453292519943295</v>
      </c>
      <c r="F52" s="1">
        <f>RADIANS(F51)</f>
        <v>0.78539816339744828</v>
      </c>
      <c r="G52" s="15" t="s">
        <v>8</v>
      </c>
      <c r="H52" s="1"/>
      <c r="I52" s="1">
        <f>RADIANS(I51)</f>
        <v>0.17453292519943295</v>
      </c>
      <c r="J52" s="1">
        <f>RADIANS(J51)</f>
        <v>0.78539816339744828</v>
      </c>
      <c r="K52" s="15" t="s">
        <v>8</v>
      </c>
    </row>
    <row r="53" spans="1:11" ht="16.5" thickTop="1" thickBot="1" x14ac:dyDescent="0.3">
      <c r="A53" s="18" t="s">
        <v>28</v>
      </c>
      <c r="B53" s="14">
        <v>10</v>
      </c>
      <c r="C53" s="15" t="s">
        <v>31</v>
      </c>
      <c r="D53" s="1"/>
      <c r="E53" s="18" t="s">
        <v>28</v>
      </c>
      <c r="F53" s="14">
        <v>10</v>
      </c>
      <c r="G53" s="15" t="s">
        <v>31</v>
      </c>
      <c r="H53" s="1"/>
      <c r="I53" s="18" t="s">
        <v>28</v>
      </c>
      <c r="J53" s="14">
        <v>10</v>
      </c>
      <c r="K53" s="15" t="s">
        <v>31</v>
      </c>
    </row>
    <row r="54" spans="1:11" ht="16.5" thickTop="1" thickBot="1" x14ac:dyDescent="0.3">
      <c r="A54" s="7"/>
      <c r="B54" s="9">
        <f>RADIANS(B53)</f>
        <v>0.17453292519943295</v>
      </c>
      <c r="C54" s="15" t="s">
        <v>8</v>
      </c>
      <c r="D54" s="1"/>
      <c r="E54" s="7"/>
      <c r="F54" s="9">
        <f>RADIANS(F53)</f>
        <v>0.17453292519943295</v>
      </c>
      <c r="G54" s="15" t="s">
        <v>8</v>
      </c>
      <c r="H54" s="1"/>
      <c r="I54" s="7"/>
      <c r="J54" s="9">
        <f>RADIANS(J53)</f>
        <v>0.17453292519943295</v>
      </c>
      <c r="K54" s="15" t="s">
        <v>8</v>
      </c>
    </row>
    <row r="55" spans="1:11" ht="16.5" thickTop="1" thickBot="1" x14ac:dyDescent="0.3">
      <c r="A55" s="7"/>
      <c r="B55" s="7"/>
      <c r="C55" s="7"/>
      <c r="D55" s="1"/>
      <c r="E55" s="7"/>
      <c r="F55" s="7"/>
      <c r="G55" s="7"/>
      <c r="H55" s="1"/>
      <c r="I55" s="7"/>
      <c r="J55" s="7"/>
      <c r="K55" s="7"/>
    </row>
    <row r="56" spans="1:11" ht="16.5" thickTop="1" thickBot="1" x14ac:dyDescent="0.3">
      <c r="A56" s="22" t="s">
        <v>5</v>
      </c>
      <c r="B56" s="23" t="s">
        <v>29</v>
      </c>
      <c r="C56" s="24" t="s">
        <v>8</v>
      </c>
      <c r="D56" s="1"/>
      <c r="E56" s="22" t="s">
        <v>5</v>
      </c>
      <c r="F56" s="23" t="s">
        <v>29</v>
      </c>
      <c r="G56" s="24" t="s">
        <v>8</v>
      </c>
      <c r="H56" s="1"/>
      <c r="I56" s="22" t="s">
        <v>5</v>
      </c>
      <c r="J56" s="23" t="s">
        <v>29</v>
      </c>
      <c r="K56" s="24" t="s">
        <v>8</v>
      </c>
    </row>
    <row r="57" spans="1:11" ht="16.5" thickTop="1" thickBot="1" x14ac:dyDescent="0.3">
      <c r="A57" s="7"/>
      <c r="B57" s="13">
        <f>90-B53</f>
        <v>80</v>
      </c>
      <c r="C57" s="9">
        <f>RADIANS(B57)</f>
        <v>1.3962634015954636</v>
      </c>
      <c r="D57" s="1"/>
      <c r="E57" s="7"/>
      <c r="F57" s="13">
        <f>90-F53</f>
        <v>80</v>
      </c>
      <c r="G57" s="9">
        <f>RADIANS(F57)</f>
        <v>1.3962634015954636</v>
      </c>
      <c r="H57" s="1"/>
      <c r="I57" s="7"/>
      <c r="J57" s="13">
        <f>90-J53</f>
        <v>80</v>
      </c>
      <c r="K57" s="9">
        <f>RADIANS(J57)</f>
        <v>1.3962634015954636</v>
      </c>
    </row>
    <row r="58" spans="1:11" ht="16.5" thickTop="1" thickBot="1" x14ac:dyDescent="0.3">
      <c r="A58" s="7"/>
      <c r="B58" s="7"/>
      <c r="C58" s="7"/>
      <c r="D58" s="1"/>
      <c r="E58" s="7"/>
      <c r="F58" s="7"/>
      <c r="G58" s="7"/>
      <c r="H58" s="1"/>
      <c r="I58" s="7"/>
      <c r="J58" s="7"/>
      <c r="K58" s="7"/>
    </row>
    <row r="59" spans="1:11" ht="16.5" thickTop="1" thickBot="1" x14ac:dyDescent="0.3">
      <c r="A59" s="26" t="s">
        <v>22</v>
      </c>
      <c r="B59" s="27"/>
      <c r="C59" s="28"/>
      <c r="D59" s="1"/>
      <c r="E59" s="26" t="s">
        <v>22</v>
      </c>
      <c r="F59" s="27"/>
      <c r="G59" s="28"/>
      <c r="H59" s="1"/>
      <c r="I59" s="26" t="s">
        <v>22</v>
      </c>
      <c r="J59" s="27"/>
      <c r="K59" s="28"/>
    </row>
    <row r="60" spans="1:11" ht="16.5" thickTop="1" thickBot="1" x14ac:dyDescent="0.3">
      <c r="A60" s="29" t="s">
        <v>9</v>
      </c>
      <c r="B60" s="16">
        <v>1</v>
      </c>
      <c r="C60" s="7" t="s">
        <v>10</v>
      </c>
      <c r="D60" s="1"/>
      <c r="E60" s="29" t="s">
        <v>9</v>
      </c>
      <c r="F60" s="16">
        <v>1</v>
      </c>
      <c r="G60" s="7" t="s">
        <v>10</v>
      </c>
      <c r="H60" s="1"/>
      <c r="I60" s="29" t="s">
        <v>9</v>
      </c>
      <c r="J60" s="16">
        <v>1</v>
      </c>
      <c r="K60" s="7" t="s">
        <v>10</v>
      </c>
    </row>
    <row r="61" spans="1:11" ht="16.5" thickTop="1" thickBot="1" x14ac:dyDescent="0.3">
      <c r="A61" s="30"/>
      <c r="B61" s="16">
        <f>COS(C57)+SIN(C57)*_xlfn.COT(B47)</f>
        <v>-1.7779057804804488E-2</v>
      </c>
      <c r="C61" s="7" t="s">
        <v>11</v>
      </c>
      <c r="D61" s="1"/>
      <c r="E61" s="30"/>
      <c r="F61" s="16">
        <f>COS(G57)+SIN(G57)*_xlfn.COT(F47)</f>
        <v>0.25980769180793672</v>
      </c>
      <c r="G61" s="7" t="s">
        <v>11</v>
      </c>
      <c r="H61" s="1"/>
      <c r="I61" s="30"/>
      <c r="J61" s="16">
        <f>COS(K57)+SIN(K57)*_xlfn.COT(J47)</f>
        <v>8.8478788342572501E-3</v>
      </c>
      <c r="K61" s="7" t="s">
        <v>11</v>
      </c>
    </row>
    <row r="62" spans="1:11" ht="16.5" thickTop="1" thickBot="1" x14ac:dyDescent="0.3">
      <c r="A62" s="31"/>
      <c r="B62" s="9">
        <f>B60/B61</f>
        <v>-56.245950206077119</v>
      </c>
      <c r="C62" s="7"/>
      <c r="D62" s="1"/>
      <c r="E62" s="31"/>
      <c r="F62" s="9">
        <f>F60/F61</f>
        <v>3.8490007475962322</v>
      </c>
      <c r="G62" s="7"/>
      <c r="H62" s="1"/>
      <c r="I62" s="31"/>
      <c r="J62" s="9">
        <f>J60/J61</f>
        <v>113.02143923221421</v>
      </c>
      <c r="K62" s="7"/>
    </row>
    <row r="63" spans="1:11" ht="16.5" thickTop="1" thickBot="1" x14ac:dyDescent="0.3">
      <c r="A63" s="1"/>
      <c r="B63" s="11"/>
      <c r="C63" s="12"/>
      <c r="D63" s="1"/>
      <c r="E63" s="1"/>
      <c r="F63" s="11"/>
      <c r="G63" s="12"/>
      <c r="H63" s="1"/>
      <c r="I63" s="1"/>
      <c r="J63" s="11"/>
      <c r="K63" s="12"/>
    </row>
    <row r="64" spans="1:11" ht="16.5" thickTop="1" thickBot="1" x14ac:dyDescent="0.3">
      <c r="A64" s="26" t="s">
        <v>24</v>
      </c>
      <c r="B64" s="27"/>
      <c r="C64" s="28"/>
      <c r="D64" s="1"/>
      <c r="E64" s="26" t="s">
        <v>24</v>
      </c>
      <c r="F64" s="27"/>
      <c r="G64" s="28"/>
      <c r="H64" s="1"/>
      <c r="I64" s="26" t="s">
        <v>24</v>
      </c>
      <c r="J64" s="27"/>
      <c r="K64" s="28"/>
    </row>
    <row r="65" spans="1:11" ht="16.5" thickTop="1" thickBot="1" x14ac:dyDescent="0.3">
      <c r="A65" s="21" t="s">
        <v>13</v>
      </c>
      <c r="B65" s="17">
        <v>10</v>
      </c>
      <c r="C65" s="7" t="s">
        <v>14</v>
      </c>
      <c r="D65" s="1"/>
      <c r="E65" s="21" t="s">
        <v>13</v>
      </c>
      <c r="F65" s="17">
        <v>10</v>
      </c>
      <c r="G65" s="7" t="s">
        <v>14</v>
      </c>
      <c r="H65" s="1"/>
      <c r="I65" s="21" t="s">
        <v>13</v>
      </c>
      <c r="J65" s="17">
        <v>10</v>
      </c>
      <c r="K65" s="7" t="s">
        <v>14</v>
      </c>
    </row>
    <row r="66" spans="1:11" ht="16.5" thickTop="1" thickBot="1" x14ac:dyDescent="0.3">
      <c r="A66" s="21" t="s">
        <v>12</v>
      </c>
      <c r="B66" s="16">
        <f>B65*B62</f>
        <v>-562.45950206077123</v>
      </c>
      <c r="C66" s="7" t="s">
        <v>14</v>
      </c>
      <c r="D66" s="1"/>
      <c r="E66" s="21" t="s">
        <v>12</v>
      </c>
      <c r="F66" s="16">
        <f>F65*F62</f>
        <v>38.490007475962322</v>
      </c>
      <c r="G66" s="7" t="s">
        <v>14</v>
      </c>
      <c r="H66" s="1"/>
      <c r="I66" s="21" t="s">
        <v>12</v>
      </c>
      <c r="J66" s="16">
        <f>J65*J62</f>
        <v>1130.214392322142</v>
      </c>
      <c r="K66" s="7" t="s">
        <v>14</v>
      </c>
    </row>
    <row r="67" spans="1:11" ht="16.5" thickTop="1" thickBot="1" x14ac:dyDescent="0.3">
      <c r="A67" s="10"/>
      <c r="B67" s="11"/>
      <c r="C67" s="12"/>
      <c r="D67" s="1"/>
      <c r="E67" s="10"/>
      <c r="F67" s="11"/>
      <c r="G67" s="12"/>
      <c r="H67" s="1"/>
      <c r="I67" s="10"/>
      <c r="J67" s="11"/>
      <c r="K67" s="12"/>
    </row>
    <row r="68" spans="1:11" ht="16.5" thickTop="1" thickBot="1" x14ac:dyDescent="0.3">
      <c r="A68" s="26" t="s">
        <v>23</v>
      </c>
      <c r="B68" s="27"/>
      <c r="C68" s="28"/>
      <c r="D68" s="1"/>
      <c r="E68" s="26" t="s">
        <v>23</v>
      </c>
      <c r="F68" s="27"/>
      <c r="G68" s="28"/>
      <c r="H68" s="1"/>
      <c r="I68" s="26" t="s">
        <v>23</v>
      </c>
      <c r="J68" s="27"/>
      <c r="K68" s="28"/>
    </row>
    <row r="69" spans="1:11" ht="16.5" thickTop="1" thickBot="1" x14ac:dyDescent="0.3">
      <c r="A69" s="21" t="s">
        <v>15</v>
      </c>
      <c r="B69" s="16">
        <f>B66/B38</f>
        <v>-281.22975103038561</v>
      </c>
      <c r="C69" s="7" t="s">
        <v>16</v>
      </c>
      <c r="D69" s="1"/>
      <c r="E69" s="21" t="s">
        <v>15</v>
      </c>
      <c r="F69" s="16">
        <f>F66/F38</f>
        <v>19.245003737981161</v>
      </c>
      <c r="G69" s="7" t="s">
        <v>16</v>
      </c>
      <c r="H69" s="1"/>
      <c r="I69" s="21" t="s">
        <v>15</v>
      </c>
      <c r="J69" s="16">
        <f>J66/J38</f>
        <v>565.10719616107099</v>
      </c>
      <c r="K69" s="7" t="s">
        <v>16</v>
      </c>
    </row>
    <row r="70" spans="1:11" ht="15.75" thickTop="1" x14ac:dyDescent="0.25"/>
  </sheetData>
  <mergeCells count="50">
    <mergeCell ref="M1:R6"/>
    <mergeCell ref="M41:Q46"/>
    <mergeCell ref="E33:G33"/>
    <mergeCell ref="A1:C1"/>
    <mergeCell ref="A6:C6"/>
    <mergeCell ref="A7:C7"/>
    <mergeCell ref="A14:C14"/>
    <mergeCell ref="A24:C24"/>
    <mergeCell ref="A25:A27"/>
    <mergeCell ref="A29:C29"/>
    <mergeCell ref="A33:C33"/>
    <mergeCell ref="E1:G1"/>
    <mergeCell ref="E6:G6"/>
    <mergeCell ref="E7:G7"/>
    <mergeCell ref="E14:G14"/>
    <mergeCell ref="E24:G24"/>
    <mergeCell ref="E25:E27"/>
    <mergeCell ref="E29:G29"/>
    <mergeCell ref="I25:I27"/>
    <mergeCell ref="I29:K29"/>
    <mergeCell ref="I33:K33"/>
    <mergeCell ref="I1:K1"/>
    <mergeCell ref="I6:K6"/>
    <mergeCell ref="I7:K7"/>
    <mergeCell ref="I14:K14"/>
    <mergeCell ref="I24:K24"/>
    <mergeCell ref="E68:G68"/>
    <mergeCell ref="A36:C36"/>
    <mergeCell ref="A41:C41"/>
    <mergeCell ref="A42:C42"/>
    <mergeCell ref="A49:C49"/>
    <mergeCell ref="A59:C59"/>
    <mergeCell ref="A60:A62"/>
    <mergeCell ref="A64:C64"/>
    <mergeCell ref="A68:C68"/>
    <mergeCell ref="E36:G36"/>
    <mergeCell ref="E41:G41"/>
    <mergeCell ref="E42:G42"/>
    <mergeCell ref="E49:G49"/>
    <mergeCell ref="E59:G59"/>
    <mergeCell ref="E60:E62"/>
    <mergeCell ref="E64:G64"/>
    <mergeCell ref="I60:I62"/>
    <mergeCell ref="I64:K64"/>
    <mergeCell ref="I68:K68"/>
    <mergeCell ref="I36:K36"/>
    <mergeCell ref="I41:K41"/>
    <mergeCell ref="I42:K42"/>
    <mergeCell ref="I49:K49"/>
    <mergeCell ref="I59:K5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Alejandra Vargas Torres</dc:creator>
  <cp:lastModifiedBy>Jhon Alex Montealegre Peralta</cp:lastModifiedBy>
  <dcterms:created xsi:type="dcterms:W3CDTF">2023-09-05T15:45:18Z</dcterms:created>
  <dcterms:modified xsi:type="dcterms:W3CDTF">2023-09-16T22:55:21Z</dcterms:modified>
</cp:coreProperties>
</file>