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gerald\Documents\02_akademia\Seminare\Material\_Meine Excel Sheets\"/>
    </mc:Choice>
  </mc:AlternateContent>
  <bookViews>
    <workbookView xWindow="120" yWindow="75" windowWidth="11355" windowHeight="7935" activeTab="3"/>
  </bookViews>
  <sheets>
    <sheet name="Readme" sheetId="2" r:id="rId1"/>
    <sheet name="SmithChart" sheetId="4" r:id="rId2"/>
    <sheet name="SD_Data" sheetId="1" state="hidden" r:id="rId3"/>
    <sheet name="Matching" sheetId="5" r:id="rId4"/>
    <sheet name="Help" sheetId="6" r:id="rId5"/>
  </sheets>
  <calcPr calcId="152511"/>
</workbook>
</file>

<file path=xl/calcChain.xml><?xml version="1.0" encoding="utf-8"?>
<calcChain xmlns="http://schemas.openxmlformats.org/spreadsheetml/2006/main">
  <c r="C17" i="5" l="1"/>
  <c r="C16" i="5"/>
  <c r="C11" i="5"/>
  <c r="C10" i="5"/>
  <c r="D17" i="5" l="1"/>
  <c r="E5" i="6"/>
  <c r="E4" i="6"/>
  <c r="H9" i="5"/>
  <c r="H13" i="5" s="1"/>
  <c r="F11" i="5"/>
  <c r="F10" i="5"/>
  <c r="C14" i="5"/>
  <c r="C19" i="5"/>
  <c r="D16" i="5"/>
  <c r="C13" i="5"/>
  <c r="C30" i="5" s="1"/>
  <c r="D11" i="5"/>
  <c r="AE12" i="1"/>
  <c r="AE13" i="1" s="1"/>
  <c r="AA22" i="1"/>
  <c r="AB22" i="1"/>
  <c r="AC22" i="1" s="1"/>
  <c r="Z23" i="1"/>
  <c r="AA23" i="1" s="1"/>
  <c r="AB23" i="1"/>
  <c r="AC103" i="1"/>
  <c r="AC104" i="1"/>
  <c r="AC105" i="1"/>
  <c r="AC106" i="1"/>
  <c r="AC107" i="1"/>
  <c r="AC108" i="1"/>
  <c r="AC109" i="1"/>
  <c r="AC110" i="1"/>
  <c r="AC111" i="1"/>
  <c r="AC112" i="1"/>
  <c r="V12" i="1"/>
  <c r="V13" i="1" s="1"/>
  <c r="V14" i="1" s="1"/>
  <c r="X12" i="1"/>
  <c r="R12" i="1"/>
  <c r="R13" i="1" s="1"/>
  <c r="N12" i="1"/>
  <c r="N13" i="1"/>
  <c r="N14" i="1" s="1"/>
  <c r="O14" i="1" s="1"/>
  <c r="N15" i="1"/>
  <c r="N16" i="1" s="1"/>
  <c r="N17" i="1" s="1"/>
  <c r="O15" i="1"/>
  <c r="P14" i="1"/>
  <c r="P13" i="1"/>
  <c r="O13" i="1"/>
  <c r="P12" i="1"/>
  <c r="O12" i="1"/>
  <c r="J12" i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L35" i="1" s="1"/>
  <c r="K32" i="1"/>
  <c r="K30" i="1"/>
  <c r="K28" i="1"/>
  <c r="K26" i="1"/>
  <c r="K24" i="1"/>
  <c r="L23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F12" i="1"/>
  <c r="F13" i="1" s="1"/>
  <c r="H12" i="1"/>
  <c r="B12" i="1"/>
  <c r="B13" i="1" s="1"/>
  <c r="D12" i="1"/>
  <c r="C12" i="1"/>
  <c r="C31" i="5" l="1"/>
  <c r="C32" i="5" s="1"/>
  <c r="C34" i="5" s="1"/>
  <c r="F16" i="5"/>
  <c r="C20" i="5"/>
  <c r="C28" i="5" s="1"/>
  <c r="F17" i="5"/>
  <c r="C39" i="5"/>
  <c r="C40" i="5" s="1"/>
  <c r="D10" i="5"/>
  <c r="D14" i="5" s="1"/>
  <c r="F14" i="1"/>
  <c r="G13" i="1"/>
  <c r="H13" i="1"/>
  <c r="L22" i="1"/>
  <c r="L24" i="1"/>
  <c r="L26" i="1"/>
  <c r="L28" i="1"/>
  <c r="L30" i="1"/>
  <c r="K33" i="1"/>
  <c r="O16" i="1"/>
  <c r="X13" i="1"/>
  <c r="G12" i="1"/>
  <c r="K23" i="1"/>
  <c r="K25" i="1"/>
  <c r="K27" i="1"/>
  <c r="K29" i="1"/>
  <c r="K31" i="1"/>
  <c r="K34" i="1"/>
  <c r="P16" i="1"/>
  <c r="S12" i="1"/>
  <c r="Z24" i="1"/>
  <c r="C24" i="5"/>
  <c r="C25" i="5" s="1"/>
  <c r="D25" i="5" s="1"/>
  <c r="G25" i="5" s="1"/>
  <c r="L25" i="1"/>
  <c r="L27" i="1"/>
  <c r="L29" i="1"/>
  <c r="L31" i="1"/>
  <c r="P15" i="1"/>
  <c r="AC23" i="1"/>
  <c r="D20" i="5"/>
  <c r="D32" i="5"/>
  <c r="D19" i="5"/>
  <c r="B14" i="1"/>
  <c r="C13" i="1"/>
  <c r="D13" i="1"/>
  <c r="F15" i="1"/>
  <c r="H14" i="1"/>
  <c r="G14" i="1"/>
  <c r="N18" i="1"/>
  <c r="P17" i="1"/>
  <c r="O17" i="1"/>
  <c r="L32" i="1"/>
  <c r="L33" i="1"/>
  <c r="L34" i="1"/>
  <c r="J36" i="1"/>
  <c r="K35" i="1"/>
  <c r="R14" i="1"/>
  <c r="T13" i="1"/>
  <c r="S13" i="1"/>
  <c r="V15" i="1"/>
  <c r="X14" i="1"/>
  <c r="W14" i="1"/>
  <c r="T12" i="1"/>
  <c r="W12" i="1"/>
  <c r="W13" i="1"/>
  <c r="AE14" i="1"/>
  <c r="AE113" i="1"/>
  <c r="D13" i="5" l="1"/>
  <c r="D41" i="5"/>
  <c r="C33" i="5"/>
  <c r="C35" i="5" s="1"/>
  <c r="C36" i="5" s="1"/>
  <c r="D33" i="5" s="1"/>
  <c r="C37" i="5" s="1"/>
  <c r="G37" i="5" s="1"/>
  <c r="I37" i="5" s="1"/>
  <c r="AA24" i="1"/>
  <c r="AC24" i="1" s="1"/>
  <c r="Z25" i="1"/>
  <c r="AB24" i="1"/>
  <c r="C27" i="5"/>
  <c r="D28" i="5"/>
  <c r="G28" i="5" s="1"/>
  <c r="C42" i="5"/>
  <c r="C44" i="5" s="1"/>
  <c r="C41" i="5"/>
  <c r="C43" i="5" s="1"/>
  <c r="B59" i="5"/>
  <c r="B60" i="5" s="1"/>
  <c r="D24" i="5"/>
  <c r="F24" i="5" s="1"/>
  <c r="F59" i="5"/>
  <c r="C59" i="5"/>
  <c r="F25" i="5"/>
  <c r="AG113" i="1"/>
  <c r="AF113" i="1"/>
  <c r="T14" i="1"/>
  <c r="R15" i="1"/>
  <c r="S14" i="1"/>
  <c r="K36" i="1"/>
  <c r="J37" i="1"/>
  <c r="L36" i="1"/>
  <c r="P18" i="1"/>
  <c r="N19" i="1"/>
  <c r="O18" i="1"/>
  <c r="D14" i="1"/>
  <c r="B15" i="1"/>
  <c r="C14" i="1"/>
  <c r="AE15" i="1"/>
  <c r="AE114" i="1"/>
  <c r="V16" i="1"/>
  <c r="X15" i="1"/>
  <c r="W15" i="1"/>
  <c r="H15" i="1"/>
  <c r="F16" i="1"/>
  <c r="G15" i="1"/>
  <c r="AA25" i="1" l="1"/>
  <c r="AB25" i="1"/>
  <c r="Z26" i="1"/>
  <c r="C45" i="5"/>
  <c r="D42" i="5" s="1"/>
  <c r="D45" i="5" s="1"/>
  <c r="F45" i="5" s="1"/>
  <c r="G38" i="5"/>
  <c r="I38" i="5" s="1"/>
  <c r="F60" i="5"/>
  <c r="C60" i="5"/>
  <c r="E60" i="5" s="1"/>
  <c r="G24" i="5"/>
  <c r="F28" i="5"/>
  <c r="G59" i="5"/>
  <c r="G60" i="5" s="1"/>
  <c r="D27" i="5"/>
  <c r="B61" i="5"/>
  <c r="F17" i="1"/>
  <c r="H16" i="1"/>
  <c r="G16" i="1"/>
  <c r="V17" i="1"/>
  <c r="X16" i="1"/>
  <c r="W16" i="1"/>
  <c r="AE16" i="1"/>
  <c r="AE115" i="1"/>
  <c r="B16" i="1"/>
  <c r="C15" i="1"/>
  <c r="D15" i="1"/>
  <c r="J38" i="1"/>
  <c r="K37" i="1"/>
  <c r="L37" i="1"/>
  <c r="AG114" i="1"/>
  <c r="AF114" i="1"/>
  <c r="N20" i="1"/>
  <c r="P19" i="1"/>
  <c r="O19" i="1"/>
  <c r="R16" i="1"/>
  <c r="T15" i="1"/>
  <c r="S15" i="1"/>
  <c r="AH113" i="1"/>
  <c r="AA26" i="1" l="1"/>
  <c r="Z27" i="1"/>
  <c r="AB26" i="1"/>
  <c r="AC25" i="1"/>
  <c r="C61" i="5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46" i="5"/>
  <c r="G47" i="5" s="1"/>
  <c r="I47" i="5" s="1"/>
  <c r="D60" i="5"/>
  <c r="F61" i="5"/>
  <c r="N59" i="5"/>
  <c r="N60" i="5" s="1"/>
  <c r="O59" i="5"/>
  <c r="O60" i="5" s="1"/>
  <c r="G61" i="5"/>
  <c r="I60" i="5"/>
  <c r="H60" i="5"/>
  <c r="F27" i="5"/>
  <c r="G27" i="5"/>
  <c r="B62" i="5"/>
  <c r="N21" i="1"/>
  <c r="P20" i="1"/>
  <c r="O20" i="1"/>
  <c r="D16" i="1"/>
  <c r="B17" i="1"/>
  <c r="C16" i="1"/>
  <c r="AE17" i="1"/>
  <c r="AE116" i="1"/>
  <c r="H17" i="1"/>
  <c r="F18" i="1"/>
  <c r="G17" i="1"/>
  <c r="T16" i="1"/>
  <c r="R17" i="1"/>
  <c r="S16" i="1"/>
  <c r="K38" i="1"/>
  <c r="J39" i="1"/>
  <c r="L38" i="1"/>
  <c r="AG115" i="1"/>
  <c r="AF115" i="1"/>
  <c r="X17" i="1"/>
  <c r="V18" i="1"/>
  <c r="W17" i="1"/>
  <c r="AH114" i="1"/>
  <c r="E61" i="5" l="1"/>
  <c r="D61" i="5"/>
  <c r="AA27" i="1"/>
  <c r="AC27" i="1" s="1"/>
  <c r="AB27" i="1"/>
  <c r="Z28" i="1"/>
  <c r="AC26" i="1"/>
  <c r="G46" i="5"/>
  <c r="I46" i="5" s="1"/>
  <c r="F62" i="5"/>
  <c r="N61" i="5"/>
  <c r="Q60" i="5"/>
  <c r="P60" i="5"/>
  <c r="O61" i="5"/>
  <c r="G62" i="5"/>
  <c r="I61" i="5"/>
  <c r="H61" i="5"/>
  <c r="D62" i="5"/>
  <c r="E62" i="5"/>
  <c r="B63" i="5"/>
  <c r="V19" i="1"/>
  <c r="X18" i="1"/>
  <c r="W18" i="1"/>
  <c r="R18" i="1"/>
  <c r="T17" i="1"/>
  <c r="S17" i="1"/>
  <c r="AE18" i="1"/>
  <c r="AE117" i="1"/>
  <c r="B18" i="1"/>
  <c r="C17" i="1"/>
  <c r="D17" i="1"/>
  <c r="N22" i="1"/>
  <c r="P21" i="1"/>
  <c r="O21" i="1"/>
  <c r="AH115" i="1"/>
  <c r="J40" i="1"/>
  <c r="K39" i="1"/>
  <c r="L39" i="1"/>
  <c r="F19" i="1"/>
  <c r="H18" i="1"/>
  <c r="G18" i="1"/>
  <c r="AG116" i="1"/>
  <c r="AF116" i="1"/>
  <c r="AA28" i="1" l="1"/>
  <c r="Z29" i="1"/>
  <c r="AB28" i="1"/>
  <c r="P61" i="5"/>
  <c r="O62" i="5"/>
  <c r="Q61" i="5"/>
  <c r="N62" i="5"/>
  <c r="G63" i="5"/>
  <c r="F63" i="5"/>
  <c r="I62" i="5"/>
  <c r="H62" i="5"/>
  <c r="D63" i="5"/>
  <c r="B64" i="5"/>
  <c r="E63" i="5"/>
  <c r="H19" i="1"/>
  <c r="F20" i="1"/>
  <c r="G19" i="1"/>
  <c r="D18" i="1"/>
  <c r="B19" i="1"/>
  <c r="C18" i="1"/>
  <c r="AE19" i="1"/>
  <c r="AE118" i="1"/>
  <c r="V20" i="1"/>
  <c r="X19" i="1"/>
  <c r="W19" i="1"/>
  <c r="AH116" i="1"/>
  <c r="K40" i="1"/>
  <c r="J41" i="1"/>
  <c r="L40" i="1"/>
  <c r="P22" i="1"/>
  <c r="N23" i="1"/>
  <c r="O22" i="1"/>
  <c r="AG117" i="1"/>
  <c r="AF117" i="1"/>
  <c r="AH117" i="1" s="1"/>
  <c r="T18" i="1"/>
  <c r="R19" i="1"/>
  <c r="S18" i="1"/>
  <c r="AA29" i="1" l="1"/>
  <c r="AB29" i="1"/>
  <c r="Z30" i="1"/>
  <c r="AC28" i="1"/>
  <c r="Q62" i="5"/>
  <c r="O63" i="5"/>
  <c r="N63" i="5"/>
  <c r="P62" i="5"/>
  <c r="H63" i="5"/>
  <c r="G64" i="5"/>
  <c r="I63" i="5"/>
  <c r="F64" i="5"/>
  <c r="D64" i="5"/>
  <c r="B65" i="5"/>
  <c r="E64" i="5"/>
  <c r="N24" i="1"/>
  <c r="P23" i="1"/>
  <c r="O23" i="1"/>
  <c r="V21" i="1"/>
  <c r="X20" i="1"/>
  <c r="W20" i="1"/>
  <c r="AE20" i="1"/>
  <c r="AE119" i="1"/>
  <c r="B20" i="1"/>
  <c r="C19" i="1"/>
  <c r="D19" i="1"/>
  <c r="R20" i="1"/>
  <c r="T19" i="1"/>
  <c r="S19" i="1"/>
  <c r="J42" i="1"/>
  <c r="K41" i="1"/>
  <c r="L41" i="1"/>
  <c r="AG118" i="1"/>
  <c r="AF118" i="1"/>
  <c r="AH118" i="1" s="1"/>
  <c r="F21" i="1"/>
  <c r="H20" i="1"/>
  <c r="G20" i="1"/>
  <c r="AA30" i="1" l="1"/>
  <c r="Z31" i="1"/>
  <c r="AB30" i="1"/>
  <c r="AC29" i="1"/>
  <c r="P63" i="5"/>
  <c r="Q63" i="5"/>
  <c r="O64" i="5"/>
  <c r="N64" i="5"/>
  <c r="G65" i="5"/>
  <c r="I64" i="5"/>
  <c r="H64" i="5"/>
  <c r="F65" i="5"/>
  <c r="D65" i="5"/>
  <c r="B66" i="5"/>
  <c r="E65" i="5"/>
  <c r="K42" i="1"/>
  <c r="J43" i="1"/>
  <c r="L42" i="1"/>
  <c r="D20" i="1"/>
  <c r="B21" i="1"/>
  <c r="C20" i="1"/>
  <c r="AE21" i="1"/>
  <c r="AE120" i="1"/>
  <c r="N25" i="1"/>
  <c r="P24" i="1"/>
  <c r="O24" i="1"/>
  <c r="H21" i="1"/>
  <c r="F22" i="1"/>
  <c r="G21" i="1"/>
  <c r="T20" i="1"/>
  <c r="R21" i="1"/>
  <c r="S20" i="1"/>
  <c r="AG119" i="1"/>
  <c r="AF119" i="1"/>
  <c r="X21" i="1"/>
  <c r="V22" i="1"/>
  <c r="W21" i="1"/>
  <c r="AH119" i="1" l="1"/>
  <c r="AA31" i="1"/>
  <c r="AC31" i="1" s="1"/>
  <c r="AB31" i="1"/>
  <c r="Z32" i="1"/>
  <c r="AC30" i="1"/>
  <c r="N65" i="5"/>
  <c r="Q64" i="5"/>
  <c r="O65" i="5"/>
  <c r="P64" i="5"/>
  <c r="H65" i="5"/>
  <c r="F66" i="5"/>
  <c r="I65" i="5"/>
  <c r="G66" i="5"/>
  <c r="D66" i="5"/>
  <c r="E66" i="5"/>
  <c r="B67" i="5"/>
  <c r="V23" i="1"/>
  <c r="X22" i="1"/>
  <c r="W22" i="1"/>
  <c r="F23" i="1"/>
  <c r="H22" i="1"/>
  <c r="G22" i="1"/>
  <c r="N26" i="1"/>
  <c r="P25" i="1"/>
  <c r="O25" i="1"/>
  <c r="AE22" i="1"/>
  <c r="AE121" i="1"/>
  <c r="B22" i="1"/>
  <c r="C21" i="1"/>
  <c r="D21" i="1"/>
  <c r="R22" i="1"/>
  <c r="T21" i="1"/>
  <c r="S21" i="1"/>
  <c r="AG120" i="1"/>
  <c r="AF120" i="1"/>
  <c r="J44" i="1"/>
  <c r="K43" i="1"/>
  <c r="L43" i="1"/>
  <c r="F67" i="5" l="1"/>
  <c r="N66" i="5"/>
  <c r="AA32" i="1"/>
  <c r="AC32" i="1" s="1"/>
  <c r="Z33" i="1"/>
  <c r="AB32" i="1"/>
  <c r="O66" i="5"/>
  <c r="P65" i="5"/>
  <c r="Q65" i="5"/>
  <c r="I66" i="5"/>
  <c r="G67" i="5"/>
  <c r="H66" i="5"/>
  <c r="D67" i="5"/>
  <c r="B68" i="5"/>
  <c r="E67" i="5"/>
  <c r="T22" i="1"/>
  <c r="R23" i="1"/>
  <c r="S22" i="1"/>
  <c r="AG121" i="1"/>
  <c r="AF121" i="1"/>
  <c r="P26" i="1"/>
  <c r="N27" i="1"/>
  <c r="O26" i="1"/>
  <c r="V24" i="1"/>
  <c r="X23" i="1"/>
  <c r="W23" i="1"/>
  <c r="AH120" i="1"/>
  <c r="K44" i="1"/>
  <c r="J45" i="1"/>
  <c r="L44" i="1"/>
  <c r="D22" i="1"/>
  <c r="B23" i="1"/>
  <c r="C22" i="1"/>
  <c r="AE23" i="1"/>
  <c r="AE122" i="1"/>
  <c r="H23" i="1"/>
  <c r="F24" i="1"/>
  <c r="G23" i="1"/>
  <c r="H67" i="5" l="1"/>
  <c r="N67" i="5"/>
  <c r="AA33" i="1"/>
  <c r="AB33" i="1"/>
  <c r="Z34" i="1"/>
  <c r="O67" i="5"/>
  <c r="P66" i="5"/>
  <c r="Q66" i="5"/>
  <c r="I67" i="5"/>
  <c r="F68" i="5"/>
  <c r="G68" i="5"/>
  <c r="B69" i="5"/>
  <c r="D68" i="5"/>
  <c r="E68" i="5"/>
  <c r="F25" i="1"/>
  <c r="H24" i="1"/>
  <c r="G24" i="1"/>
  <c r="AE24" i="1"/>
  <c r="AE123" i="1"/>
  <c r="B24" i="1"/>
  <c r="C23" i="1"/>
  <c r="D23" i="1"/>
  <c r="V25" i="1"/>
  <c r="X24" i="1"/>
  <c r="W24" i="1"/>
  <c r="N28" i="1"/>
  <c r="P27" i="1"/>
  <c r="O27" i="1"/>
  <c r="AH121" i="1"/>
  <c r="AG122" i="1"/>
  <c r="AF122" i="1"/>
  <c r="J46" i="1"/>
  <c r="K45" i="1"/>
  <c r="L45" i="1"/>
  <c r="R24" i="1"/>
  <c r="T23" i="1"/>
  <c r="S23" i="1"/>
  <c r="N68" i="5" l="1"/>
  <c r="AA34" i="1"/>
  <c r="Z35" i="1"/>
  <c r="AB34" i="1"/>
  <c r="P67" i="5"/>
  <c r="AC33" i="1"/>
  <c r="O68" i="5"/>
  <c r="Q67" i="5"/>
  <c r="G69" i="5"/>
  <c r="H68" i="5"/>
  <c r="I68" i="5"/>
  <c r="F69" i="5"/>
  <c r="D69" i="5"/>
  <c r="B70" i="5"/>
  <c r="E69" i="5"/>
  <c r="K46" i="1"/>
  <c r="J47" i="1"/>
  <c r="L46" i="1"/>
  <c r="T24" i="1"/>
  <c r="R25" i="1"/>
  <c r="S24" i="1"/>
  <c r="X25" i="1"/>
  <c r="V26" i="1"/>
  <c r="W25" i="1"/>
  <c r="AG123" i="1"/>
  <c r="AF123" i="1"/>
  <c r="H25" i="1"/>
  <c r="F26" i="1"/>
  <c r="G25" i="1"/>
  <c r="AH122" i="1"/>
  <c r="N29" i="1"/>
  <c r="P28" i="1"/>
  <c r="O28" i="1"/>
  <c r="D24" i="1"/>
  <c r="B25" i="1"/>
  <c r="C24" i="1"/>
  <c r="AE25" i="1"/>
  <c r="AE124" i="1"/>
  <c r="N69" i="5" l="1"/>
  <c r="AA35" i="1"/>
  <c r="AB35" i="1"/>
  <c r="Z36" i="1"/>
  <c r="AH123" i="1"/>
  <c r="AC34" i="1"/>
  <c r="Q68" i="5"/>
  <c r="O69" i="5"/>
  <c r="P68" i="5"/>
  <c r="F70" i="5"/>
  <c r="H69" i="5"/>
  <c r="G70" i="5"/>
  <c r="I69" i="5"/>
  <c r="B71" i="5"/>
  <c r="D70" i="5"/>
  <c r="E70" i="5"/>
  <c r="F27" i="1"/>
  <c r="H26" i="1"/>
  <c r="G26" i="1"/>
  <c r="R26" i="1"/>
  <c r="T25" i="1"/>
  <c r="S25" i="1"/>
  <c r="AG124" i="1"/>
  <c r="AF124" i="1"/>
  <c r="AE26" i="1"/>
  <c r="AE125" i="1"/>
  <c r="B26" i="1"/>
  <c r="C25" i="1"/>
  <c r="D25" i="1"/>
  <c r="N30" i="1"/>
  <c r="P29" i="1"/>
  <c r="O29" i="1"/>
  <c r="V27" i="1"/>
  <c r="X26" i="1"/>
  <c r="W26" i="1"/>
  <c r="J48" i="1"/>
  <c r="K47" i="1"/>
  <c r="L47" i="1"/>
  <c r="P69" i="5" l="1"/>
  <c r="AA36" i="1"/>
  <c r="Z37" i="1"/>
  <c r="AB36" i="1"/>
  <c r="N70" i="5"/>
  <c r="AC35" i="1"/>
  <c r="O70" i="5"/>
  <c r="Q69" i="5"/>
  <c r="G71" i="5"/>
  <c r="I70" i="5"/>
  <c r="F71" i="5"/>
  <c r="H70" i="5"/>
  <c r="D71" i="5"/>
  <c r="B72" i="5"/>
  <c r="E71" i="5"/>
  <c r="V28" i="1"/>
  <c r="X27" i="1"/>
  <c r="W27" i="1"/>
  <c r="D26" i="1"/>
  <c r="B27" i="1"/>
  <c r="C26" i="1"/>
  <c r="AE27" i="1"/>
  <c r="AE126" i="1"/>
  <c r="H27" i="1"/>
  <c r="F28" i="1"/>
  <c r="G27" i="1"/>
  <c r="K48" i="1"/>
  <c r="J49" i="1"/>
  <c r="L48" i="1"/>
  <c r="P30" i="1"/>
  <c r="N31" i="1"/>
  <c r="O30" i="1"/>
  <c r="AG125" i="1"/>
  <c r="AF125" i="1"/>
  <c r="T26" i="1"/>
  <c r="R27" i="1"/>
  <c r="S26" i="1"/>
  <c r="AH124" i="1"/>
  <c r="N71" i="5" l="1"/>
  <c r="AA37" i="1"/>
  <c r="AB37" i="1"/>
  <c r="Z38" i="1"/>
  <c r="AC36" i="1"/>
  <c r="O71" i="5"/>
  <c r="P70" i="5"/>
  <c r="Q70" i="5"/>
  <c r="I71" i="5"/>
  <c r="G72" i="5"/>
  <c r="H71" i="5"/>
  <c r="F72" i="5"/>
  <c r="D72" i="5"/>
  <c r="B73" i="5"/>
  <c r="E72" i="5"/>
  <c r="R28" i="1"/>
  <c r="T27" i="1"/>
  <c r="S27" i="1"/>
  <c r="J50" i="1"/>
  <c r="K49" i="1"/>
  <c r="L49" i="1"/>
  <c r="AE28" i="1"/>
  <c r="AE127" i="1"/>
  <c r="B28" i="1"/>
  <c r="C27" i="1"/>
  <c r="D27" i="1"/>
  <c r="V29" i="1"/>
  <c r="X28" i="1"/>
  <c r="W28" i="1"/>
  <c r="AH125" i="1"/>
  <c r="N32" i="1"/>
  <c r="P31" i="1"/>
  <c r="O31" i="1"/>
  <c r="F29" i="1"/>
  <c r="H28" i="1"/>
  <c r="G28" i="1"/>
  <c r="AG126" i="1"/>
  <c r="AF126" i="1"/>
  <c r="O72" i="5" l="1"/>
  <c r="AA38" i="1"/>
  <c r="Z39" i="1"/>
  <c r="AB38" i="1"/>
  <c r="AC37" i="1"/>
  <c r="N72" i="5"/>
  <c r="Q71" i="5"/>
  <c r="P71" i="5"/>
  <c r="H72" i="5"/>
  <c r="G73" i="5"/>
  <c r="F73" i="5"/>
  <c r="I72" i="5"/>
  <c r="D73" i="5"/>
  <c r="B74" i="5"/>
  <c r="E73" i="5"/>
  <c r="H29" i="1"/>
  <c r="F30" i="1"/>
  <c r="G29" i="1"/>
  <c r="D28" i="1"/>
  <c r="B29" i="1"/>
  <c r="C28" i="1"/>
  <c r="AE29" i="1"/>
  <c r="AE128" i="1"/>
  <c r="T28" i="1"/>
  <c r="R29" i="1"/>
  <c r="S28" i="1"/>
  <c r="AH126" i="1"/>
  <c r="N33" i="1"/>
  <c r="P32" i="1"/>
  <c r="O32" i="1"/>
  <c r="X29" i="1"/>
  <c r="V30" i="1"/>
  <c r="W29" i="1"/>
  <c r="AG127" i="1"/>
  <c r="AF127" i="1"/>
  <c r="AH127" i="1" s="1"/>
  <c r="K50" i="1"/>
  <c r="J51" i="1"/>
  <c r="L50" i="1"/>
  <c r="N73" i="5" l="1"/>
  <c r="AA39" i="1"/>
  <c r="AB39" i="1"/>
  <c r="Z40" i="1"/>
  <c r="AC38" i="1"/>
  <c r="O73" i="5"/>
  <c r="P72" i="5"/>
  <c r="Q72" i="5"/>
  <c r="G74" i="5"/>
  <c r="I73" i="5"/>
  <c r="F74" i="5"/>
  <c r="H73" i="5"/>
  <c r="D74" i="5"/>
  <c r="E74" i="5"/>
  <c r="B75" i="5"/>
  <c r="V31" i="1"/>
  <c r="X30" i="1"/>
  <c r="W30" i="1"/>
  <c r="N34" i="1"/>
  <c r="P33" i="1"/>
  <c r="O33" i="1"/>
  <c r="AE30" i="1"/>
  <c r="AE129" i="1"/>
  <c r="B30" i="1"/>
  <c r="C29" i="1"/>
  <c r="D29" i="1"/>
  <c r="J52" i="1"/>
  <c r="K51" i="1"/>
  <c r="L51" i="1"/>
  <c r="R30" i="1"/>
  <c r="T29" i="1"/>
  <c r="S29" i="1"/>
  <c r="AG128" i="1"/>
  <c r="AF128" i="1"/>
  <c r="F31" i="1"/>
  <c r="H30" i="1"/>
  <c r="G30" i="1"/>
  <c r="N74" i="5" l="1"/>
  <c r="AA40" i="1"/>
  <c r="AC40" i="1" s="1"/>
  <c r="Z41" i="1"/>
  <c r="AB40" i="1"/>
  <c r="AC39" i="1"/>
  <c r="P73" i="5"/>
  <c r="Q73" i="5"/>
  <c r="O74" i="5"/>
  <c r="I74" i="5"/>
  <c r="G75" i="5"/>
  <c r="H74" i="5"/>
  <c r="F75" i="5"/>
  <c r="D75" i="5"/>
  <c r="B76" i="5"/>
  <c r="E75" i="5"/>
  <c r="T30" i="1"/>
  <c r="R31" i="1"/>
  <c r="S30" i="1"/>
  <c r="D30" i="1"/>
  <c r="B31" i="1"/>
  <c r="C30" i="1"/>
  <c r="AE31" i="1"/>
  <c r="AE130" i="1"/>
  <c r="X31" i="1"/>
  <c r="V32" i="1"/>
  <c r="W31" i="1"/>
  <c r="AH128" i="1"/>
  <c r="H31" i="1"/>
  <c r="F32" i="1"/>
  <c r="G31" i="1"/>
  <c r="K52" i="1"/>
  <c r="J53" i="1"/>
  <c r="L52" i="1"/>
  <c r="AG129" i="1"/>
  <c r="AF129" i="1"/>
  <c r="P34" i="1"/>
  <c r="N35" i="1"/>
  <c r="O34" i="1"/>
  <c r="N75" i="5" l="1"/>
  <c r="AA41" i="1"/>
  <c r="AB41" i="1"/>
  <c r="Z42" i="1"/>
  <c r="Q74" i="5"/>
  <c r="O75" i="5"/>
  <c r="P74" i="5"/>
  <c r="I75" i="5"/>
  <c r="G76" i="5"/>
  <c r="H75" i="5"/>
  <c r="F76" i="5"/>
  <c r="B77" i="5"/>
  <c r="D76" i="5"/>
  <c r="E76" i="5"/>
  <c r="J54" i="1"/>
  <c r="K53" i="1"/>
  <c r="L53" i="1"/>
  <c r="AE32" i="1"/>
  <c r="AE131" i="1"/>
  <c r="B32" i="1"/>
  <c r="C31" i="1"/>
  <c r="D31" i="1"/>
  <c r="N36" i="1"/>
  <c r="P35" i="1"/>
  <c r="O35" i="1"/>
  <c r="F33" i="1"/>
  <c r="H32" i="1"/>
  <c r="G32" i="1"/>
  <c r="V33" i="1"/>
  <c r="X32" i="1"/>
  <c r="W32" i="1"/>
  <c r="AG130" i="1"/>
  <c r="AF130" i="1"/>
  <c r="R32" i="1"/>
  <c r="T31" i="1"/>
  <c r="S31" i="1"/>
  <c r="AH129" i="1"/>
  <c r="P75" i="5" l="1"/>
  <c r="AA42" i="1"/>
  <c r="Z43" i="1"/>
  <c r="AB42" i="1"/>
  <c r="AC41" i="1"/>
  <c r="N76" i="5"/>
  <c r="O76" i="5"/>
  <c r="Q75" i="5"/>
  <c r="I76" i="5"/>
  <c r="G77" i="5"/>
  <c r="H76" i="5"/>
  <c r="F77" i="5"/>
  <c r="D77" i="5"/>
  <c r="B78" i="5"/>
  <c r="E77" i="5"/>
  <c r="X33" i="1"/>
  <c r="V34" i="1"/>
  <c r="W33" i="1"/>
  <c r="N37" i="1"/>
  <c r="P36" i="1"/>
  <c r="O36" i="1"/>
  <c r="AG131" i="1"/>
  <c r="AF131" i="1"/>
  <c r="K54" i="1"/>
  <c r="J55" i="1"/>
  <c r="L54" i="1"/>
  <c r="AH130" i="1"/>
  <c r="T32" i="1"/>
  <c r="R33" i="1"/>
  <c r="S32" i="1"/>
  <c r="H33" i="1"/>
  <c r="F34" i="1"/>
  <c r="G33" i="1"/>
  <c r="D32" i="1"/>
  <c r="B33" i="1"/>
  <c r="C32" i="1"/>
  <c r="AF32" i="1"/>
  <c r="AE132" i="1"/>
  <c r="AG32" i="1"/>
  <c r="AE33" i="1"/>
  <c r="AA43" i="1" l="1"/>
  <c r="Z44" i="1"/>
  <c r="AB43" i="1"/>
  <c r="AC42" i="1"/>
  <c r="N77" i="5"/>
  <c r="Q76" i="5"/>
  <c r="O77" i="5"/>
  <c r="P76" i="5"/>
  <c r="I77" i="5"/>
  <c r="G78" i="5"/>
  <c r="H77" i="5"/>
  <c r="F78" i="5"/>
  <c r="B79" i="5"/>
  <c r="D78" i="5"/>
  <c r="E78" i="5"/>
  <c r="AF33" i="1"/>
  <c r="AG33" i="1"/>
  <c r="AE34" i="1"/>
  <c r="AE133" i="1"/>
  <c r="F35" i="1"/>
  <c r="H34" i="1"/>
  <c r="G34" i="1"/>
  <c r="AG132" i="1"/>
  <c r="AF132" i="1"/>
  <c r="B34" i="1"/>
  <c r="C33" i="1"/>
  <c r="D33" i="1"/>
  <c r="R34" i="1"/>
  <c r="T33" i="1"/>
  <c r="S33" i="1"/>
  <c r="J56" i="1"/>
  <c r="K55" i="1"/>
  <c r="L55" i="1"/>
  <c r="N38" i="1"/>
  <c r="P37" i="1"/>
  <c r="O37" i="1"/>
  <c r="V35" i="1"/>
  <c r="X34" i="1"/>
  <c r="W34" i="1"/>
  <c r="AH32" i="1"/>
  <c r="AH131" i="1"/>
  <c r="AH132" i="1" l="1"/>
  <c r="AH33" i="1"/>
  <c r="AA44" i="1"/>
  <c r="AC44" i="1" s="1"/>
  <c r="Z45" i="1"/>
  <c r="AB44" i="1"/>
  <c r="AC43" i="1"/>
  <c r="Q77" i="5"/>
  <c r="O78" i="5"/>
  <c r="P77" i="5"/>
  <c r="N78" i="5"/>
  <c r="C80" i="5"/>
  <c r="I78" i="5"/>
  <c r="G79" i="5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H78" i="5"/>
  <c r="F79" i="5"/>
  <c r="D79" i="5"/>
  <c r="B80" i="5"/>
  <c r="E79" i="5"/>
  <c r="T34" i="1"/>
  <c r="R35" i="1"/>
  <c r="S34" i="1"/>
  <c r="H35" i="1"/>
  <c r="F36" i="1"/>
  <c r="G35" i="1"/>
  <c r="AF34" i="1"/>
  <c r="AE134" i="1"/>
  <c r="AG34" i="1"/>
  <c r="AE35" i="1"/>
  <c r="P38" i="1"/>
  <c r="N39" i="1"/>
  <c r="O38" i="1"/>
  <c r="X35" i="1"/>
  <c r="V36" i="1"/>
  <c r="W35" i="1"/>
  <c r="K56" i="1"/>
  <c r="J57" i="1"/>
  <c r="L56" i="1"/>
  <c r="D34" i="1"/>
  <c r="B35" i="1"/>
  <c r="C34" i="1"/>
  <c r="AG133" i="1"/>
  <c r="AF133" i="1"/>
  <c r="Q78" i="5" l="1"/>
  <c r="AA45" i="1"/>
  <c r="Z46" i="1"/>
  <c r="AB45" i="1"/>
  <c r="O79" i="5"/>
  <c r="O80" i="5" s="1"/>
  <c r="O81" i="5" s="1"/>
  <c r="N79" i="5"/>
  <c r="P78" i="5"/>
  <c r="F80" i="5"/>
  <c r="I79" i="5"/>
  <c r="H79" i="5"/>
  <c r="D80" i="5"/>
  <c r="C81" i="5"/>
  <c r="B81" i="5"/>
  <c r="E80" i="5"/>
  <c r="V37" i="1"/>
  <c r="X36" i="1"/>
  <c r="W36" i="1"/>
  <c r="F37" i="1"/>
  <c r="H36" i="1"/>
  <c r="G36" i="1"/>
  <c r="AH34" i="1"/>
  <c r="B36" i="1"/>
  <c r="C35" i="1"/>
  <c r="D35" i="1"/>
  <c r="J58" i="1"/>
  <c r="K57" i="1"/>
  <c r="L57" i="1"/>
  <c r="N40" i="1"/>
  <c r="P39" i="1"/>
  <c r="O39" i="1"/>
  <c r="AF35" i="1"/>
  <c r="AH35" i="1" s="1"/>
  <c r="AG35" i="1"/>
  <c r="AE36" i="1"/>
  <c r="AE135" i="1"/>
  <c r="AG134" i="1"/>
  <c r="AF134" i="1"/>
  <c r="R36" i="1"/>
  <c r="T35" i="1"/>
  <c r="S35" i="1"/>
  <c r="AH133" i="1"/>
  <c r="AA46" i="1" l="1"/>
  <c r="Z47" i="1"/>
  <c r="AB46" i="1"/>
  <c r="AC45" i="1"/>
  <c r="P79" i="5"/>
  <c r="N80" i="5"/>
  <c r="N81" i="5" s="1"/>
  <c r="P81" i="5" s="1"/>
  <c r="Q79" i="5"/>
  <c r="O82" i="5"/>
  <c r="I80" i="5"/>
  <c r="F81" i="5"/>
  <c r="H80" i="5"/>
  <c r="D81" i="5"/>
  <c r="B82" i="5"/>
  <c r="E81" i="5"/>
  <c r="C82" i="5"/>
  <c r="T36" i="1"/>
  <c r="R37" i="1"/>
  <c r="S36" i="1"/>
  <c r="AF36" i="1"/>
  <c r="AE136" i="1"/>
  <c r="AG36" i="1"/>
  <c r="AE37" i="1"/>
  <c r="K58" i="1"/>
  <c r="J59" i="1"/>
  <c r="L58" i="1"/>
  <c r="X37" i="1"/>
  <c r="V38" i="1"/>
  <c r="W37" i="1"/>
  <c r="AG135" i="1"/>
  <c r="AF135" i="1"/>
  <c r="N41" i="1"/>
  <c r="P40" i="1"/>
  <c r="O40" i="1"/>
  <c r="D36" i="1"/>
  <c r="B37" i="1"/>
  <c r="C36" i="1"/>
  <c r="H37" i="1"/>
  <c r="F38" i="1"/>
  <c r="G37" i="1"/>
  <c r="AH134" i="1"/>
  <c r="P80" i="5" l="1"/>
  <c r="AA47" i="1"/>
  <c r="Z48" i="1"/>
  <c r="AB47" i="1"/>
  <c r="AC46" i="1"/>
  <c r="Q80" i="5"/>
  <c r="N82" i="5"/>
  <c r="P82" i="5" s="1"/>
  <c r="Q81" i="5"/>
  <c r="O83" i="5"/>
  <c r="F82" i="5"/>
  <c r="I81" i="5"/>
  <c r="H81" i="5"/>
  <c r="C83" i="5"/>
  <c r="E82" i="5"/>
  <c r="D82" i="5"/>
  <c r="B83" i="5"/>
  <c r="F39" i="1"/>
  <c r="H38" i="1"/>
  <c r="G38" i="1"/>
  <c r="J60" i="1"/>
  <c r="K59" i="1"/>
  <c r="L59" i="1"/>
  <c r="AF37" i="1"/>
  <c r="AG37" i="1"/>
  <c r="AE38" i="1"/>
  <c r="AE137" i="1"/>
  <c r="AG136" i="1"/>
  <c r="AF136" i="1"/>
  <c r="AH136" i="1" s="1"/>
  <c r="AH135" i="1"/>
  <c r="B38" i="1"/>
  <c r="C37" i="1"/>
  <c r="D37" i="1"/>
  <c r="N42" i="1"/>
  <c r="P41" i="1"/>
  <c r="O41" i="1"/>
  <c r="V39" i="1"/>
  <c r="X38" i="1"/>
  <c r="W38" i="1"/>
  <c r="R38" i="1"/>
  <c r="T37" i="1"/>
  <c r="S37" i="1"/>
  <c r="AH36" i="1"/>
  <c r="AA48" i="1" l="1"/>
  <c r="Z49" i="1"/>
  <c r="AB48" i="1"/>
  <c r="AC47" i="1"/>
  <c r="N83" i="5"/>
  <c r="P83" i="5" s="1"/>
  <c r="Q82" i="5"/>
  <c r="O84" i="5"/>
  <c r="F83" i="5"/>
  <c r="I82" i="5"/>
  <c r="H82" i="5"/>
  <c r="C84" i="5"/>
  <c r="E83" i="5"/>
  <c r="D83" i="5"/>
  <c r="B84" i="5"/>
  <c r="X39" i="1"/>
  <c r="V40" i="1"/>
  <c r="W39" i="1"/>
  <c r="T38" i="1"/>
  <c r="R39" i="1"/>
  <c r="S38" i="1"/>
  <c r="P42" i="1"/>
  <c r="N43" i="1"/>
  <c r="O42" i="1"/>
  <c r="AF38" i="1"/>
  <c r="AE138" i="1"/>
  <c r="AG38" i="1"/>
  <c r="AE39" i="1"/>
  <c r="H39" i="1"/>
  <c r="F40" i="1"/>
  <c r="G39" i="1"/>
  <c r="AH37" i="1"/>
  <c r="D38" i="1"/>
  <c r="B39" i="1"/>
  <c r="C38" i="1"/>
  <c r="AG137" i="1"/>
  <c r="AF137" i="1"/>
  <c r="K60" i="1"/>
  <c r="J61" i="1"/>
  <c r="L60" i="1"/>
  <c r="AA49" i="1" l="1"/>
  <c r="AC49" i="1" s="1"/>
  <c r="Z50" i="1"/>
  <c r="AB49" i="1"/>
  <c r="AH137" i="1"/>
  <c r="AC48" i="1"/>
  <c r="N84" i="5"/>
  <c r="P84" i="5" s="1"/>
  <c r="Q83" i="5"/>
  <c r="O85" i="5"/>
  <c r="H83" i="5"/>
  <c r="I83" i="5"/>
  <c r="F84" i="5"/>
  <c r="C85" i="5"/>
  <c r="E84" i="5"/>
  <c r="D84" i="5"/>
  <c r="B85" i="5"/>
  <c r="J62" i="1"/>
  <c r="K61" i="1"/>
  <c r="L61" i="1"/>
  <c r="B40" i="1"/>
  <c r="C39" i="1"/>
  <c r="D39" i="1"/>
  <c r="F41" i="1"/>
  <c r="H40" i="1"/>
  <c r="G40" i="1"/>
  <c r="AF39" i="1"/>
  <c r="AG39" i="1"/>
  <c r="AE40" i="1"/>
  <c r="AE139" i="1"/>
  <c r="AG138" i="1"/>
  <c r="AF138" i="1"/>
  <c r="R40" i="1"/>
  <c r="T39" i="1"/>
  <c r="S39" i="1"/>
  <c r="N44" i="1"/>
  <c r="P43" i="1"/>
  <c r="O43" i="1"/>
  <c r="V41" i="1"/>
  <c r="X40" i="1"/>
  <c r="W40" i="1"/>
  <c r="AH38" i="1"/>
  <c r="AA50" i="1" l="1"/>
  <c r="Z51" i="1"/>
  <c r="AB50" i="1"/>
  <c r="N85" i="5"/>
  <c r="P85" i="5" s="1"/>
  <c r="Q84" i="5"/>
  <c r="O86" i="5"/>
  <c r="F85" i="5"/>
  <c r="I84" i="5"/>
  <c r="H84" i="5"/>
  <c r="C86" i="5"/>
  <c r="E85" i="5"/>
  <c r="D85" i="5"/>
  <c r="B86" i="5"/>
  <c r="N45" i="1"/>
  <c r="P44" i="1"/>
  <c r="O44" i="1"/>
  <c r="AG139" i="1"/>
  <c r="AF139" i="1"/>
  <c r="H41" i="1"/>
  <c r="F42" i="1"/>
  <c r="G41" i="1"/>
  <c r="K62" i="1"/>
  <c r="J63" i="1"/>
  <c r="L62" i="1"/>
  <c r="AH138" i="1"/>
  <c r="X41" i="1"/>
  <c r="V42" i="1"/>
  <c r="W41" i="1"/>
  <c r="T40" i="1"/>
  <c r="R41" i="1"/>
  <c r="S40" i="1"/>
  <c r="AF40" i="1"/>
  <c r="AE140" i="1"/>
  <c r="AG40" i="1"/>
  <c r="AE41" i="1"/>
  <c r="D40" i="1"/>
  <c r="B41" i="1"/>
  <c r="C40" i="1"/>
  <c r="AH39" i="1"/>
  <c r="AA51" i="1" l="1"/>
  <c r="Z52" i="1"/>
  <c r="AB51" i="1"/>
  <c r="AC50" i="1"/>
  <c r="N86" i="5"/>
  <c r="P86" i="5" s="1"/>
  <c r="Q85" i="5"/>
  <c r="O87" i="5"/>
  <c r="F86" i="5"/>
  <c r="H85" i="5"/>
  <c r="I85" i="5"/>
  <c r="C87" i="5"/>
  <c r="E86" i="5"/>
  <c r="D86" i="5"/>
  <c r="B87" i="5"/>
  <c r="AF41" i="1"/>
  <c r="AH41" i="1" s="1"/>
  <c r="AG41" i="1"/>
  <c r="AE42" i="1"/>
  <c r="AE141" i="1"/>
  <c r="R42" i="1"/>
  <c r="T41" i="1"/>
  <c r="S41" i="1"/>
  <c r="F43" i="1"/>
  <c r="H42" i="1"/>
  <c r="G42" i="1"/>
  <c r="N46" i="1"/>
  <c r="P45" i="1"/>
  <c r="O45" i="1"/>
  <c r="AH40" i="1"/>
  <c r="AH139" i="1"/>
  <c r="B42" i="1"/>
  <c r="C41" i="1"/>
  <c r="D41" i="1"/>
  <c r="AG140" i="1"/>
  <c r="AF140" i="1"/>
  <c r="V43" i="1"/>
  <c r="X42" i="1"/>
  <c r="W42" i="1"/>
  <c r="J64" i="1"/>
  <c r="K63" i="1"/>
  <c r="L63" i="1"/>
  <c r="AH140" i="1" l="1"/>
  <c r="AA52" i="1"/>
  <c r="AC52" i="1" s="1"/>
  <c r="Z53" i="1"/>
  <c r="AB52" i="1"/>
  <c r="AC51" i="1"/>
  <c r="N87" i="5"/>
  <c r="P87" i="5" s="1"/>
  <c r="Q86" i="5"/>
  <c r="O88" i="5"/>
  <c r="F87" i="5"/>
  <c r="I86" i="5"/>
  <c r="H86" i="5"/>
  <c r="C88" i="5"/>
  <c r="E87" i="5"/>
  <c r="D87" i="5"/>
  <c r="B88" i="5"/>
  <c r="X43" i="1"/>
  <c r="V44" i="1"/>
  <c r="W43" i="1"/>
  <c r="P46" i="1"/>
  <c r="N47" i="1"/>
  <c r="O46" i="1"/>
  <c r="T42" i="1"/>
  <c r="R43" i="1"/>
  <c r="S42" i="1"/>
  <c r="AF42" i="1"/>
  <c r="AE142" i="1"/>
  <c r="AG42" i="1"/>
  <c r="AE43" i="1"/>
  <c r="K64" i="1"/>
  <c r="J65" i="1"/>
  <c r="L64" i="1"/>
  <c r="D42" i="1"/>
  <c r="B43" i="1"/>
  <c r="C42" i="1"/>
  <c r="H43" i="1"/>
  <c r="F44" i="1"/>
  <c r="G43" i="1"/>
  <c r="AG141" i="1"/>
  <c r="AF141" i="1"/>
  <c r="AH141" i="1" l="1"/>
  <c r="AA53" i="1"/>
  <c r="Z54" i="1"/>
  <c r="AB53" i="1"/>
  <c r="N88" i="5"/>
  <c r="P88" i="5" s="1"/>
  <c r="Q87" i="5"/>
  <c r="O89" i="5"/>
  <c r="F88" i="5"/>
  <c r="H87" i="5"/>
  <c r="I87" i="5"/>
  <c r="C89" i="5"/>
  <c r="E88" i="5"/>
  <c r="D88" i="5"/>
  <c r="B89" i="5"/>
  <c r="F45" i="1"/>
  <c r="H44" i="1"/>
  <c r="G44" i="1"/>
  <c r="J66" i="1"/>
  <c r="K65" i="1"/>
  <c r="L65" i="1"/>
  <c r="AF43" i="1"/>
  <c r="AG43" i="1"/>
  <c r="AE44" i="1"/>
  <c r="AE143" i="1"/>
  <c r="AG142" i="1"/>
  <c r="AF142" i="1"/>
  <c r="N48" i="1"/>
  <c r="P47" i="1"/>
  <c r="O47" i="1"/>
  <c r="B44" i="1"/>
  <c r="C43" i="1"/>
  <c r="D43" i="1"/>
  <c r="R44" i="1"/>
  <c r="T43" i="1"/>
  <c r="S43" i="1"/>
  <c r="V45" i="1"/>
  <c r="X44" i="1"/>
  <c r="W44" i="1"/>
  <c r="AH42" i="1"/>
  <c r="AH142" i="1" l="1"/>
  <c r="AA54" i="1"/>
  <c r="AC54" i="1" s="1"/>
  <c r="Z55" i="1"/>
  <c r="AB54" i="1"/>
  <c r="AC53" i="1"/>
  <c r="N89" i="5"/>
  <c r="P89" i="5" s="1"/>
  <c r="Q88" i="5"/>
  <c r="O90" i="5"/>
  <c r="F89" i="5"/>
  <c r="I88" i="5"/>
  <c r="H88" i="5"/>
  <c r="D89" i="5"/>
  <c r="C90" i="5"/>
  <c r="E89" i="5"/>
  <c r="B90" i="5"/>
  <c r="T44" i="1"/>
  <c r="R45" i="1"/>
  <c r="S44" i="1"/>
  <c r="N49" i="1"/>
  <c r="P48" i="1"/>
  <c r="O48" i="1"/>
  <c r="AF44" i="1"/>
  <c r="AH44" i="1" s="1"/>
  <c r="AG44" i="1"/>
  <c r="AE45" i="1"/>
  <c r="AE144" i="1"/>
  <c r="H45" i="1"/>
  <c r="F46" i="1"/>
  <c r="G45" i="1"/>
  <c r="AH43" i="1"/>
  <c r="X45" i="1"/>
  <c r="V46" i="1"/>
  <c r="W45" i="1"/>
  <c r="D44" i="1"/>
  <c r="B45" i="1"/>
  <c r="C44" i="1"/>
  <c r="AG143" i="1"/>
  <c r="AF143" i="1"/>
  <c r="K66" i="1"/>
  <c r="J67" i="1"/>
  <c r="L66" i="1"/>
  <c r="AA55" i="1" l="1"/>
  <c r="Z56" i="1"/>
  <c r="AB55" i="1"/>
  <c r="N90" i="5"/>
  <c r="P90" i="5" s="1"/>
  <c r="Q89" i="5"/>
  <c r="O91" i="5"/>
  <c r="F90" i="5"/>
  <c r="H89" i="5"/>
  <c r="I89" i="5"/>
  <c r="D90" i="5"/>
  <c r="C91" i="5"/>
  <c r="E90" i="5"/>
  <c r="B91" i="5"/>
  <c r="B46" i="1"/>
  <c r="C45" i="1"/>
  <c r="D45" i="1"/>
  <c r="AF45" i="1"/>
  <c r="AG45" i="1"/>
  <c r="AE46" i="1"/>
  <c r="AE145" i="1"/>
  <c r="J68" i="1"/>
  <c r="K67" i="1"/>
  <c r="L67" i="1"/>
  <c r="V47" i="1"/>
  <c r="X46" i="1"/>
  <c r="W46" i="1"/>
  <c r="F47" i="1"/>
  <c r="H46" i="1"/>
  <c r="G46" i="1"/>
  <c r="AG144" i="1"/>
  <c r="AF144" i="1"/>
  <c r="N50" i="1"/>
  <c r="P49" i="1"/>
  <c r="O49" i="1"/>
  <c r="R46" i="1"/>
  <c r="T45" i="1"/>
  <c r="S45" i="1"/>
  <c r="AH143" i="1"/>
  <c r="AA56" i="1" l="1"/>
  <c r="AC56" i="1" s="1"/>
  <c r="Z57" i="1"/>
  <c r="AB56" i="1"/>
  <c r="AC55" i="1"/>
  <c r="N91" i="5"/>
  <c r="P91" i="5" s="1"/>
  <c r="Q90" i="5"/>
  <c r="O92" i="5"/>
  <c r="F91" i="5"/>
  <c r="I90" i="5"/>
  <c r="H90" i="5"/>
  <c r="D91" i="5"/>
  <c r="C92" i="5"/>
  <c r="E91" i="5"/>
  <c r="B92" i="5"/>
  <c r="P50" i="1"/>
  <c r="N51" i="1"/>
  <c r="O50" i="1"/>
  <c r="X47" i="1"/>
  <c r="V48" i="1"/>
  <c r="W47" i="1"/>
  <c r="AG145" i="1"/>
  <c r="AF145" i="1"/>
  <c r="AH145" i="1" s="1"/>
  <c r="D46" i="1"/>
  <c r="B47" i="1"/>
  <c r="C46" i="1"/>
  <c r="T46" i="1"/>
  <c r="R47" i="1"/>
  <c r="S46" i="1"/>
  <c r="H47" i="1"/>
  <c r="F48" i="1"/>
  <c r="G47" i="1"/>
  <c r="K68" i="1"/>
  <c r="J69" i="1"/>
  <c r="L68" i="1"/>
  <c r="AF46" i="1"/>
  <c r="AG46" i="1"/>
  <c r="AE47" i="1"/>
  <c r="AE146" i="1"/>
  <c r="AH144" i="1"/>
  <c r="AH45" i="1"/>
  <c r="AA57" i="1" l="1"/>
  <c r="Z58" i="1"/>
  <c r="AB57" i="1"/>
  <c r="N92" i="5"/>
  <c r="P92" i="5" s="1"/>
  <c r="Q91" i="5"/>
  <c r="O93" i="5"/>
  <c r="F92" i="5"/>
  <c r="I91" i="5"/>
  <c r="H91" i="5"/>
  <c r="D92" i="5"/>
  <c r="C93" i="5"/>
  <c r="E92" i="5"/>
  <c r="B93" i="5"/>
  <c r="AG146" i="1"/>
  <c r="AF146" i="1"/>
  <c r="AF47" i="1"/>
  <c r="AG47" i="1"/>
  <c r="AE48" i="1"/>
  <c r="AE147" i="1"/>
  <c r="J70" i="1"/>
  <c r="K69" i="1"/>
  <c r="L69" i="1"/>
  <c r="R48" i="1"/>
  <c r="T47" i="1"/>
  <c r="S47" i="1"/>
  <c r="V49" i="1"/>
  <c r="X48" i="1"/>
  <c r="W48" i="1"/>
  <c r="AH46" i="1"/>
  <c r="F49" i="1"/>
  <c r="H48" i="1"/>
  <c r="G48" i="1"/>
  <c r="B48" i="1"/>
  <c r="C47" i="1"/>
  <c r="D47" i="1"/>
  <c r="N52" i="1"/>
  <c r="P51" i="1"/>
  <c r="O51" i="1"/>
  <c r="AH146" i="1" l="1"/>
  <c r="AA58" i="1"/>
  <c r="Z59" i="1"/>
  <c r="AB58" i="1"/>
  <c r="AC57" i="1"/>
  <c r="N93" i="5"/>
  <c r="P93" i="5" s="1"/>
  <c r="Q92" i="5"/>
  <c r="O94" i="5"/>
  <c r="F93" i="5"/>
  <c r="I92" i="5"/>
  <c r="H92" i="5"/>
  <c r="D93" i="5"/>
  <c r="C94" i="5"/>
  <c r="E93" i="5"/>
  <c r="B94" i="5"/>
  <c r="N53" i="1"/>
  <c r="P52" i="1"/>
  <c r="O52" i="1"/>
  <c r="H49" i="1"/>
  <c r="F50" i="1"/>
  <c r="G49" i="1"/>
  <c r="X49" i="1"/>
  <c r="V50" i="1"/>
  <c r="W49" i="1"/>
  <c r="K70" i="1"/>
  <c r="J71" i="1"/>
  <c r="L70" i="1"/>
  <c r="AF48" i="1"/>
  <c r="AG48" i="1"/>
  <c r="AE49" i="1"/>
  <c r="AE148" i="1"/>
  <c r="AH47" i="1"/>
  <c r="D48" i="1"/>
  <c r="B49" i="1"/>
  <c r="C48" i="1"/>
  <c r="T48" i="1"/>
  <c r="R49" i="1"/>
  <c r="S48" i="1"/>
  <c r="AG147" i="1"/>
  <c r="AF147" i="1"/>
  <c r="AA59" i="1" l="1"/>
  <c r="AC59" i="1" s="1"/>
  <c r="Z60" i="1"/>
  <c r="AB59" i="1"/>
  <c r="AC58" i="1"/>
  <c r="N94" i="5"/>
  <c r="P94" i="5" s="1"/>
  <c r="Q93" i="5"/>
  <c r="O95" i="5"/>
  <c r="F94" i="5"/>
  <c r="I93" i="5"/>
  <c r="H93" i="5"/>
  <c r="D94" i="5"/>
  <c r="C95" i="5"/>
  <c r="E94" i="5"/>
  <c r="B95" i="5"/>
  <c r="R50" i="1"/>
  <c r="T49" i="1"/>
  <c r="S49" i="1"/>
  <c r="B50" i="1"/>
  <c r="C49" i="1"/>
  <c r="D49" i="1"/>
  <c r="AF49" i="1"/>
  <c r="AG49" i="1"/>
  <c r="AE50" i="1"/>
  <c r="AE149" i="1"/>
  <c r="J72" i="1"/>
  <c r="K71" i="1"/>
  <c r="L71" i="1"/>
  <c r="F51" i="1"/>
  <c r="H50" i="1"/>
  <c r="G50" i="1"/>
  <c r="N54" i="1"/>
  <c r="P53" i="1"/>
  <c r="O53" i="1"/>
  <c r="AH147" i="1"/>
  <c r="AH48" i="1"/>
  <c r="AG148" i="1"/>
  <c r="AF148" i="1"/>
  <c r="V51" i="1"/>
  <c r="X50" i="1"/>
  <c r="W50" i="1"/>
  <c r="AA60" i="1" l="1"/>
  <c r="Z61" i="1"/>
  <c r="AB60" i="1"/>
  <c r="N95" i="5"/>
  <c r="P95" i="5" s="1"/>
  <c r="Q94" i="5"/>
  <c r="O96" i="5"/>
  <c r="F95" i="5"/>
  <c r="I94" i="5"/>
  <c r="H94" i="5"/>
  <c r="D95" i="5"/>
  <c r="C96" i="5"/>
  <c r="E95" i="5"/>
  <c r="B96" i="5"/>
  <c r="P54" i="1"/>
  <c r="N55" i="1"/>
  <c r="O54" i="1"/>
  <c r="K72" i="1"/>
  <c r="J73" i="1"/>
  <c r="L72" i="1"/>
  <c r="AF50" i="1"/>
  <c r="AG50" i="1"/>
  <c r="AE51" i="1"/>
  <c r="AE150" i="1"/>
  <c r="T50" i="1"/>
  <c r="R51" i="1"/>
  <c r="S50" i="1"/>
  <c r="AH148" i="1"/>
  <c r="AH49" i="1"/>
  <c r="X51" i="1"/>
  <c r="V52" i="1"/>
  <c r="W51" i="1"/>
  <c r="H51" i="1"/>
  <c r="F52" i="1"/>
  <c r="G51" i="1"/>
  <c r="AG149" i="1"/>
  <c r="AF149" i="1"/>
  <c r="AH149" i="1" s="1"/>
  <c r="D50" i="1"/>
  <c r="B51" i="1"/>
  <c r="C50" i="1"/>
  <c r="AA61" i="1" l="1"/>
  <c r="Z62" i="1"/>
  <c r="AB61" i="1"/>
  <c r="AC60" i="1"/>
  <c r="N96" i="5"/>
  <c r="P96" i="5" s="1"/>
  <c r="Q95" i="5"/>
  <c r="O97" i="5"/>
  <c r="F96" i="5"/>
  <c r="I95" i="5"/>
  <c r="H95" i="5"/>
  <c r="D96" i="5"/>
  <c r="C97" i="5"/>
  <c r="E96" i="5"/>
  <c r="B97" i="5"/>
  <c r="B52" i="1"/>
  <c r="C51" i="1"/>
  <c r="D51" i="1"/>
  <c r="V53" i="1"/>
  <c r="X52" i="1"/>
  <c r="W52" i="1"/>
  <c r="AF51" i="1"/>
  <c r="AH51" i="1" s="1"/>
  <c r="AG51" i="1"/>
  <c r="AE52" i="1"/>
  <c r="AE151" i="1"/>
  <c r="J74" i="1"/>
  <c r="K73" i="1"/>
  <c r="L73" i="1"/>
  <c r="AH50" i="1"/>
  <c r="F53" i="1"/>
  <c r="H52" i="1"/>
  <c r="G52" i="1"/>
  <c r="R52" i="1"/>
  <c r="T51" i="1"/>
  <c r="S51" i="1"/>
  <c r="AG150" i="1"/>
  <c r="AF150" i="1"/>
  <c r="N56" i="1"/>
  <c r="P55" i="1"/>
  <c r="O55" i="1"/>
  <c r="AA62" i="1" l="1"/>
  <c r="AC62" i="1" s="1"/>
  <c r="Z63" i="1"/>
  <c r="AB62" i="1"/>
  <c r="AC61" i="1"/>
  <c r="N97" i="5"/>
  <c r="P97" i="5" s="1"/>
  <c r="Q96" i="5"/>
  <c r="O98" i="5"/>
  <c r="F97" i="5"/>
  <c r="I96" i="5"/>
  <c r="H96" i="5"/>
  <c r="E97" i="5"/>
  <c r="B98" i="5"/>
  <c r="D97" i="5"/>
  <c r="C98" i="5"/>
  <c r="N57" i="1"/>
  <c r="P56" i="1"/>
  <c r="O56" i="1"/>
  <c r="H53" i="1"/>
  <c r="F54" i="1"/>
  <c r="G53" i="1"/>
  <c r="K74" i="1"/>
  <c r="J75" i="1"/>
  <c r="L74" i="1"/>
  <c r="AF52" i="1"/>
  <c r="AG52" i="1"/>
  <c r="AE53" i="1"/>
  <c r="AE152" i="1"/>
  <c r="D52" i="1"/>
  <c r="B53" i="1"/>
  <c r="C52" i="1"/>
  <c r="T52" i="1"/>
  <c r="R53" i="1"/>
  <c r="S52" i="1"/>
  <c r="AG151" i="1"/>
  <c r="AF151" i="1"/>
  <c r="X53" i="1"/>
  <c r="V54" i="1"/>
  <c r="W53" i="1"/>
  <c r="AH150" i="1"/>
  <c r="AH52" i="1" l="1"/>
  <c r="AA63" i="1"/>
  <c r="AC63" i="1" s="1"/>
  <c r="Z64" i="1"/>
  <c r="AB63" i="1"/>
  <c r="N98" i="5"/>
  <c r="P98" i="5" s="1"/>
  <c r="Q97" i="5"/>
  <c r="O99" i="5"/>
  <c r="F98" i="5"/>
  <c r="I97" i="5"/>
  <c r="H97" i="5"/>
  <c r="E98" i="5"/>
  <c r="B99" i="5"/>
  <c r="D98" i="5"/>
  <c r="C99" i="5"/>
  <c r="V55" i="1"/>
  <c r="X54" i="1"/>
  <c r="W54" i="1"/>
  <c r="B54" i="1"/>
  <c r="C53" i="1"/>
  <c r="D53" i="1"/>
  <c r="AG152" i="1"/>
  <c r="AF152" i="1"/>
  <c r="F55" i="1"/>
  <c r="H54" i="1"/>
  <c r="G54" i="1"/>
  <c r="N58" i="1"/>
  <c r="P57" i="1"/>
  <c r="O57" i="1"/>
  <c r="AH151" i="1"/>
  <c r="R54" i="1"/>
  <c r="T53" i="1"/>
  <c r="S53" i="1"/>
  <c r="AF53" i="1"/>
  <c r="AG53" i="1"/>
  <c r="AE54" i="1"/>
  <c r="AE153" i="1"/>
  <c r="J76" i="1"/>
  <c r="K75" i="1"/>
  <c r="L75" i="1"/>
  <c r="AH152" i="1" l="1"/>
  <c r="AA64" i="1"/>
  <c r="AC64" i="1" s="1"/>
  <c r="Z65" i="1"/>
  <c r="AB64" i="1"/>
  <c r="N99" i="5"/>
  <c r="P99" i="5" s="1"/>
  <c r="Q98" i="5"/>
  <c r="F99" i="5"/>
  <c r="I98" i="5"/>
  <c r="H98" i="5"/>
  <c r="E99" i="5"/>
  <c r="D99" i="5"/>
  <c r="AG153" i="1"/>
  <c r="AF153" i="1"/>
  <c r="AH153" i="1" s="1"/>
  <c r="K76" i="1"/>
  <c r="J77" i="1"/>
  <c r="L76" i="1"/>
  <c r="AF54" i="1"/>
  <c r="AH54" i="1" s="1"/>
  <c r="AG54" i="1"/>
  <c r="AE55" i="1"/>
  <c r="AE154" i="1"/>
  <c r="H55" i="1"/>
  <c r="F56" i="1"/>
  <c r="G55" i="1"/>
  <c r="X55" i="1"/>
  <c r="V56" i="1"/>
  <c r="W55" i="1"/>
  <c r="AH53" i="1"/>
  <c r="T54" i="1"/>
  <c r="R55" i="1"/>
  <c r="S54" i="1"/>
  <c r="P58" i="1"/>
  <c r="N59" i="1"/>
  <c r="O58" i="1"/>
  <c r="D54" i="1"/>
  <c r="B55" i="1"/>
  <c r="C54" i="1"/>
  <c r="Q99" i="5" l="1"/>
  <c r="AA65" i="1"/>
  <c r="AC65" i="1" s="1"/>
  <c r="Z66" i="1"/>
  <c r="AB65" i="1"/>
  <c r="I99" i="5"/>
  <c r="H99" i="5"/>
  <c r="N60" i="1"/>
  <c r="P59" i="1"/>
  <c r="O59" i="1"/>
  <c r="F57" i="1"/>
  <c r="H56" i="1"/>
  <c r="G56" i="1"/>
  <c r="AG154" i="1"/>
  <c r="AF154" i="1"/>
  <c r="B56" i="1"/>
  <c r="C55" i="1"/>
  <c r="D55" i="1"/>
  <c r="R56" i="1"/>
  <c r="T55" i="1"/>
  <c r="S55" i="1"/>
  <c r="V57" i="1"/>
  <c r="X56" i="1"/>
  <c r="W56" i="1"/>
  <c r="AF55" i="1"/>
  <c r="AG55" i="1"/>
  <c r="AE56" i="1"/>
  <c r="AE155" i="1"/>
  <c r="J78" i="1"/>
  <c r="K77" i="1"/>
  <c r="L77" i="1"/>
  <c r="AH55" i="1" l="1"/>
  <c r="AA66" i="1"/>
  <c r="Z67" i="1"/>
  <c r="AB66" i="1"/>
  <c r="AH154" i="1"/>
  <c r="K78" i="1"/>
  <c r="J79" i="1"/>
  <c r="L78" i="1"/>
  <c r="AF56" i="1"/>
  <c r="AG56" i="1"/>
  <c r="AE57" i="1"/>
  <c r="AE156" i="1"/>
  <c r="AG155" i="1"/>
  <c r="AF155" i="1"/>
  <c r="X57" i="1"/>
  <c r="V58" i="1"/>
  <c r="W57" i="1"/>
  <c r="D56" i="1"/>
  <c r="B57" i="1"/>
  <c r="C56" i="1"/>
  <c r="N61" i="1"/>
  <c r="P60" i="1"/>
  <c r="O60" i="1"/>
  <c r="T56" i="1"/>
  <c r="R57" i="1"/>
  <c r="S56" i="1"/>
  <c r="H57" i="1"/>
  <c r="F58" i="1"/>
  <c r="G57" i="1"/>
  <c r="AA67" i="1" l="1"/>
  <c r="AC67" i="1" s="1"/>
  <c r="Z68" i="1"/>
  <c r="AB67" i="1"/>
  <c r="AC66" i="1"/>
  <c r="AH56" i="1"/>
  <c r="F59" i="1"/>
  <c r="H58" i="1"/>
  <c r="G58" i="1"/>
  <c r="V59" i="1"/>
  <c r="X58" i="1"/>
  <c r="W58" i="1"/>
  <c r="AG156" i="1"/>
  <c r="AF156" i="1"/>
  <c r="AH156" i="1" s="1"/>
  <c r="AH155" i="1"/>
  <c r="R58" i="1"/>
  <c r="T57" i="1"/>
  <c r="S57" i="1"/>
  <c r="N62" i="1"/>
  <c r="P61" i="1"/>
  <c r="O61" i="1"/>
  <c r="B58" i="1"/>
  <c r="C57" i="1"/>
  <c r="D57" i="1"/>
  <c r="AF57" i="1"/>
  <c r="AG57" i="1"/>
  <c r="AE58" i="1"/>
  <c r="AE157" i="1"/>
  <c r="J80" i="1"/>
  <c r="K79" i="1"/>
  <c r="L79" i="1"/>
  <c r="AA68" i="1" l="1"/>
  <c r="AC68" i="1" s="1"/>
  <c r="Z69" i="1"/>
  <c r="AB68" i="1"/>
  <c r="AG157" i="1"/>
  <c r="AF157" i="1"/>
  <c r="AH157" i="1" s="1"/>
  <c r="K80" i="1"/>
  <c r="J81" i="1"/>
  <c r="L80" i="1"/>
  <c r="AF58" i="1"/>
  <c r="AH58" i="1" s="1"/>
  <c r="AG58" i="1"/>
  <c r="AE59" i="1"/>
  <c r="AE158" i="1"/>
  <c r="P62" i="1"/>
  <c r="N63" i="1"/>
  <c r="O62" i="1"/>
  <c r="H59" i="1"/>
  <c r="F60" i="1"/>
  <c r="G59" i="1"/>
  <c r="AH57" i="1"/>
  <c r="D58" i="1"/>
  <c r="B59" i="1"/>
  <c r="C58" i="1"/>
  <c r="T58" i="1"/>
  <c r="R59" i="1"/>
  <c r="S58" i="1"/>
  <c r="X59" i="1"/>
  <c r="V60" i="1"/>
  <c r="W59" i="1"/>
  <c r="AA69" i="1" l="1"/>
  <c r="AC69" i="1" s="1"/>
  <c r="Z70" i="1"/>
  <c r="AB69" i="1"/>
  <c r="R60" i="1"/>
  <c r="T59" i="1"/>
  <c r="S59" i="1"/>
  <c r="N64" i="1"/>
  <c r="P63" i="1"/>
  <c r="O63" i="1"/>
  <c r="AG158" i="1"/>
  <c r="AF158" i="1"/>
  <c r="V61" i="1"/>
  <c r="X60" i="1"/>
  <c r="W60" i="1"/>
  <c r="B60" i="1"/>
  <c r="C59" i="1"/>
  <c r="D59" i="1"/>
  <c r="F61" i="1"/>
  <c r="H60" i="1"/>
  <c r="G60" i="1"/>
  <c r="AF59" i="1"/>
  <c r="AG59" i="1"/>
  <c r="AE60" i="1"/>
  <c r="AE159" i="1"/>
  <c r="J82" i="1"/>
  <c r="K81" i="1"/>
  <c r="L81" i="1"/>
  <c r="AH59" i="1" l="1"/>
  <c r="AA70" i="1"/>
  <c r="AC70" i="1" s="1"/>
  <c r="Z71" i="1"/>
  <c r="AB70" i="1"/>
  <c r="K82" i="1"/>
  <c r="J83" i="1"/>
  <c r="L82" i="1"/>
  <c r="AF60" i="1"/>
  <c r="AG60" i="1"/>
  <c r="AE61" i="1"/>
  <c r="AE160" i="1"/>
  <c r="AG159" i="1"/>
  <c r="AF159" i="1"/>
  <c r="AH159" i="1" s="1"/>
  <c r="H61" i="1"/>
  <c r="F62" i="1"/>
  <c r="G61" i="1"/>
  <c r="X61" i="1"/>
  <c r="V62" i="1"/>
  <c r="W61" i="1"/>
  <c r="T60" i="1"/>
  <c r="R61" i="1"/>
  <c r="S60" i="1"/>
  <c r="D60" i="1"/>
  <c r="B61" i="1"/>
  <c r="C60" i="1"/>
  <c r="N65" i="1"/>
  <c r="P64" i="1"/>
  <c r="O64" i="1"/>
  <c r="AH158" i="1"/>
  <c r="AA71" i="1" l="1"/>
  <c r="AC71" i="1" s="1"/>
  <c r="Z72" i="1"/>
  <c r="AB71" i="1"/>
  <c r="R62" i="1"/>
  <c r="T61" i="1"/>
  <c r="S61" i="1"/>
  <c r="F63" i="1"/>
  <c r="H62" i="1"/>
  <c r="G62" i="1"/>
  <c r="AG160" i="1"/>
  <c r="AF160" i="1"/>
  <c r="N66" i="1"/>
  <c r="P65" i="1"/>
  <c r="O65" i="1"/>
  <c r="B62" i="1"/>
  <c r="C61" i="1"/>
  <c r="D61" i="1"/>
  <c r="V63" i="1"/>
  <c r="X62" i="1"/>
  <c r="W62" i="1"/>
  <c r="AF61" i="1"/>
  <c r="AG61" i="1"/>
  <c r="AE62" i="1"/>
  <c r="AE161" i="1"/>
  <c r="J84" i="1"/>
  <c r="K83" i="1"/>
  <c r="L83" i="1"/>
  <c r="AH60" i="1"/>
  <c r="AH160" i="1" l="1"/>
  <c r="AA72" i="1"/>
  <c r="AC72" i="1" s="1"/>
  <c r="Z73" i="1"/>
  <c r="AB72" i="1"/>
  <c r="AH61" i="1"/>
  <c r="K84" i="1"/>
  <c r="J85" i="1"/>
  <c r="L84" i="1"/>
  <c r="AF62" i="1"/>
  <c r="AG62" i="1"/>
  <c r="AE63" i="1"/>
  <c r="AE162" i="1"/>
  <c r="AG161" i="1"/>
  <c r="AF161" i="1"/>
  <c r="X63" i="1"/>
  <c r="V64" i="1"/>
  <c r="W63" i="1"/>
  <c r="P66" i="1"/>
  <c r="N67" i="1"/>
  <c r="O66" i="1"/>
  <c r="T62" i="1"/>
  <c r="R63" i="1"/>
  <c r="S62" i="1"/>
  <c r="D62" i="1"/>
  <c r="B63" i="1"/>
  <c r="C62" i="1"/>
  <c r="H63" i="1"/>
  <c r="F64" i="1"/>
  <c r="G63" i="1"/>
  <c r="AH62" i="1" l="1"/>
  <c r="AA73" i="1"/>
  <c r="AC73" i="1" s="1"/>
  <c r="Z74" i="1"/>
  <c r="AB73" i="1"/>
  <c r="B64" i="1"/>
  <c r="C63" i="1"/>
  <c r="D63" i="1"/>
  <c r="F65" i="1"/>
  <c r="H64" i="1"/>
  <c r="G64" i="1"/>
  <c r="R64" i="1"/>
  <c r="T63" i="1"/>
  <c r="S63" i="1"/>
  <c r="V65" i="1"/>
  <c r="X64" i="1"/>
  <c r="W64" i="1"/>
  <c r="AG162" i="1"/>
  <c r="AF162" i="1"/>
  <c r="AH161" i="1"/>
  <c r="N68" i="1"/>
  <c r="P67" i="1"/>
  <c r="O67" i="1"/>
  <c r="AF63" i="1"/>
  <c r="AH63" i="1" s="1"/>
  <c r="AG63" i="1"/>
  <c r="AE64" i="1"/>
  <c r="AE163" i="1"/>
  <c r="J86" i="1"/>
  <c r="K85" i="1"/>
  <c r="L85" i="1"/>
  <c r="AA74" i="1" l="1"/>
  <c r="AC74" i="1" s="1"/>
  <c r="Z75" i="1"/>
  <c r="AB74" i="1"/>
  <c r="K86" i="1"/>
  <c r="J87" i="1"/>
  <c r="L86" i="1"/>
  <c r="AF64" i="1"/>
  <c r="AG64" i="1"/>
  <c r="AE65" i="1"/>
  <c r="AE164" i="1"/>
  <c r="R65" i="1"/>
  <c r="T64" i="1"/>
  <c r="S64" i="1"/>
  <c r="D64" i="1"/>
  <c r="B65" i="1"/>
  <c r="C64" i="1"/>
  <c r="AG163" i="1"/>
  <c r="AF163" i="1"/>
  <c r="AH163" i="1" s="1"/>
  <c r="N69" i="1"/>
  <c r="P68" i="1"/>
  <c r="O68" i="1"/>
  <c r="X65" i="1"/>
  <c r="V66" i="1"/>
  <c r="W65" i="1"/>
  <c r="H65" i="1"/>
  <c r="F66" i="1"/>
  <c r="G65" i="1"/>
  <c r="AH162" i="1"/>
  <c r="AA75" i="1" l="1"/>
  <c r="AC75" i="1" s="1"/>
  <c r="Z76" i="1"/>
  <c r="AB75" i="1"/>
  <c r="F67" i="1"/>
  <c r="H66" i="1"/>
  <c r="G66" i="1"/>
  <c r="AG164" i="1"/>
  <c r="AF164" i="1"/>
  <c r="V67" i="1"/>
  <c r="X66" i="1"/>
  <c r="W66" i="1"/>
  <c r="N70" i="1"/>
  <c r="P69" i="1"/>
  <c r="O69" i="1"/>
  <c r="B66" i="1"/>
  <c r="C65" i="1"/>
  <c r="D65" i="1"/>
  <c r="R66" i="1"/>
  <c r="T65" i="1"/>
  <c r="S65" i="1"/>
  <c r="AF65" i="1"/>
  <c r="AG65" i="1"/>
  <c r="AE66" i="1"/>
  <c r="AE165" i="1"/>
  <c r="J88" i="1"/>
  <c r="K87" i="1"/>
  <c r="L87" i="1"/>
  <c r="AH64" i="1"/>
  <c r="AH65" i="1" l="1"/>
  <c r="AA76" i="1"/>
  <c r="AC76" i="1" s="1"/>
  <c r="Z77" i="1"/>
  <c r="AB76" i="1"/>
  <c r="K88" i="1"/>
  <c r="J89" i="1"/>
  <c r="L88" i="1"/>
  <c r="AF66" i="1"/>
  <c r="AG66" i="1"/>
  <c r="AE67" i="1"/>
  <c r="AE166" i="1"/>
  <c r="AG165" i="1"/>
  <c r="AF165" i="1"/>
  <c r="AH165" i="1" s="1"/>
  <c r="R67" i="1"/>
  <c r="T66" i="1"/>
  <c r="S66" i="1"/>
  <c r="P70" i="1"/>
  <c r="N71" i="1"/>
  <c r="O70" i="1"/>
  <c r="H67" i="1"/>
  <c r="F68" i="1"/>
  <c r="G67" i="1"/>
  <c r="AH164" i="1"/>
  <c r="D66" i="1"/>
  <c r="B67" i="1"/>
  <c r="C66" i="1"/>
  <c r="X67" i="1"/>
  <c r="V68" i="1"/>
  <c r="W67" i="1"/>
  <c r="AA77" i="1" l="1"/>
  <c r="AC77" i="1" s="1"/>
  <c r="Z78" i="1"/>
  <c r="AB77" i="1"/>
  <c r="F69" i="1"/>
  <c r="H68" i="1"/>
  <c r="G68" i="1"/>
  <c r="AG166" i="1"/>
  <c r="AF166" i="1"/>
  <c r="B68" i="1"/>
  <c r="C67" i="1"/>
  <c r="D67" i="1"/>
  <c r="V69" i="1"/>
  <c r="X68" i="1"/>
  <c r="W68" i="1"/>
  <c r="N72" i="1"/>
  <c r="P71" i="1"/>
  <c r="O71" i="1"/>
  <c r="R68" i="1"/>
  <c r="T67" i="1"/>
  <c r="S67" i="1"/>
  <c r="AF67" i="1"/>
  <c r="AG67" i="1"/>
  <c r="AE68" i="1"/>
  <c r="AE167" i="1"/>
  <c r="J90" i="1"/>
  <c r="K89" i="1"/>
  <c r="L89" i="1"/>
  <c r="AH66" i="1"/>
  <c r="AA78" i="1" l="1"/>
  <c r="AC78" i="1" s="1"/>
  <c r="Z79" i="1"/>
  <c r="AB78" i="1"/>
  <c r="AH67" i="1"/>
  <c r="AF68" i="1"/>
  <c r="AH68" i="1" s="1"/>
  <c r="AG68" i="1"/>
  <c r="AE69" i="1"/>
  <c r="AE168" i="1"/>
  <c r="AG167" i="1"/>
  <c r="AF167" i="1"/>
  <c r="R69" i="1"/>
  <c r="T68" i="1"/>
  <c r="S68" i="1"/>
  <c r="X69" i="1"/>
  <c r="V70" i="1"/>
  <c r="W69" i="1"/>
  <c r="H69" i="1"/>
  <c r="F70" i="1"/>
  <c r="G69" i="1"/>
  <c r="AH166" i="1"/>
  <c r="K90" i="1"/>
  <c r="J91" i="1"/>
  <c r="L90" i="1"/>
  <c r="N73" i="1"/>
  <c r="P72" i="1"/>
  <c r="O72" i="1"/>
  <c r="D68" i="1"/>
  <c r="B69" i="1"/>
  <c r="C68" i="1"/>
  <c r="AA79" i="1" l="1"/>
  <c r="AC79" i="1" s="1"/>
  <c r="Z80" i="1"/>
  <c r="AB79" i="1"/>
  <c r="V71" i="1"/>
  <c r="X70" i="1"/>
  <c r="W70" i="1"/>
  <c r="R70" i="1"/>
  <c r="T69" i="1"/>
  <c r="S69" i="1"/>
  <c r="AF69" i="1"/>
  <c r="AH69" i="1" s="1"/>
  <c r="AG69" i="1"/>
  <c r="AE70" i="1"/>
  <c r="AE169" i="1"/>
  <c r="B70" i="1"/>
  <c r="C69" i="1"/>
  <c r="D69" i="1"/>
  <c r="N74" i="1"/>
  <c r="P73" i="1"/>
  <c r="O73" i="1"/>
  <c r="J92" i="1"/>
  <c r="K91" i="1"/>
  <c r="L91" i="1"/>
  <c r="F71" i="1"/>
  <c r="H70" i="1"/>
  <c r="G70" i="1"/>
  <c r="AG168" i="1"/>
  <c r="AF168" i="1"/>
  <c r="AH167" i="1"/>
  <c r="AA80" i="1" l="1"/>
  <c r="AC80" i="1" s="1"/>
  <c r="Z81" i="1"/>
  <c r="AB80" i="1"/>
  <c r="K92" i="1"/>
  <c r="J93" i="1"/>
  <c r="L92" i="1"/>
  <c r="D70" i="1"/>
  <c r="B71" i="1"/>
  <c r="C70" i="1"/>
  <c r="AF70" i="1"/>
  <c r="AH70" i="1" s="1"/>
  <c r="AG70" i="1"/>
  <c r="AE71" i="1"/>
  <c r="AE170" i="1"/>
  <c r="X71" i="1"/>
  <c r="V72" i="1"/>
  <c r="W71" i="1"/>
  <c r="H71" i="1"/>
  <c r="F72" i="1"/>
  <c r="G71" i="1"/>
  <c r="P74" i="1"/>
  <c r="N75" i="1"/>
  <c r="O74" i="1"/>
  <c r="AG169" i="1"/>
  <c r="AF169" i="1"/>
  <c r="R71" i="1"/>
  <c r="T70" i="1"/>
  <c r="S70" i="1"/>
  <c r="AH168" i="1"/>
  <c r="AH169" i="1" l="1"/>
  <c r="AA81" i="1"/>
  <c r="AC81" i="1" s="1"/>
  <c r="Z82" i="1"/>
  <c r="AB81" i="1"/>
  <c r="F73" i="1"/>
  <c r="H72" i="1"/>
  <c r="G72" i="1"/>
  <c r="AF71" i="1"/>
  <c r="AG71" i="1"/>
  <c r="AE72" i="1"/>
  <c r="AE171" i="1"/>
  <c r="B72" i="1"/>
  <c r="C71" i="1"/>
  <c r="D71" i="1"/>
  <c r="R72" i="1"/>
  <c r="T71" i="1"/>
  <c r="S71" i="1"/>
  <c r="N76" i="1"/>
  <c r="P75" i="1"/>
  <c r="O75" i="1"/>
  <c r="V73" i="1"/>
  <c r="X72" i="1"/>
  <c r="W72" i="1"/>
  <c r="AG170" i="1"/>
  <c r="AF170" i="1"/>
  <c r="J94" i="1"/>
  <c r="K93" i="1"/>
  <c r="L93" i="1"/>
  <c r="AA82" i="1" l="1"/>
  <c r="AC82" i="1" s="1"/>
  <c r="Z83" i="1"/>
  <c r="AB82" i="1"/>
  <c r="X73" i="1"/>
  <c r="V74" i="1"/>
  <c r="W73" i="1"/>
  <c r="R73" i="1"/>
  <c r="T72" i="1"/>
  <c r="S72" i="1"/>
  <c r="AG171" i="1"/>
  <c r="AF171" i="1"/>
  <c r="H73" i="1"/>
  <c r="F74" i="1"/>
  <c r="G73" i="1"/>
  <c r="AH170" i="1"/>
  <c r="K94" i="1"/>
  <c r="J95" i="1"/>
  <c r="L94" i="1"/>
  <c r="N77" i="1"/>
  <c r="P76" i="1"/>
  <c r="O76" i="1"/>
  <c r="D72" i="1"/>
  <c r="B73" i="1"/>
  <c r="C72" i="1"/>
  <c r="AF72" i="1"/>
  <c r="AG72" i="1"/>
  <c r="AE73" i="1"/>
  <c r="AE172" i="1"/>
  <c r="AH71" i="1"/>
  <c r="AA83" i="1" l="1"/>
  <c r="Z84" i="1"/>
  <c r="AB83" i="1"/>
  <c r="AG172" i="1"/>
  <c r="AF172" i="1"/>
  <c r="AF73" i="1"/>
  <c r="AH73" i="1" s="1"/>
  <c r="AG73" i="1"/>
  <c r="AE74" i="1"/>
  <c r="AE173" i="1"/>
  <c r="B74" i="1"/>
  <c r="C73" i="1"/>
  <c r="D73" i="1"/>
  <c r="N78" i="1"/>
  <c r="P77" i="1"/>
  <c r="O77" i="1"/>
  <c r="J96" i="1"/>
  <c r="K95" i="1"/>
  <c r="L95" i="1"/>
  <c r="F75" i="1"/>
  <c r="H74" i="1"/>
  <c r="G74" i="1"/>
  <c r="R74" i="1"/>
  <c r="T73" i="1"/>
  <c r="S73" i="1"/>
  <c r="V75" i="1"/>
  <c r="X74" i="1"/>
  <c r="W74" i="1"/>
  <c r="AH72" i="1"/>
  <c r="AH171" i="1"/>
  <c r="AA84" i="1" l="1"/>
  <c r="AC84" i="1" s="1"/>
  <c r="Z85" i="1"/>
  <c r="AB84" i="1"/>
  <c r="AC83" i="1"/>
  <c r="K96" i="1"/>
  <c r="J97" i="1"/>
  <c r="L96" i="1"/>
  <c r="D74" i="1"/>
  <c r="B75" i="1"/>
  <c r="C74" i="1"/>
  <c r="AF74" i="1"/>
  <c r="AG74" i="1"/>
  <c r="AE75" i="1"/>
  <c r="AE174" i="1"/>
  <c r="R75" i="1"/>
  <c r="T74" i="1"/>
  <c r="S74" i="1"/>
  <c r="X75" i="1"/>
  <c r="V76" i="1"/>
  <c r="W75" i="1"/>
  <c r="H75" i="1"/>
  <c r="F76" i="1"/>
  <c r="G75" i="1"/>
  <c r="P78" i="1"/>
  <c r="N79" i="1"/>
  <c r="O78" i="1"/>
  <c r="AG173" i="1"/>
  <c r="AF173" i="1"/>
  <c r="AH172" i="1"/>
  <c r="AA85" i="1" l="1"/>
  <c r="AC85" i="1" s="1"/>
  <c r="Z86" i="1"/>
  <c r="AB85" i="1"/>
  <c r="AH173" i="1"/>
  <c r="AH74" i="1"/>
  <c r="N80" i="1"/>
  <c r="P79" i="1"/>
  <c r="O79" i="1"/>
  <c r="V77" i="1"/>
  <c r="X76" i="1"/>
  <c r="W76" i="1"/>
  <c r="R76" i="1"/>
  <c r="T75" i="1"/>
  <c r="S75" i="1"/>
  <c r="AF75" i="1"/>
  <c r="AG75" i="1"/>
  <c r="AE76" i="1"/>
  <c r="AE175" i="1"/>
  <c r="B76" i="1"/>
  <c r="C75" i="1"/>
  <c r="D75" i="1"/>
  <c r="F77" i="1"/>
  <c r="H76" i="1"/>
  <c r="G76" i="1"/>
  <c r="AG174" i="1"/>
  <c r="AF174" i="1"/>
  <c r="J98" i="1"/>
  <c r="K97" i="1"/>
  <c r="L97" i="1"/>
  <c r="AH75" i="1" l="1"/>
  <c r="AA86" i="1"/>
  <c r="AC86" i="1" s="1"/>
  <c r="Z87" i="1"/>
  <c r="AB86" i="1"/>
  <c r="K98" i="1"/>
  <c r="J99" i="1"/>
  <c r="L98" i="1"/>
  <c r="H77" i="1"/>
  <c r="F78" i="1"/>
  <c r="G77" i="1"/>
  <c r="AG175" i="1"/>
  <c r="AF175" i="1"/>
  <c r="R77" i="1"/>
  <c r="T76" i="1"/>
  <c r="S76" i="1"/>
  <c r="N81" i="1"/>
  <c r="P80" i="1"/>
  <c r="O80" i="1"/>
  <c r="AH174" i="1"/>
  <c r="D76" i="1"/>
  <c r="B77" i="1"/>
  <c r="C76" i="1"/>
  <c r="AF76" i="1"/>
  <c r="AG76" i="1"/>
  <c r="AE77" i="1"/>
  <c r="AE176" i="1"/>
  <c r="X77" i="1"/>
  <c r="V78" i="1"/>
  <c r="W77" i="1"/>
  <c r="AA87" i="1" l="1"/>
  <c r="AC87" i="1" s="1"/>
  <c r="Z88" i="1"/>
  <c r="AB87" i="1"/>
  <c r="AF77" i="1"/>
  <c r="AG77" i="1"/>
  <c r="AE78" i="1"/>
  <c r="AE177" i="1"/>
  <c r="B78" i="1"/>
  <c r="C77" i="1"/>
  <c r="D77" i="1"/>
  <c r="R78" i="1"/>
  <c r="T77" i="1"/>
  <c r="S77" i="1"/>
  <c r="F79" i="1"/>
  <c r="H78" i="1"/>
  <c r="G78" i="1"/>
  <c r="AH76" i="1"/>
  <c r="V79" i="1"/>
  <c r="X78" i="1"/>
  <c r="W78" i="1"/>
  <c r="AG176" i="1"/>
  <c r="AF176" i="1"/>
  <c r="AH176" i="1" s="1"/>
  <c r="N82" i="1"/>
  <c r="P81" i="1"/>
  <c r="O81" i="1"/>
  <c r="J100" i="1"/>
  <c r="K99" i="1"/>
  <c r="L99" i="1"/>
  <c r="AH175" i="1"/>
  <c r="AA88" i="1" l="1"/>
  <c r="AC88" i="1" s="1"/>
  <c r="Z89" i="1"/>
  <c r="AB88" i="1"/>
  <c r="AH77" i="1"/>
  <c r="K100" i="1"/>
  <c r="J101" i="1"/>
  <c r="L100" i="1"/>
  <c r="X79" i="1"/>
  <c r="V80" i="1"/>
  <c r="W79" i="1"/>
  <c r="H79" i="1"/>
  <c r="F80" i="1"/>
  <c r="G79" i="1"/>
  <c r="D78" i="1"/>
  <c r="B79" i="1"/>
  <c r="C78" i="1"/>
  <c r="AF78" i="1"/>
  <c r="AG78" i="1"/>
  <c r="AE79" i="1"/>
  <c r="AE178" i="1"/>
  <c r="P82" i="1"/>
  <c r="N83" i="1"/>
  <c r="O82" i="1"/>
  <c r="R79" i="1"/>
  <c r="S78" i="1"/>
  <c r="T78" i="1"/>
  <c r="AG177" i="1"/>
  <c r="AF177" i="1"/>
  <c r="AA89" i="1" l="1"/>
  <c r="AC89" i="1" s="1"/>
  <c r="Z90" i="1"/>
  <c r="AB89" i="1"/>
  <c r="AH78" i="1"/>
  <c r="AF79" i="1"/>
  <c r="AG79" i="1"/>
  <c r="AE80" i="1"/>
  <c r="AE179" i="1"/>
  <c r="B80" i="1"/>
  <c r="C79" i="1"/>
  <c r="D79" i="1"/>
  <c r="V81" i="1"/>
  <c r="X80" i="1"/>
  <c r="W80" i="1"/>
  <c r="R80" i="1"/>
  <c r="T79" i="1"/>
  <c r="S79" i="1"/>
  <c r="N84" i="1"/>
  <c r="P83" i="1"/>
  <c r="O83" i="1"/>
  <c r="AG178" i="1"/>
  <c r="AF178" i="1"/>
  <c r="F81" i="1"/>
  <c r="H80" i="1"/>
  <c r="G80" i="1"/>
  <c r="J102" i="1"/>
  <c r="K101" i="1"/>
  <c r="L101" i="1"/>
  <c r="AH177" i="1"/>
  <c r="AA90" i="1" l="1"/>
  <c r="AC90" i="1" s="1"/>
  <c r="Z91" i="1"/>
  <c r="AB90" i="1"/>
  <c r="AH79" i="1"/>
  <c r="H81" i="1"/>
  <c r="F82" i="1"/>
  <c r="G81" i="1"/>
  <c r="R81" i="1"/>
  <c r="S80" i="1"/>
  <c r="T80" i="1"/>
  <c r="D80" i="1"/>
  <c r="B81" i="1"/>
  <c r="C80" i="1"/>
  <c r="AF80" i="1"/>
  <c r="AH80" i="1" s="1"/>
  <c r="AG80" i="1"/>
  <c r="AE81" i="1"/>
  <c r="AE180" i="1"/>
  <c r="K102" i="1"/>
  <c r="J103" i="1"/>
  <c r="L102" i="1"/>
  <c r="N85" i="1"/>
  <c r="P84" i="1"/>
  <c r="O84" i="1"/>
  <c r="X81" i="1"/>
  <c r="V82" i="1"/>
  <c r="W81" i="1"/>
  <c r="AG179" i="1"/>
  <c r="AF179" i="1"/>
  <c r="AH179" i="1" s="1"/>
  <c r="AH178" i="1"/>
  <c r="AA91" i="1" l="1"/>
  <c r="Z92" i="1"/>
  <c r="AB91" i="1"/>
  <c r="V83" i="1"/>
  <c r="X82" i="1"/>
  <c r="W82" i="1"/>
  <c r="N86" i="1"/>
  <c r="P85" i="1"/>
  <c r="O85" i="1"/>
  <c r="J104" i="1"/>
  <c r="K103" i="1"/>
  <c r="L103" i="1"/>
  <c r="AG180" i="1"/>
  <c r="AF180" i="1"/>
  <c r="AH180" i="1" s="1"/>
  <c r="AF81" i="1"/>
  <c r="AG81" i="1"/>
  <c r="AE82" i="1"/>
  <c r="AE181" i="1"/>
  <c r="B82" i="1"/>
  <c r="D81" i="1"/>
  <c r="C81" i="1"/>
  <c r="R82" i="1"/>
  <c r="T81" i="1"/>
  <c r="S81" i="1"/>
  <c r="F83" i="1"/>
  <c r="H82" i="1"/>
  <c r="G82" i="1"/>
  <c r="AA92" i="1" l="1"/>
  <c r="AC92" i="1" s="1"/>
  <c r="Z93" i="1"/>
  <c r="AB92" i="1"/>
  <c r="AC91" i="1"/>
  <c r="AG181" i="1"/>
  <c r="AF181" i="1"/>
  <c r="K104" i="1"/>
  <c r="J105" i="1"/>
  <c r="L104" i="1"/>
  <c r="X83" i="1"/>
  <c r="V84" i="1"/>
  <c r="W83" i="1"/>
  <c r="R83" i="1"/>
  <c r="S82" i="1"/>
  <c r="T82" i="1"/>
  <c r="H83" i="1"/>
  <c r="F84" i="1"/>
  <c r="G83" i="1"/>
  <c r="D82" i="1"/>
  <c r="B83" i="1"/>
  <c r="C82" i="1"/>
  <c r="AF82" i="1"/>
  <c r="AG82" i="1"/>
  <c r="AE83" i="1"/>
  <c r="AE182" i="1"/>
  <c r="P86" i="1"/>
  <c r="N87" i="1"/>
  <c r="O86" i="1"/>
  <c r="AH81" i="1"/>
  <c r="AA93" i="1" l="1"/>
  <c r="AC93" i="1" s="1"/>
  <c r="Z94" i="1"/>
  <c r="AB93" i="1"/>
  <c r="N88" i="1"/>
  <c r="P87" i="1"/>
  <c r="O87" i="1"/>
  <c r="AG182" i="1"/>
  <c r="AF182" i="1"/>
  <c r="F85" i="1"/>
  <c r="H84" i="1"/>
  <c r="G84" i="1"/>
  <c r="R84" i="1"/>
  <c r="T83" i="1"/>
  <c r="S83" i="1"/>
  <c r="V85" i="1"/>
  <c r="X84" i="1"/>
  <c r="W84" i="1"/>
  <c r="AF83" i="1"/>
  <c r="AG83" i="1"/>
  <c r="AE84" i="1"/>
  <c r="AE183" i="1"/>
  <c r="B84" i="1"/>
  <c r="C83" i="1"/>
  <c r="D83" i="1"/>
  <c r="J106" i="1"/>
  <c r="K105" i="1"/>
  <c r="L105" i="1"/>
  <c r="AH82" i="1"/>
  <c r="AH181" i="1"/>
  <c r="AA94" i="1" l="1"/>
  <c r="AC94" i="1" s="1"/>
  <c r="Z95" i="1"/>
  <c r="AB94" i="1"/>
  <c r="D84" i="1"/>
  <c r="B85" i="1"/>
  <c r="C84" i="1"/>
  <c r="AF84" i="1"/>
  <c r="AH84" i="1" s="1"/>
  <c r="AG84" i="1"/>
  <c r="AE85" i="1"/>
  <c r="AE184" i="1"/>
  <c r="R85" i="1"/>
  <c r="S84" i="1"/>
  <c r="T84" i="1"/>
  <c r="N89" i="1"/>
  <c r="P88" i="1"/>
  <c r="O88" i="1"/>
  <c r="AH83" i="1"/>
  <c r="AH182" i="1"/>
  <c r="K106" i="1"/>
  <c r="J107" i="1"/>
  <c r="L106" i="1"/>
  <c r="AG183" i="1"/>
  <c r="AF183" i="1"/>
  <c r="X85" i="1"/>
  <c r="V86" i="1"/>
  <c r="W85" i="1"/>
  <c r="H85" i="1"/>
  <c r="F86" i="1"/>
  <c r="G85" i="1"/>
  <c r="AH183" i="1" l="1"/>
  <c r="AA95" i="1"/>
  <c r="AC95" i="1" s="1"/>
  <c r="Z96" i="1"/>
  <c r="AB95" i="1"/>
  <c r="F87" i="1"/>
  <c r="H86" i="1"/>
  <c r="G86" i="1"/>
  <c r="J108" i="1"/>
  <c r="K107" i="1"/>
  <c r="L107" i="1"/>
  <c r="N90" i="1"/>
  <c r="P89" i="1"/>
  <c r="O89" i="1"/>
  <c r="AG184" i="1"/>
  <c r="AF184" i="1"/>
  <c r="V87" i="1"/>
  <c r="X86" i="1"/>
  <c r="W86" i="1"/>
  <c r="R86" i="1"/>
  <c r="T85" i="1"/>
  <c r="S85" i="1"/>
  <c r="AF85" i="1"/>
  <c r="AH85" i="1" s="1"/>
  <c r="AG85" i="1"/>
  <c r="AE86" i="1"/>
  <c r="AE185" i="1"/>
  <c r="B86" i="1"/>
  <c r="C85" i="1"/>
  <c r="D85" i="1"/>
  <c r="AA96" i="1" l="1"/>
  <c r="AC96" i="1" s="1"/>
  <c r="Z97" i="1"/>
  <c r="AB96" i="1"/>
  <c r="AG185" i="1"/>
  <c r="AF185" i="1"/>
  <c r="R87" i="1"/>
  <c r="S86" i="1"/>
  <c r="T86" i="1"/>
  <c r="P90" i="1"/>
  <c r="N91" i="1"/>
  <c r="O90" i="1"/>
  <c r="H87" i="1"/>
  <c r="F88" i="1"/>
  <c r="G87" i="1"/>
  <c r="AH184" i="1"/>
  <c r="D86" i="1"/>
  <c r="B87" i="1"/>
  <c r="C86" i="1"/>
  <c r="AF86" i="1"/>
  <c r="AG86" i="1"/>
  <c r="AE87" i="1"/>
  <c r="AE186" i="1"/>
  <c r="X87" i="1"/>
  <c r="V88" i="1"/>
  <c r="W87" i="1"/>
  <c r="K108" i="1"/>
  <c r="J109" i="1"/>
  <c r="L108" i="1"/>
  <c r="AA97" i="1" l="1"/>
  <c r="Z98" i="1"/>
  <c r="AB97" i="1"/>
  <c r="V89" i="1"/>
  <c r="X88" i="1"/>
  <c r="W88" i="1"/>
  <c r="AG186" i="1"/>
  <c r="AF186" i="1"/>
  <c r="N92" i="1"/>
  <c r="P91" i="1"/>
  <c r="O91" i="1"/>
  <c r="R88" i="1"/>
  <c r="T87" i="1"/>
  <c r="S87" i="1"/>
  <c r="J110" i="1"/>
  <c r="K109" i="1"/>
  <c r="L109" i="1"/>
  <c r="AF87" i="1"/>
  <c r="AG87" i="1"/>
  <c r="AE88" i="1"/>
  <c r="AE187" i="1"/>
  <c r="B88" i="1"/>
  <c r="C87" i="1"/>
  <c r="D87" i="1"/>
  <c r="F89" i="1"/>
  <c r="H88" i="1"/>
  <c r="G88" i="1"/>
  <c r="AH86" i="1"/>
  <c r="AH185" i="1"/>
  <c r="AA98" i="1" l="1"/>
  <c r="AC98" i="1" s="1"/>
  <c r="Z99" i="1"/>
  <c r="AB98" i="1"/>
  <c r="AC97" i="1"/>
  <c r="D88" i="1"/>
  <c r="B89" i="1"/>
  <c r="C88" i="1"/>
  <c r="AF88" i="1"/>
  <c r="AG88" i="1"/>
  <c r="AE89" i="1"/>
  <c r="AE188" i="1"/>
  <c r="R89" i="1"/>
  <c r="S88" i="1"/>
  <c r="T88" i="1"/>
  <c r="X89" i="1"/>
  <c r="V90" i="1"/>
  <c r="W89" i="1"/>
  <c r="AH87" i="1"/>
  <c r="AH186" i="1"/>
  <c r="H89" i="1"/>
  <c r="F90" i="1"/>
  <c r="G89" i="1"/>
  <c r="AG187" i="1"/>
  <c r="AF187" i="1"/>
  <c r="K110" i="1"/>
  <c r="J111" i="1"/>
  <c r="L110" i="1"/>
  <c r="N93" i="1"/>
  <c r="P92" i="1"/>
  <c r="O92" i="1"/>
  <c r="AA99" i="1" l="1"/>
  <c r="AC99" i="1" s="1"/>
  <c r="Z100" i="1"/>
  <c r="AB99" i="1"/>
  <c r="F91" i="1"/>
  <c r="H90" i="1"/>
  <c r="G90" i="1"/>
  <c r="AG188" i="1"/>
  <c r="AF188" i="1"/>
  <c r="N94" i="1"/>
  <c r="P93" i="1"/>
  <c r="O93" i="1"/>
  <c r="J112" i="1"/>
  <c r="K111" i="1"/>
  <c r="L111" i="1"/>
  <c r="V91" i="1"/>
  <c r="X90" i="1"/>
  <c r="W90" i="1"/>
  <c r="R90" i="1"/>
  <c r="T89" i="1"/>
  <c r="S89" i="1"/>
  <c r="AF89" i="1"/>
  <c r="AG89" i="1"/>
  <c r="AE90" i="1"/>
  <c r="AE189" i="1"/>
  <c r="B90" i="1"/>
  <c r="C89" i="1"/>
  <c r="D89" i="1"/>
  <c r="AH187" i="1"/>
  <c r="AH88" i="1"/>
  <c r="AA100" i="1" l="1"/>
  <c r="AC100" i="1" s="1"/>
  <c r="Z101" i="1"/>
  <c r="AB100" i="1"/>
  <c r="AG189" i="1"/>
  <c r="AF189" i="1"/>
  <c r="R91" i="1"/>
  <c r="S90" i="1"/>
  <c r="T90" i="1"/>
  <c r="K112" i="1"/>
  <c r="J113" i="1"/>
  <c r="L112" i="1"/>
  <c r="H91" i="1"/>
  <c r="F92" i="1"/>
  <c r="G91" i="1"/>
  <c r="AH188" i="1"/>
  <c r="D90" i="1"/>
  <c r="B91" i="1"/>
  <c r="C90" i="1"/>
  <c r="AF90" i="1"/>
  <c r="AG90" i="1"/>
  <c r="AE91" i="1"/>
  <c r="AE190" i="1"/>
  <c r="X91" i="1"/>
  <c r="V92" i="1"/>
  <c r="W91" i="1"/>
  <c r="P94" i="1"/>
  <c r="N95" i="1"/>
  <c r="O94" i="1"/>
  <c r="AH89" i="1"/>
  <c r="AA101" i="1" l="1"/>
  <c r="AC101" i="1" s="1"/>
  <c r="Z102" i="1"/>
  <c r="AB101" i="1"/>
  <c r="V93" i="1"/>
  <c r="X92" i="1"/>
  <c r="W92" i="1"/>
  <c r="AG190" i="1"/>
  <c r="AF190" i="1"/>
  <c r="J114" i="1"/>
  <c r="K113" i="1"/>
  <c r="L113" i="1"/>
  <c r="R92" i="1"/>
  <c r="T91" i="1"/>
  <c r="S91" i="1"/>
  <c r="N96" i="1"/>
  <c r="P95" i="1"/>
  <c r="O95" i="1"/>
  <c r="AF91" i="1"/>
  <c r="AG91" i="1"/>
  <c r="AE92" i="1"/>
  <c r="AE191" i="1"/>
  <c r="B92" i="1"/>
  <c r="C91" i="1"/>
  <c r="D91" i="1"/>
  <c r="F93" i="1"/>
  <c r="H92" i="1"/>
  <c r="G92" i="1"/>
  <c r="AH90" i="1"/>
  <c r="AH189" i="1"/>
  <c r="AA102" i="1" l="1"/>
  <c r="AB102" i="1"/>
  <c r="D92" i="1"/>
  <c r="B93" i="1"/>
  <c r="C92" i="1"/>
  <c r="AF92" i="1"/>
  <c r="AG92" i="1"/>
  <c r="AE93" i="1"/>
  <c r="AE192" i="1"/>
  <c r="R93" i="1"/>
  <c r="S92" i="1"/>
  <c r="T92" i="1"/>
  <c r="X93" i="1"/>
  <c r="V94" i="1"/>
  <c r="W93" i="1"/>
  <c r="AH91" i="1"/>
  <c r="AH190" i="1"/>
  <c r="H93" i="1"/>
  <c r="F94" i="1"/>
  <c r="G93" i="1"/>
  <c r="AG191" i="1"/>
  <c r="AF191" i="1"/>
  <c r="N97" i="1"/>
  <c r="P96" i="1"/>
  <c r="O96" i="1"/>
  <c r="K114" i="1"/>
  <c r="J115" i="1"/>
  <c r="L114" i="1"/>
  <c r="AC102" i="1" l="1"/>
  <c r="J116" i="1"/>
  <c r="K115" i="1"/>
  <c r="L115" i="1"/>
  <c r="N98" i="1"/>
  <c r="P97" i="1"/>
  <c r="O97" i="1"/>
  <c r="F95" i="1"/>
  <c r="H94" i="1"/>
  <c r="G94" i="1"/>
  <c r="AG192" i="1"/>
  <c r="AF192" i="1"/>
  <c r="V95" i="1"/>
  <c r="X94" i="1"/>
  <c r="W94" i="1"/>
  <c r="R94" i="1"/>
  <c r="T93" i="1"/>
  <c r="S93" i="1"/>
  <c r="AF93" i="1"/>
  <c r="AG93" i="1"/>
  <c r="AE94" i="1"/>
  <c r="AE193" i="1"/>
  <c r="B94" i="1"/>
  <c r="D93" i="1"/>
  <c r="C93" i="1"/>
  <c r="AH191" i="1"/>
  <c r="AH92" i="1"/>
  <c r="AH192" i="1" l="1"/>
  <c r="R95" i="1"/>
  <c r="S94" i="1"/>
  <c r="T94" i="1"/>
  <c r="H95" i="1"/>
  <c r="F96" i="1"/>
  <c r="G95" i="1"/>
  <c r="K116" i="1"/>
  <c r="J117" i="1"/>
  <c r="L116" i="1"/>
  <c r="D94" i="1"/>
  <c r="B95" i="1"/>
  <c r="C94" i="1"/>
  <c r="AF94" i="1"/>
  <c r="AG94" i="1"/>
  <c r="AE95" i="1"/>
  <c r="AE194" i="1"/>
  <c r="X95" i="1"/>
  <c r="V96" i="1"/>
  <c r="W95" i="1"/>
  <c r="P98" i="1"/>
  <c r="N99" i="1"/>
  <c r="O98" i="1"/>
  <c r="AH93" i="1"/>
  <c r="N100" i="1" l="1"/>
  <c r="P99" i="1"/>
  <c r="O99" i="1"/>
  <c r="AF95" i="1"/>
  <c r="AG95" i="1"/>
  <c r="AE96" i="1"/>
  <c r="AE195" i="1"/>
  <c r="B96" i="1"/>
  <c r="C95" i="1"/>
  <c r="D95" i="1"/>
  <c r="F97" i="1"/>
  <c r="H96" i="1"/>
  <c r="G96" i="1"/>
  <c r="R96" i="1"/>
  <c r="T95" i="1"/>
  <c r="S95" i="1"/>
  <c r="AH94" i="1"/>
  <c r="V97" i="1"/>
  <c r="X96" i="1"/>
  <c r="W96" i="1"/>
  <c r="J118" i="1"/>
  <c r="K117" i="1"/>
  <c r="L117" i="1"/>
  <c r="AH95" i="1" l="1"/>
  <c r="K118" i="1"/>
  <c r="J119" i="1"/>
  <c r="L118" i="1"/>
  <c r="H97" i="1"/>
  <c r="F98" i="1"/>
  <c r="G97" i="1"/>
  <c r="N101" i="1"/>
  <c r="P100" i="1"/>
  <c r="O100" i="1"/>
  <c r="X97" i="1"/>
  <c r="V98" i="1"/>
  <c r="W97" i="1"/>
  <c r="R97" i="1"/>
  <c r="S96" i="1"/>
  <c r="T96" i="1"/>
  <c r="D96" i="1"/>
  <c r="B97" i="1"/>
  <c r="C96" i="1"/>
  <c r="AF96" i="1"/>
  <c r="AG96" i="1"/>
  <c r="AE97" i="1"/>
  <c r="AE196" i="1"/>
  <c r="AF97" i="1" l="1"/>
  <c r="AG97" i="1"/>
  <c r="AE98" i="1"/>
  <c r="AE197" i="1"/>
  <c r="B98" i="1"/>
  <c r="D97" i="1"/>
  <c r="C97" i="1"/>
  <c r="R98" i="1"/>
  <c r="T97" i="1"/>
  <c r="S97" i="1"/>
  <c r="V99" i="1"/>
  <c r="X98" i="1"/>
  <c r="W98" i="1"/>
  <c r="N102" i="1"/>
  <c r="P101" i="1"/>
  <c r="O101" i="1"/>
  <c r="F99" i="1"/>
  <c r="H98" i="1"/>
  <c r="G98" i="1"/>
  <c r="AH96" i="1"/>
  <c r="J120" i="1"/>
  <c r="K119" i="1"/>
  <c r="L119" i="1"/>
  <c r="K120" i="1" l="1"/>
  <c r="J121" i="1"/>
  <c r="L120" i="1"/>
  <c r="H99" i="1"/>
  <c r="F100" i="1"/>
  <c r="G99" i="1"/>
  <c r="X99" i="1"/>
  <c r="V100" i="1"/>
  <c r="W99" i="1"/>
  <c r="D98" i="1"/>
  <c r="B99" i="1"/>
  <c r="C98" i="1"/>
  <c r="AF98" i="1"/>
  <c r="AG98" i="1"/>
  <c r="AE99" i="1"/>
  <c r="AE198" i="1"/>
  <c r="AH97" i="1"/>
  <c r="P102" i="1"/>
  <c r="N103" i="1"/>
  <c r="O102" i="1"/>
  <c r="R99" i="1"/>
  <c r="S98" i="1"/>
  <c r="T98" i="1"/>
  <c r="R100" i="1" l="1"/>
  <c r="T99" i="1"/>
  <c r="S99" i="1"/>
  <c r="N104" i="1"/>
  <c r="P103" i="1"/>
  <c r="O103" i="1"/>
  <c r="AF99" i="1"/>
  <c r="AG99" i="1"/>
  <c r="AE100" i="1"/>
  <c r="AE199" i="1"/>
  <c r="B100" i="1"/>
  <c r="C99" i="1"/>
  <c r="D99" i="1"/>
  <c r="F101" i="1"/>
  <c r="H100" i="1"/>
  <c r="G100" i="1"/>
  <c r="AH98" i="1"/>
  <c r="V101" i="1"/>
  <c r="X100" i="1"/>
  <c r="W100" i="1"/>
  <c r="J122" i="1"/>
  <c r="K121" i="1"/>
  <c r="L121" i="1"/>
  <c r="D100" i="1" l="1"/>
  <c r="B101" i="1"/>
  <c r="C100" i="1"/>
  <c r="AF100" i="1"/>
  <c r="AG100" i="1"/>
  <c r="AE101" i="1"/>
  <c r="AE200" i="1"/>
  <c r="R101" i="1"/>
  <c r="S100" i="1"/>
  <c r="T100" i="1"/>
  <c r="AH99" i="1"/>
  <c r="K122" i="1"/>
  <c r="J123" i="1"/>
  <c r="L122" i="1"/>
  <c r="X101" i="1"/>
  <c r="V102" i="1"/>
  <c r="W101" i="1"/>
  <c r="H101" i="1"/>
  <c r="F102" i="1"/>
  <c r="G101" i="1"/>
  <c r="N105" i="1"/>
  <c r="P104" i="1"/>
  <c r="O104" i="1"/>
  <c r="AH100" i="1" l="1"/>
  <c r="N106" i="1"/>
  <c r="P105" i="1"/>
  <c r="O105" i="1"/>
  <c r="F103" i="1"/>
  <c r="H102" i="1"/>
  <c r="G102" i="1"/>
  <c r="J124" i="1"/>
  <c r="K123" i="1"/>
  <c r="L123" i="1"/>
  <c r="V103" i="1"/>
  <c r="X102" i="1"/>
  <c r="W102" i="1"/>
  <c r="R102" i="1"/>
  <c r="T101" i="1"/>
  <c r="S101" i="1"/>
  <c r="AF101" i="1"/>
  <c r="AG101" i="1"/>
  <c r="AE102" i="1"/>
  <c r="AE201" i="1"/>
  <c r="B102" i="1"/>
  <c r="D101" i="1"/>
  <c r="C101" i="1"/>
  <c r="AH101" i="1" l="1"/>
  <c r="D102" i="1"/>
  <c r="B103" i="1"/>
  <c r="C102" i="1"/>
  <c r="R103" i="1"/>
  <c r="S102" i="1"/>
  <c r="T102" i="1"/>
  <c r="K124" i="1"/>
  <c r="J125" i="1"/>
  <c r="L124" i="1"/>
  <c r="P106" i="1"/>
  <c r="N107" i="1"/>
  <c r="O106" i="1"/>
  <c r="AF102" i="1"/>
  <c r="AG102" i="1"/>
  <c r="AE103" i="1"/>
  <c r="AE202" i="1"/>
  <c r="X103" i="1"/>
  <c r="V104" i="1"/>
  <c r="W103" i="1"/>
  <c r="H103" i="1"/>
  <c r="F104" i="1"/>
  <c r="G103" i="1"/>
  <c r="F105" i="1" l="1"/>
  <c r="H104" i="1"/>
  <c r="G104" i="1"/>
  <c r="AF103" i="1"/>
  <c r="AG103" i="1"/>
  <c r="AE104" i="1"/>
  <c r="AE203" i="1"/>
  <c r="N108" i="1"/>
  <c r="P107" i="1"/>
  <c r="O107" i="1"/>
  <c r="AH102" i="1"/>
  <c r="V105" i="1"/>
  <c r="X104" i="1"/>
  <c r="W104" i="1"/>
  <c r="J126" i="1"/>
  <c r="K125" i="1"/>
  <c r="L125" i="1"/>
  <c r="R104" i="1"/>
  <c r="T103" i="1"/>
  <c r="S103" i="1"/>
  <c r="B104" i="1"/>
  <c r="C103" i="1"/>
  <c r="D103" i="1"/>
  <c r="AH103" i="1" l="1"/>
  <c r="D104" i="1"/>
  <c r="B105" i="1"/>
  <c r="C104" i="1"/>
  <c r="K126" i="1"/>
  <c r="J127" i="1"/>
  <c r="L126" i="1"/>
  <c r="H105" i="1"/>
  <c r="F106" i="1"/>
  <c r="G105" i="1"/>
  <c r="R105" i="1"/>
  <c r="S104" i="1"/>
  <c r="T104" i="1"/>
  <c r="X105" i="1"/>
  <c r="V106" i="1"/>
  <c r="W105" i="1"/>
  <c r="N109" i="1"/>
  <c r="P108" i="1"/>
  <c r="O108" i="1"/>
  <c r="AF104" i="1"/>
  <c r="AG104" i="1"/>
  <c r="AE105" i="1"/>
  <c r="AE204" i="1"/>
  <c r="AH104" i="1" l="1"/>
  <c r="AF105" i="1"/>
  <c r="AH105" i="1" s="1"/>
  <c r="AG105" i="1"/>
  <c r="AE106" i="1"/>
  <c r="AE205" i="1"/>
  <c r="J128" i="1"/>
  <c r="K127" i="1"/>
  <c r="L127" i="1"/>
  <c r="N110" i="1"/>
  <c r="P109" i="1"/>
  <c r="O109" i="1"/>
  <c r="V107" i="1"/>
  <c r="X106" i="1"/>
  <c r="W106" i="1"/>
  <c r="R106" i="1"/>
  <c r="T105" i="1"/>
  <c r="S105" i="1"/>
  <c r="F107" i="1"/>
  <c r="H106" i="1"/>
  <c r="G106" i="1"/>
  <c r="B106" i="1"/>
  <c r="D105" i="1"/>
  <c r="C105" i="1"/>
  <c r="X107" i="1" l="1"/>
  <c r="V108" i="1"/>
  <c r="W107" i="1"/>
  <c r="K128" i="1"/>
  <c r="J129" i="1"/>
  <c r="L128" i="1"/>
  <c r="AF106" i="1"/>
  <c r="AG106" i="1"/>
  <c r="AE107" i="1"/>
  <c r="AE206" i="1"/>
  <c r="H107" i="1"/>
  <c r="F108" i="1"/>
  <c r="G107" i="1"/>
  <c r="D106" i="1"/>
  <c r="B107" i="1"/>
  <c r="C106" i="1"/>
  <c r="R107" i="1"/>
  <c r="S106" i="1"/>
  <c r="T106" i="1"/>
  <c r="P110" i="1"/>
  <c r="N111" i="1"/>
  <c r="O110" i="1"/>
  <c r="AH106" i="1" l="1"/>
  <c r="R108" i="1"/>
  <c r="T107" i="1"/>
  <c r="S107" i="1"/>
  <c r="B108" i="1"/>
  <c r="C107" i="1"/>
  <c r="D107" i="1"/>
  <c r="AF107" i="1"/>
  <c r="AG107" i="1"/>
  <c r="AE108" i="1"/>
  <c r="AE207" i="1"/>
  <c r="J130" i="1"/>
  <c r="K129" i="1"/>
  <c r="L129" i="1"/>
  <c r="N112" i="1"/>
  <c r="P111" i="1"/>
  <c r="O111" i="1"/>
  <c r="F109" i="1"/>
  <c r="H108" i="1"/>
  <c r="G108" i="1"/>
  <c r="V109" i="1"/>
  <c r="X108" i="1"/>
  <c r="W108" i="1"/>
  <c r="H109" i="1" l="1"/>
  <c r="F110" i="1"/>
  <c r="G109" i="1"/>
  <c r="K130" i="1"/>
  <c r="J131" i="1"/>
  <c r="L130" i="1"/>
  <c r="AF108" i="1"/>
  <c r="AG108" i="1"/>
  <c r="AE109" i="1"/>
  <c r="AE208" i="1"/>
  <c r="R109" i="1"/>
  <c r="S108" i="1"/>
  <c r="T108" i="1"/>
  <c r="AH107" i="1"/>
  <c r="X109" i="1"/>
  <c r="V110" i="1"/>
  <c r="W109" i="1"/>
  <c r="N113" i="1"/>
  <c r="P112" i="1"/>
  <c r="O112" i="1"/>
  <c r="D108" i="1"/>
  <c r="B109" i="1"/>
  <c r="C108" i="1"/>
  <c r="R110" i="1" l="1"/>
  <c r="T109" i="1"/>
  <c r="S109" i="1"/>
  <c r="AF109" i="1"/>
  <c r="AG109" i="1"/>
  <c r="AE110" i="1"/>
  <c r="AE209" i="1"/>
  <c r="J132" i="1"/>
  <c r="K131" i="1"/>
  <c r="L131" i="1"/>
  <c r="AH108" i="1"/>
  <c r="B110" i="1"/>
  <c r="D109" i="1"/>
  <c r="C109" i="1"/>
  <c r="N114" i="1"/>
  <c r="P113" i="1"/>
  <c r="O113" i="1"/>
  <c r="V111" i="1"/>
  <c r="X110" i="1"/>
  <c r="W110" i="1"/>
  <c r="F111" i="1"/>
  <c r="H110" i="1"/>
  <c r="G110" i="1"/>
  <c r="AH109" i="1" l="1"/>
  <c r="X111" i="1"/>
  <c r="V112" i="1"/>
  <c r="W111" i="1"/>
  <c r="H111" i="1"/>
  <c r="F112" i="1"/>
  <c r="G111" i="1"/>
  <c r="P114" i="1"/>
  <c r="N115" i="1"/>
  <c r="O114" i="1"/>
  <c r="R111" i="1"/>
  <c r="S110" i="1"/>
  <c r="T110" i="1"/>
  <c r="D110" i="1"/>
  <c r="B111" i="1"/>
  <c r="C110" i="1"/>
  <c r="K132" i="1"/>
  <c r="J133" i="1"/>
  <c r="L132" i="1"/>
  <c r="AF110" i="1"/>
  <c r="AG110" i="1"/>
  <c r="AE111" i="1"/>
  <c r="AE210" i="1"/>
  <c r="AH110" i="1" l="1"/>
  <c r="J134" i="1"/>
  <c r="K133" i="1"/>
  <c r="L133" i="1"/>
  <c r="F113" i="1"/>
  <c r="H112" i="1"/>
  <c r="G112" i="1"/>
  <c r="AF111" i="1"/>
  <c r="AG111" i="1"/>
  <c r="AE112" i="1"/>
  <c r="AE211" i="1"/>
  <c r="B112" i="1"/>
  <c r="D111" i="1"/>
  <c r="C111" i="1"/>
  <c r="R112" i="1"/>
  <c r="T111" i="1"/>
  <c r="S111" i="1"/>
  <c r="N116" i="1"/>
  <c r="P115" i="1"/>
  <c r="O115" i="1"/>
  <c r="X112" i="1"/>
  <c r="W112" i="1"/>
  <c r="AH111" i="1" l="1"/>
  <c r="N117" i="1"/>
  <c r="P116" i="1"/>
  <c r="O116" i="1"/>
  <c r="D112" i="1"/>
  <c r="B113" i="1"/>
  <c r="C112" i="1"/>
  <c r="AF112" i="1"/>
  <c r="AG112" i="1"/>
  <c r="AE212" i="1"/>
  <c r="K134" i="1"/>
  <c r="J135" i="1"/>
  <c r="L134" i="1"/>
  <c r="S112" i="1"/>
  <c r="T112" i="1"/>
  <c r="H113" i="1"/>
  <c r="F114" i="1"/>
  <c r="G113" i="1"/>
  <c r="J136" i="1" l="1"/>
  <c r="K135" i="1"/>
  <c r="L135" i="1"/>
  <c r="B114" i="1"/>
  <c r="D113" i="1"/>
  <c r="C113" i="1"/>
  <c r="N118" i="1"/>
  <c r="P117" i="1"/>
  <c r="O117" i="1"/>
  <c r="AH112" i="1"/>
  <c r="F115" i="1"/>
  <c r="H114" i="1"/>
  <c r="G114" i="1"/>
  <c r="K136" i="1" l="1"/>
  <c r="J137" i="1"/>
  <c r="L136" i="1"/>
  <c r="H115" i="1"/>
  <c r="F116" i="1"/>
  <c r="G115" i="1"/>
  <c r="P118" i="1"/>
  <c r="N119" i="1"/>
  <c r="O118" i="1"/>
  <c r="B115" i="1"/>
  <c r="D114" i="1"/>
  <c r="C114" i="1"/>
  <c r="F117" i="1" l="1"/>
  <c r="H116" i="1"/>
  <c r="G116" i="1"/>
  <c r="B116" i="1"/>
  <c r="D115" i="1"/>
  <c r="C115" i="1"/>
  <c r="N120" i="1"/>
  <c r="P119" i="1"/>
  <c r="O119" i="1"/>
  <c r="J138" i="1"/>
  <c r="K137" i="1"/>
  <c r="L137" i="1"/>
  <c r="N121" i="1" l="1"/>
  <c r="P120" i="1"/>
  <c r="O120" i="1"/>
  <c r="H117" i="1"/>
  <c r="F118" i="1"/>
  <c r="G117" i="1"/>
  <c r="K138" i="1"/>
  <c r="J139" i="1"/>
  <c r="L138" i="1"/>
  <c r="B117" i="1"/>
  <c r="D116" i="1"/>
  <c r="C116" i="1"/>
  <c r="F119" i="1" l="1"/>
  <c r="H118" i="1"/>
  <c r="G118" i="1"/>
  <c r="N122" i="1"/>
  <c r="P121" i="1"/>
  <c r="O121" i="1"/>
  <c r="B118" i="1"/>
  <c r="C117" i="1"/>
  <c r="D117" i="1"/>
  <c r="J140" i="1"/>
  <c r="K139" i="1"/>
  <c r="L139" i="1"/>
  <c r="B119" i="1" l="1"/>
  <c r="D118" i="1"/>
  <c r="C118" i="1"/>
  <c r="H119" i="1"/>
  <c r="F120" i="1"/>
  <c r="G119" i="1"/>
  <c r="K140" i="1"/>
  <c r="J141" i="1"/>
  <c r="L140" i="1"/>
  <c r="P122" i="1"/>
  <c r="N123" i="1"/>
  <c r="O122" i="1"/>
  <c r="N124" i="1" l="1"/>
  <c r="P123" i="1"/>
  <c r="O123" i="1"/>
  <c r="F121" i="1"/>
  <c r="H120" i="1"/>
  <c r="G120" i="1"/>
  <c r="B120" i="1"/>
  <c r="D119" i="1"/>
  <c r="C119" i="1"/>
  <c r="J142" i="1"/>
  <c r="K141" i="1"/>
  <c r="L141" i="1"/>
  <c r="B121" i="1" l="1"/>
  <c r="D120" i="1"/>
  <c r="C120" i="1"/>
  <c r="N125" i="1"/>
  <c r="P124" i="1"/>
  <c r="O124" i="1"/>
  <c r="K142" i="1"/>
  <c r="J143" i="1"/>
  <c r="L142" i="1"/>
  <c r="H121" i="1"/>
  <c r="F122" i="1"/>
  <c r="G121" i="1"/>
  <c r="B122" i="1" l="1"/>
  <c r="C121" i="1"/>
  <c r="D121" i="1"/>
  <c r="F123" i="1"/>
  <c r="H122" i="1"/>
  <c r="G122" i="1"/>
  <c r="J144" i="1"/>
  <c r="K143" i="1"/>
  <c r="L143" i="1"/>
  <c r="N126" i="1"/>
  <c r="P125" i="1"/>
  <c r="O125" i="1"/>
  <c r="B123" i="1" l="1"/>
  <c r="D122" i="1"/>
  <c r="C122" i="1"/>
  <c r="K144" i="1"/>
  <c r="J145" i="1"/>
  <c r="L144" i="1"/>
  <c r="P126" i="1"/>
  <c r="N127" i="1"/>
  <c r="O126" i="1"/>
  <c r="H123" i="1"/>
  <c r="F124" i="1"/>
  <c r="G123" i="1"/>
  <c r="F125" i="1" l="1"/>
  <c r="H124" i="1"/>
  <c r="G124" i="1"/>
  <c r="J146" i="1"/>
  <c r="K145" i="1"/>
  <c r="L145" i="1"/>
  <c r="B124" i="1"/>
  <c r="D123" i="1"/>
  <c r="C123" i="1"/>
  <c r="N128" i="1"/>
  <c r="P127" i="1"/>
  <c r="O127" i="1"/>
  <c r="N129" i="1" l="1"/>
  <c r="P128" i="1"/>
  <c r="O128" i="1"/>
  <c r="B125" i="1"/>
  <c r="D124" i="1"/>
  <c r="C124" i="1"/>
  <c r="H125" i="1"/>
  <c r="F126" i="1"/>
  <c r="G125" i="1"/>
  <c r="K146" i="1"/>
  <c r="J147" i="1"/>
  <c r="L146" i="1"/>
  <c r="J148" i="1" l="1"/>
  <c r="K147" i="1"/>
  <c r="L147" i="1"/>
  <c r="N130" i="1"/>
  <c r="P129" i="1"/>
  <c r="O129" i="1"/>
  <c r="F127" i="1"/>
  <c r="H126" i="1"/>
  <c r="G126" i="1"/>
  <c r="B126" i="1"/>
  <c r="C125" i="1"/>
  <c r="D125" i="1"/>
  <c r="B127" i="1" l="1"/>
  <c r="D126" i="1"/>
  <c r="C126" i="1"/>
  <c r="H127" i="1"/>
  <c r="F128" i="1"/>
  <c r="G127" i="1"/>
  <c r="K148" i="1"/>
  <c r="J149" i="1"/>
  <c r="L148" i="1"/>
  <c r="P130" i="1"/>
  <c r="N131" i="1"/>
  <c r="O130" i="1"/>
  <c r="J150" i="1" l="1"/>
  <c r="K149" i="1"/>
  <c r="L149" i="1"/>
  <c r="N132" i="1"/>
  <c r="P131" i="1"/>
  <c r="O131" i="1"/>
  <c r="F129" i="1"/>
  <c r="H128" i="1"/>
  <c r="G128" i="1"/>
  <c r="B128" i="1"/>
  <c r="D127" i="1"/>
  <c r="C127" i="1"/>
  <c r="H129" i="1" l="1"/>
  <c r="F130" i="1"/>
  <c r="G129" i="1"/>
  <c r="K150" i="1"/>
  <c r="J151" i="1"/>
  <c r="L150" i="1"/>
  <c r="B129" i="1"/>
  <c r="D128" i="1"/>
  <c r="C128" i="1"/>
  <c r="N133" i="1"/>
  <c r="P132" i="1"/>
  <c r="O132" i="1"/>
  <c r="B130" i="1" l="1"/>
  <c r="C129" i="1"/>
  <c r="D129" i="1"/>
  <c r="J152" i="1"/>
  <c r="K151" i="1"/>
  <c r="L151" i="1"/>
  <c r="N134" i="1"/>
  <c r="P133" i="1"/>
  <c r="O133" i="1"/>
  <c r="F131" i="1"/>
  <c r="H130" i="1"/>
  <c r="G130" i="1"/>
  <c r="P134" i="1" l="1"/>
  <c r="N135" i="1"/>
  <c r="O134" i="1"/>
  <c r="B131" i="1"/>
  <c r="D130" i="1"/>
  <c r="C130" i="1"/>
  <c r="H131" i="1"/>
  <c r="F132" i="1"/>
  <c r="G131" i="1"/>
  <c r="K152" i="1"/>
  <c r="J153" i="1"/>
  <c r="L152" i="1"/>
  <c r="J154" i="1" l="1"/>
  <c r="K153" i="1"/>
  <c r="L153" i="1"/>
  <c r="F133" i="1"/>
  <c r="H132" i="1"/>
  <c r="G132" i="1"/>
  <c r="B132" i="1"/>
  <c r="D131" i="1"/>
  <c r="C131" i="1"/>
  <c r="N136" i="1"/>
  <c r="P135" i="1"/>
  <c r="O135" i="1"/>
  <c r="K154" i="1" l="1"/>
  <c r="J155" i="1"/>
  <c r="L154" i="1"/>
  <c r="B133" i="1"/>
  <c r="D132" i="1"/>
  <c r="C132" i="1"/>
  <c r="N137" i="1"/>
  <c r="P136" i="1"/>
  <c r="O136" i="1"/>
  <c r="H133" i="1"/>
  <c r="F134" i="1"/>
  <c r="G133" i="1"/>
  <c r="F135" i="1" l="1"/>
  <c r="H134" i="1"/>
  <c r="G134" i="1"/>
  <c r="N138" i="1"/>
  <c r="P137" i="1"/>
  <c r="O137" i="1"/>
  <c r="B134" i="1"/>
  <c r="C133" i="1"/>
  <c r="D133" i="1"/>
  <c r="J156" i="1"/>
  <c r="K155" i="1"/>
  <c r="L155" i="1"/>
  <c r="B135" i="1" l="1"/>
  <c r="D134" i="1"/>
  <c r="C134" i="1"/>
  <c r="H135" i="1"/>
  <c r="F136" i="1"/>
  <c r="G135" i="1"/>
  <c r="K156" i="1"/>
  <c r="J157" i="1"/>
  <c r="L156" i="1"/>
  <c r="P138" i="1"/>
  <c r="N139" i="1"/>
  <c r="O138" i="1"/>
  <c r="N140" i="1" l="1"/>
  <c r="P139" i="1"/>
  <c r="O139" i="1"/>
  <c r="F137" i="1"/>
  <c r="H136" i="1"/>
  <c r="G136" i="1"/>
  <c r="B136" i="1"/>
  <c r="D135" i="1"/>
  <c r="C135" i="1"/>
  <c r="J158" i="1"/>
  <c r="K157" i="1"/>
  <c r="L157" i="1"/>
  <c r="B137" i="1" l="1"/>
  <c r="D136" i="1"/>
  <c r="C136" i="1"/>
  <c r="N141" i="1"/>
  <c r="P140" i="1"/>
  <c r="O140" i="1"/>
  <c r="K158" i="1"/>
  <c r="J159" i="1"/>
  <c r="L158" i="1"/>
  <c r="H137" i="1"/>
  <c r="F138" i="1"/>
  <c r="G137" i="1"/>
  <c r="F139" i="1" l="1"/>
  <c r="H138" i="1"/>
  <c r="G138" i="1"/>
  <c r="B138" i="1"/>
  <c r="C137" i="1"/>
  <c r="D137" i="1"/>
  <c r="J160" i="1"/>
  <c r="K159" i="1"/>
  <c r="L159" i="1"/>
  <c r="N142" i="1"/>
  <c r="P141" i="1"/>
  <c r="O141" i="1"/>
  <c r="K160" i="1" l="1"/>
  <c r="J161" i="1"/>
  <c r="L160" i="1"/>
  <c r="H139" i="1"/>
  <c r="F140" i="1"/>
  <c r="G139" i="1"/>
  <c r="P142" i="1"/>
  <c r="N143" i="1"/>
  <c r="O142" i="1"/>
  <c r="B139" i="1"/>
  <c r="D138" i="1"/>
  <c r="C138" i="1"/>
  <c r="F141" i="1" l="1"/>
  <c r="H140" i="1"/>
  <c r="G140" i="1"/>
  <c r="B140" i="1"/>
  <c r="D139" i="1"/>
  <c r="C139" i="1"/>
  <c r="N144" i="1"/>
  <c r="P143" i="1"/>
  <c r="O143" i="1"/>
  <c r="J162" i="1"/>
  <c r="K161" i="1"/>
  <c r="L161" i="1"/>
  <c r="B141" i="1" l="1"/>
  <c r="D140" i="1"/>
  <c r="C140" i="1"/>
  <c r="N145" i="1"/>
  <c r="P144" i="1"/>
  <c r="O144" i="1"/>
  <c r="H141" i="1"/>
  <c r="F142" i="1"/>
  <c r="G141" i="1"/>
  <c r="K162" i="1"/>
  <c r="J163" i="1"/>
  <c r="L162" i="1"/>
  <c r="J164" i="1" l="1"/>
  <c r="K163" i="1"/>
  <c r="L163" i="1"/>
  <c r="B142" i="1"/>
  <c r="C141" i="1"/>
  <c r="D141" i="1"/>
  <c r="F143" i="1"/>
  <c r="H142" i="1"/>
  <c r="G142" i="1"/>
  <c r="N146" i="1"/>
  <c r="P145" i="1"/>
  <c r="O145" i="1"/>
  <c r="H143" i="1" l="1"/>
  <c r="F144" i="1"/>
  <c r="G143" i="1"/>
  <c r="K164" i="1"/>
  <c r="J165" i="1"/>
  <c r="L164" i="1"/>
  <c r="P146" i="1"/>
  <c r="N147" i="1"/>
  <c r="O146" i="1"/>
  <c r="B143" i="1"/>
  <c r="D142" i="1"/>
  <c r="C142" i="1"/>
  <c r="J166" i="1" l="1"/>
  <c r="K165" i="1"/>
  <c r="L165" i="1"/>
  <c r="B144" i="1"/>
  <c r="D143" i="1"/>
  <c r="C143" i="1"/>
  <c r="N148" i="1"/>
  <c r="P147" i="1"/>
  <c r="O147" i="1"/>
  <c r="F145" i="1"/>
  <c r="H144" i="1"/>
  <c r="G144" i="1"/>
  <c r="K166" i="1" l="1"/>
  <c r="J167" i="1"/>
  <c r="L166" i="1"/>
  <c r="N149" i="1"/>
  <c r="P148" i="1"/>
  <c r="O148" i="1"/>
  <c r="H145" i="1"/>
  <c r="F146" i="1"/>
  <c r="G145" i="1"/>
  <c r="B145" i="1"/>
  <c r="D144" i="1"/>
  <c r="C144" i="1"/>
  <c r="B146" i="1" l="1"/>
  <c r="C145" i="1"/>
  <c r="D145" i="1"/>
  <c r="F147" i="1"/>
  <c r="H146" i="1"/>
  <c r="G146" i="1"/>
  <c r="N150" i="1"/>
  <c r="P149" i="1"/>
  <c r="O149" i="1"/>
  <c r="J168" i="1"/>
  <c r="K167" i="1"/>
  <c r="L167" i="1"/>
  <c r="P150" i="1" l="1"/>
  <c r="N151" i="1"/>
  <c r="O150" i="1"/>
  <c r="B147" i="1"/>
  <c r="D146" i="1"/>
  <c r="C146" i="1"/>
  <c r="K168" i="1"/>
  <c r="J169" i="1"/>
  <c r="L168" i="1"/>
  <c r="H147" i="1"/>
  <c r="F148" i="1"/>
  <c r="G147" i="1"/>
  <c r="F149" i="1" l="1"/>
  <c r="H148" i="1"/>
  <c r="G148" i="1"/>
  <c r="J170" i="1"/>
  <c r="K169" i="1"/>
  <c r="L169" i="1"/>
  <c r="B148" i="1"/>
  <c r="C147" i="1"/>
  <c r="D147" i="1"/>
  <c r="N152" i="1"/>
  <c r="P151" i="1"/>
  <c r="O151" i="1"/>
  <c r="B149" i="1" l="1"/>
  <c r="D148" i="1"/>
  <c r="C148" i="1"/>
  <c r="H149" i="1"/>
  <c r="F150" i="1"/>
  <c r="G149" i="1"/>
  <c r="N153" i="1"/>
  <c r="P152" i="1"/>
  <c r="O152" i="1"/>
  <c r="K170" i="1"/>
  <c r="J171" i="1"/>
  <c r="L170" i="1"/>
  <c r="J172" i="1" l="1"/>
  <c r="K171" i="1"/>
  <c r="L171" i="1"/>
  <c r="N154" i="1"/>
  <c r="P153" i="1"/>
  <c r="O153" i="1"/>
  <c r="F151" i="1"/>
  <c r="H150" i="1"/>
  <c r="G150" i="1"/>
  <c r="B150" i="1"/>
  <c r="D149" i="1"/>
  <c r="C149" i="1"/>
  <c r="H151" i="1" l="1"/>
  <c r="F152" i="1"/>
  <c r="G151" i="1"/>
  <c r="K172" i="1"/>
  <c r="J173" i="1"/>
  <c r="L172" i="1"/>
  <c r="B151" i="1"/>
  <c r="D150" i="1"/>
  <c r="C150" i="1"/>
  <c r="P154" i="1"/>
  <c r="N155" i="1"/>
  <c r="O154" i="1"/>
  <c r="N156" i="1" l="1"/>
  <c r="P155" i="1"/>
  <c r="O155" i="1"/>
  <c r="B152" i="1"/>
  <c r="C151" i="1"/>
  <c r="D151" i="1"/>
  <c r="J174" i="1"/>
  <c r="K173" i="1"/>
  <c r="L173" i="1"/>
  <c r="F153" i="1"/>
  <c r="H152" i="1"/>
  <c r="G152" i="1"/>
  <c r="H153" i="1" l="1"/>
  <c r="F154" i="1"/>
  <c r="G153" i="1"/>
  <c r="K174" i="1"/>
  <c r="J175" i="1"/>
  <c r="L174" i="1"/>
  <c r="N157" i="1"/>
  <c r="P156" i="1"/>
  <c r="O156" i="1"/>
  <c r="B153" i="1"/>
  <c r="D152" i="1"/>
  <c r="C152" i="1"/>
  <c r="B154" i="1" l="1"/>
  <c r="D153" i="1"/>
  <c r="C153" i="1"/>
  <c r="N158" i="1"/>
  <c r="P157" i="1"/>
  <c r="O157" i="1"/>
  <c r="J176" i="1"/>
  <c r="K175" i="1"/>
  <c r="L175" i="1"/>
  <c r="F155" i="1"/>
  <c r="H154" i="1"/>
  <c r="G154" i="1"/>
  <c r="K176" i="1" l="1"/>
  <c r="J177" i="1"/>
  <c r="L176" i="1"/>
  <c r="B155" i="1"/>
  <c r="D154" i="1"/>
  <c r="C154" i="1"/>
  <c r="H155" i="1"/>
  <c r="F156" i="1"/>
  <c r="G155" i="1"/>
  <c r="P158" i="1"/>
  <c r="N159" i="1"/>
  <c r="O158" i="1"/>
  <c r="N160" i="1" l="1"/>
  <c r="O159" i="1"/>
  <c r="P159" i="1"/>
  <c r="F157" i="1"/>
  <c r="H156" i="1"/>
  <c r="G156" i="1"/>
  <c r="B156" i="1"/>
  <c r="C155" i="1"/>
  <c r="D155" i="1"/>
  <c r="J178" i="1"/>
  <c r="K177" i="1"/>
  <c r="L177" i="1"/>
  <c r="B157" i="1" l="1"/>
  <c r="D156" i="1"/>
  <c r="C156" i="1"/>
  <c r="O160" i="1"/>
  <c r="N161" i="1"/>
  <c r="P160" i="1"/>
  <c r="K178" i="1"/>
  <c r="J179" i="1"/>
  <c r="L178" i="1"/>
  <c r="H157" i="1"/>
  <c r="F158" i="1"/>
  <c r="G157" i="1"/>
  <c r="F159" i="1" l="1"/>
  <c r="H158" i="1"/>
  <c r="G158" i="1"/>
  <c r="N162" i="1"/>
  <c r="O161" i="1"/>
  <c r="P161" i="1"/>
  <c r="B158" i="1"/>
  <c r="D157" i="1"/>
  <c r="C157" i="1"/>
  <c r="J180" i="1"/>
  <c r="K179" i="1"/>
  <c r="L179" i="1"/>
  <c r="B159" i="1" l="1"/>
  <c r="D158" i="1"/>
  <c r="C158" i="1"/>
  <c r="H159" i="1"/>
  <c r="F160" i="1"/>
  <c r="G159" i="1"/>
  <c r="K180" i="1"/>
  <c r="J181" i="1"/>
  <c r="L180" i="1"/>
  <c r="O162" i="1"/>
  <c r="P162" i="1"/>
  <c r="N163" i="1"/>
  <c r="N164" i="1" l="1"/>
  <c r="O163" i="1"/>
  <c r="P163" i="1"/>
  <c r="F161" i="1"/>
  <c r="H160" i="1"/>
  <c r="G160" i="1"/>
  <c r="B160" i="1"/>
  <c r="D159" i="1"/>
  <c r="C159" i="1"/>
  <c r="J182" i="1"/>
  <c r="K181" i="1"/>
  <c r="L181" i="1"/>
  <c r="K182" i="1" l="1"/>
  <c r="J183" i="1"/>
  <c r="L182" i="1"/>
  <c r="B161" i="1"/>
  <c r="D160" i="1"/>
  <c r="C160" i="1"/>
  <c r="O164" i="1"/>
  <c r="N165" i="1"/>
  <c r="P164" i="1"/>
  <c r="H161" i="1"/>
  <c r="F162" i="1"/>
  <c r="G161" i="1"/>
  <c r="F163" i="1" l="1"/>
  <c r="H162" i="1"/>
  <c r="G162" i="1"/>
  <c r="N166" i="1"/>
  <c r="O165" i="1"/>
  <c r="P165" i="1"/>
  <c r="B162" i="1"/>
  <c r="C161" i="1"/>
  <c r="D161" i="1"/>
  <c r="J184" i="1"/>
  <c r="K183" i="1"/>
  <c r="L183" i="1"/>
  <c r="B163" i="1" l="1"/>
  <c r="D162" i="1"/>
  <c r="C162" i="1"/>
  <c r="H163" i="1"/>
  <c r="F164" i="1"/>
  <c r="G163" i="1"/>
  <c r="K184" i="1"/>
  <c r="J185" i="1"/>
  <c r="L184" i="1"/>
  <c r="O166" i="1"/>
  <c r="P166" i="1"/>
  <c r="N167" i="1"/>
  <c r="F165" i="1" l="1"/>
  <c r="H164" i="1"/>
  <c r="G164" i="1"/>
  <c r="B164" i="1"/>
  <c r="D163" i="1"/>
  <c r="C163" i="1"/>
  <c r="N168" i="1"/>
  <c r="O167" i="1"/>
  <c r="P167" i="1"/>
  <c r="J186" i="1"/>
  <c r="K185" i="1"/>
  <c r="L185" i="1"/>
  <c r="O168" i="1" l="1"/>
  <c r="N169" i="1"/>
  <c r="P168" i="1"/>
  <c r="H165" i="1"/>
  <c r="F166" i="1"/>
  <c r="G165" i="1"/>
  <c r="K186" i="1"/>
  <c r="J187" i="1"/>
  <c r="L186" i="1"/>
  <c r="B165" i="1"/>
  <c r="D164" i="1"/>
  <c r="C164" i="1"/>
  <c r="F167" i="1" l="1"/>
  <c r="H166" i="1"/>
  <c r="G166" i="1"/>
  <c r="B166" i="1"/>
  <c r="C165" i="1"/>
  <c r="D165" i="1"/>
  <c r="J188" i="1"/>
  <c r="K187" i="1"/>
  <c r="L187" i="1"/>
  <c r="N170" i="1"/>
  <c r="O169" i="1"/>
  <c r="P169" i="1"/>
  <c r="K188" i="1" l="1"/>
  <c r="J189" i="1"/>
  <c r="L188" i="1"/>
  <c r="H167" i="1"/>
  <c r="F168" i="1"/>
  <c r="G167" i="1"/>
  <c r="O170" i="1"/>
  <c r="P170" i="1"/>
  <c r="N171" i="1"/>
  <c r="B167" i="1"/>
  <c r="D166" i="1"/>
  <c r="C166" i="1"/>
  <c r="N172" i="1" l="1"/>
  <c r="O171" i="1"/>
  <c r="P171" i="1"/>
  <c r="F169" i="1"/>
  <c r="H168" i="1"/>
  <c r="G168" i="1"/>
  <c r="B168" i="1"/>
  <c r="D167" i="1"/>
  <c r="C167" i="1"/>
  <c r="J190" i="1"/>
  <c r="K189" i="1"/>
  <c r="L189" i="1"/>
  <c r="B169" i="1" l="1"/>
  <c r="D168" i="1"/>
  <c r="C168" i="1"/>
  <c r="O172" i="1"/>
  <c r="N173" i="1"/>
  <c r="P172" i="1"/>
  <c r="K190" i="1"/>
  <c r="J191" i="1"/>
  <c r="L190" i="1"/>
  <c r="H169" i="1"/>
  <c r="F170" i="1"/>
  <c r="G169" i="1"/>
  <c r="F171" i="1" l="1"/>
  <c r="H170" i="1"/>
  <c r="G170" i="1"/>
  <c r="N174" i="1"/>
  <c r="O173" i="1"/>
  <c r="P173" i="1"/>
  <c r="B170" i="1"/>
  <c r="C169" i="1"/>
  <c r="D169" i="1"/>
  <c r="J192" i="1"/>
  <c r="K191" i="1"/>
  <c r="L191" i="1"/>
  <c r="B171" i="1" l="1"/>
  <c r="D170" i="1"/>
  <c r="C170" i="1"/>
  <c r="H171" i="1"/>
  <c r="F172" i="1"/>
  <c r="G171" i="1"/>
  <c r="K192" i="1"/>
  <c r="J193" i="1"/>
  <c r="L192" i="1"/>
  <c r="O174" i="1"/>
  <c r="P174" i="1"/>
  <c r="N175" i="1"/>
  <c r="F173" i="1" l="1"/>
  <c r="H172" i="1"/>
  <c r="G172" i="1"/>
  <c r="B172" i="1"/>
  <c r="D171" i="1"/>
  <c r="C171" i="1"/>
  <c r="N176" i="1"/>
  <c r="O175" i="1"/>
  <c r="P175" i="1"/>
  <c r="J194" i="1"/>
  <c r="K193" i="1"/>
  <c r="L193" i="1"/>
  <c r="O176" i="1" l="1"/>
  <c r="N177" i="1"/>
  <c r="P176" i="1"/>
  <c r="H173" i="1"/>
  <c r="F174" i="1"/>
  <c r="G173" i="1"/>
  <c r="K194" i="1"/>
  <c r="J195" i="1"/>
  <c r="L194" i="1"/>
  <c r="B173" i="1"/>
  <c r="D172" i="1"/>
  <c r="C172" i="1"/>
  <c r="F175" i="1" l="1"/>
  <c r="H174" i="1"/>
  <c r="G174" i="1"/>
  <c r="B174" i="1"/>
  <c r="D173" i="1"/>
  <c r="C173" i="1"/>
  <c r="J196" i="1"/>
  <c r="K195" i="1"/>
  <c r="L195" i="1"/>
  <c r="N178" i="1"/>
  <c r="O177" i="1"/>
  <c r="P177" i="1"/>
  <c r="K196" i="1" l="1"/>
  <c r="J197" i="1"/>
  <c r="L196" i="1"/>
  <c r="H175" i="1"/>
  <c r="F176" i="1"/>
  <c r="G175" i="1"/>
  <c r="O178" i="1"/>
  <c r="P178" i="1"/>
  <c r="N179" i="1"/>
  <c r="B175" i="1"/>
  <c r="D174" i="1"/>
  <c r="C174" i="1"/>
  <c r="N180" i="1" l="1"/>
  <c r="O179" i="1"/>
  <c r="P179" i="1"/>
  <c r="F177" i="1"/>
  <c r="H176" i="1"/>
  <c r="G176" i="1"/>
  <c r="B176" i="1"/>
  <c r="C175" i="1"/>
  <c r="D175" i="1"/>
  <c r="J198" i="1"/>
  <c r="K197" i="1"/>
  <c r="L197" i="1"/>
  <c r="B177" i="1" l="1"/>
  <c r="D176" i="1"/>
  <c r="C176" i="1"/>
  <c r="O180" i="1"/>
  <c r="N181" i="1"/>
  <c r="P180" i="1"/>
  <c r="K198" i="1"/>
  <c r="J199" i="1"/>
  <c r="L198" i="1"/>
  <c r="H177" i="1"/>
  <c r="F178" i="1"/>
  <c r="G177" i="1"/>
  <c r="J200" i="1" l="1"/>
  <c r="K199" i="1"/>
  <c r="L199" i="1"/>
  <c r="F179" i="1"/>
  <c r="H178" i="1"/>
  <c r="G178" i="1"/>
  <c r="N182" i="1"/>
  <c r="O181" i="1"/>
  <c r="P181" i="1"/>
  <c r="B178" i="1"/>
  <c r="D177" i="1"/>
  <c r="C177" i="1"/>
  <c r="O182" i="1" l="1"/>
  <c r="P182" i="1"/>
  <c r="N183" i="1"/>
  <c r="K200" i="1"/>
  <c r="J201" i="1"/>
  <c r="L200" i="1"/>
  <c r="B179" i="1"/>
  <c r="D178" i="1"/>
  <c r="C178" i="1"/>
  <c r="H179" i="1"/>
  <c r="F180" i="1"/>
  <c r="G179" i="1"/>
  <c r="F181" i="1" l="1"/>
  <c r="H180" i="1"/>
  <c r="G180" i="1"/>
  <c r="B180" i="1"/>
  <c r="C179" i="1"/>
  <c r="D179" i="1"/>
  <c r="J202" i="1"/>
  <c r="K201" i="1"/>
  <c r="L201" i="1"/>
  <c r="N184" i="1"/>
  <c r="O183" i="1"/>
  <c r="P183" i="1"/>
  <c r="K202" i="1" l="1"/>
  <c r="J203" i="1"/>
  <c r="L202" i="1"/>
  <c r="H181" i="1"/>
  <c r="F182" i="1"/>
  <c r="G181" i="1"/>
  <c r="O184" i="1"/>
  <c r="N185" i="1"/>
  <c r="P184" i="1"/>
  <c r="B181" i="1"/>
  <c r="D180" i="1"/>
  <c r="C180" i="1"/>
  <c r="F183" i="1" l="1"/>
  <c r="H182" i="1"/>
  <c r="G182" i="1"/>
  <c r="B182" i="1"/>
  <c r="D181" i="1"/>
  <c r="C181" i="1"/>
  <c r="N186" i="1"/>
  <c r="O185" i="1"/>
  <c r="P185" i="1"/>
  <c r="J204" i="1"/>
  <c r="K203" i="1"/>
  <c r="L203" i="1"/>
  <c r="K204" i="1" l="1"/>
  <c r="J205" i="1"/>
  <c r="L204" i="1"/>
  <c r="O186" i="1"/>
  <c r="P186" i="1"/>
  <c r="N187" i="1"/>
  <c r="H183" i="1"/>
  <c r="F184" i="1"/>
  <c r="G183" i="1"/>
  <c r="B183" i="1"/>
  <c r="D182" i="1"/>
  <c r="C182" i="1"/>
  <c r="B184" i="1" l="1"/>
  <c r="C183" i="1"/>
  <c r="D183" i="1"/>
  <c r="F185" i="1"/>
  <c r="H184" i="1"/>
  <c r="G184" i="1"/>
  <c r="N188" i="1"/>
  <c r="O187" i="1"/>
  <c r="P187" i="1"/>
  <c r="J206" i="1"/>
  <c r="K205" i="1"/>
  <c r="L205" i="1"/>
  <c r="O188" i="1" l="1"/>
  <c r="N189" i="1"/>
  <c r="P188" i="1"/>
  <c r="B185" i="1"/>
  <c r="D184" i="1"/>
  <c r="C184" i="1"/>
  <c r="K206" i="1"/>
  <c r="J207" i="1"/>
  <c r="L206" i="1"/>
  <c r="H185" i="1"/>
  <c r="F186" i="1"/>
  <c r="G185" i="1"/>
  <c r="F187" i="1" l="1"/>
  <c r="H186" i="1"/>
  <c r="G186" i="1"/>
  <c r="J208" i="1"/>
  <c r="K207" i="1"/>
  <c r="L207" i="1"/>
  <c r="B186" i="1"/>
  <c r="D185" i="1"/>
  <c r="C185" i="1"/>
  <c r="N190" i="1"/>
  <c r="O189" i="1"/>
  <c r="P189" i="1"/>
  <c r="B187" i="1" l="1"/>
  <c r="D186" i="1"/>
  <c r="C186" i="1"/>
  <c r="H187" i="1"/>
  <c r="F188" i="1"/>
  <c r="G187" i="1"/>
  <c r="O190" i="1"/>
  <c r="P190" i="1"/>
  <c r="N191" i="1"/>
  <c r="K208" i="1"/>
  <c r="J209" i="1"/>
  <c r="L208" i="1"/>
  <c r="J210" i="1" l="1"/>
  <c r="K209" i="1"/>
  <c r="L209" i="1"/>
  <c r="N192" i="1"/>
  <c r="O191" i="1"/>
  <c r="P191" i="1"/>
  <c r="F189" i="1"/>
  <c r="H188" i="1"/>
  <c r="G188" i="1"/>
  <c r="B188" i="1"/>
  <c r="C187" i="1"/>
  <c r="D187" i="1"/>
  <c r="H189" i="1" l="1"/>
  <c r="F190" i="1"/>
  <c r="G189" i="1"/>
  <c r="K210" i="1"/>
  <c r="J211" i="1"/>
  <c r="L210" i="1"/>
  <c r="B189" i="1"/>
  <c r="D188" i="1"/>
  <c r="C188" i="1"/>
  <c r="O192" i="1"/>
  <c r="N193" i="1"/>
  <c r="P192" i="1"/>
  <c r="N194" i="1" l="1"/>
  <c r="O193" i="1"/>
  <c r="P193" i="1"/>
  <c r="B190" i="1"/>
  <c r="D189" i="1"/>
  <c r="C189" i="1"/>
  <c r="J212" i="1"/>
  <c r="K211" i="1"/>
  <c r="L211" i="1"/>
  <c r="F191" i="1"/>
  <c r="H190" i="1"/>
  <c r="G190" i="1"/>
  <c r="O194" i="1" l="1"/>
  <c r="P194" i="1"/>
  <c r="N195" i="1"/>
  <c r="K212" i="1"/>
  <c r="L212" i="1"/>
  <c r="H191" i="1"/>
  <c r="F192" i="1"/>
  <c r="G191" i="1"/>
  <c r="B191" i="1"/>
  <c r="D190" i="1"/>
  <c r="C190" i="1"/>
  <c r="B192" i="1" l="1"/>
  <c r="C191" i="1"/>
  <c r="D191" i="1"/>
  <c r="F193" i="1"/>
  <c r="H192" i="1"/>
  <c r="G192" i="1"/>
  <c r="N196" i="1"/>
  <c r="O195" i="1"/>
  <c r="P195" i="1"/>
  <c r="O196" i="1" l="1"/>
  <c r="N197" i="1"/>
  <c r="P196" i="1"/>
  <c r="B193" i="1"/>
  <c r="D192" i="1"/>
  <c r="C192" i="1"/>
  <c r="H193" i="1"/>
  <c r="F194" i="1"/>
  <c r="G193" i="1"/>
  <c r="F195" i="1" l="1"/>
  <c r="H194" i="1"/>
  <c r="G194" i="1"/>
  <c r="B194" i="1"/>
  <c r="D193" i="1"/>
  <c r="C193" i="1"/>
  <c r="N198" i="1"/>
  <c r="O197" i="1"/>
  <c r="P197" i="1"/>
  <c r="O198" i="1" l="1"/>
  <c r="P198" i="1"/>
  <c r="N199" i="1"/>
  <c r="H195" i="1"/>
  <c r="F196" i="1"/>
  <c r="G195" i="1"/>
  <c r="B195" i="1"/>
  <c r="D194" i="1"/>
  <c r="C194" i="1"/>
  <c r="B196" i="1" l="1"/>
  <c r="C195" i="1"/>
  <c r="D195" i="1"/>
  <c r="F197" i="1"/>
  <c r="H196" i="1"/>
  <c r="G196" i="1"/>
  <c r="N200" i="1"/>
  <c r="O199" i="1"/>
  <c r="P199" i="1"/>
  <c r="O200" i="1" l="1"/>
  <c r="N201" i="1"/>
  <c r="P200" i="1"/>
  <c r="B197" i="1"/>
  <c r="D196" i="1"/>
  <c r="C196" i="1"/>
  <c r="H197" i="1"/>
  <c r="F198" i="1"/>
  <c r="G197" i="1"/>
  <c r="F199" i="1" l="1"/>
  <c r="H198" i="1"/>
  <c r="G198" i="1"/>
  <c r="B198" i="1"/>
  <c r="D197" i="1"/>
  <c r="C197" i="1"/>
  <c r="N202" i="1"/>
  <c r="O201" i="1"/>
  <c r="P201" i="1"/>
  <c r="O202" i="1" l="1"/>
  <c r="P202" i="1"/>
  <c r="N203" i="1"/>
  <c r="H199" i="1"/>
  <c r="F200" i="1"/>
  <c r="G199" i="1"/>
  <c r="B199" i="1"/>
  <c r="D198" i="1"/>
  <c r="C198" i="1"/>
  <c r="B200" i="1" l="1"/>
  <c r="C199" i="1"/>
  <c r="D199" i="1"/>
  <c r="F201" i="1"/>
  <c r="H200" i="1"/>
  <c r="G200" i="1"/>
  <c r="N204" i="1"/>
  <c r="O203" i="1"/>
  <c r="P203" i="1"/>
  <c r="O204" i="1" l="1"/>
  <c r="N205" i="1"/>
  <c r="P204" i="1"/>
  <c r="B201" i="1"/>
  <c r="D200" i="1"/>
  <c r="C200" i="1"/>
  <c r="H201" i="1"/>
  <c r="F202" i="1"/>
  <c r="G201" i="1"/>
  <c r="F203" i="1" l="1"/>
  <c r="H202" i="1"/>
  <c r="G202" i="1"/>
  <c r="B202" i="1"/>
  <c r="D201" i="1"/>
  <c r="C201" i="1"/>
  <c r="N206" i="1"/>
  <c r="O205" i="1"/>
  <c r="P205" i="1"/>
  <c r="O206" i="1" l="1"/>
  <c r="P206" i="1"/>
  <c r="N207" i="1"/>
  <c r="H203" i="1"/>
  <c r="F204" i="1"/>
  <c r="G203" i="1"/>
  <c r="B203" i="1"/>
  <c r="D202" i="1"/>
  <c r="C202" i="1"/>
  <c r="B204" i="1" l="1"/>
  <c r="C203" i="1"/>
  <c r="D203" i="1"/>
  <c r="F205" i="1"/>
  <c r="H204" i="1"/>
  <c r="G204" i="1"/>
  <c r="N208" i="1"/>
  <c r="O207" i="1"/>
  <c r="P207" i="1"/>
  <c r="O208" i="1" l="1"/>
  <c r="N209" i="1"/>
  <c r="P208" i="1"/>
  <c r="B205" i="1"/>
  <c r="D204" i="1"/>
  <c r="C204" i="1"/>
  <c r="H205" i="1"/>
  <c r="F206" i="1"/>
  <c r="G205" i="1"/>
  <c r="F207" i="1" l="1"/>
  <c r="H206" i="1"/>
  <c r="G206" i="1"/>
  <c r="B206" i="1"/>
  <c r="D205" i="1"/>
  <c r="C205" i="1"/>
  <c r="N210" i="1"/>
  <c r="O209" i="1"/>
  <c r="P209" i="1"/>
  <c r="O210" i="1" l="1"/>
  <c r="P210" i="1"/>
  <c r="N211" i="1"/>
  <c r="H207" i="1"/>
  <c r="F208" i="1"/>
  <c r="G207" i="1"/>
  <c r="B207" i="1"/>
  <c r="D206" i="1"/>
  <c r="C206" i="1"/>
  <c r="B208" i="1" l="1"/>
  <c r="C207" i="1"/>
  <c r="D207" i="1"/>
  <c r="F209" i="1"/>
  <c r="H208" i="1"/>
  <c r="G208" i="1"/>
  <c r="N212" i="1"/>
  <c r="O211" i="1"/>
  <c r="P211" i="1"/>
  <c r="O212" i="1" l="1"/>
  <c r="P212" i="1"/>
  <c r="B209" i="1"/>
  <c r="D208" i="1"/>
  <c r="C208" i="1"/>
  <c r="H209" i="1"/>
  <c r="F210" i="1"/>
  <c r="G209" i="1"/>
  <c r="F211" i="1" l="1"/>
  <c r="H210" i="1"/>
  <c r="G210" i="1"/>
  <c r="B210" i="1"/>
  <c r="C209" i="1"/>
  <c r="D209" i="1"/>
  <c r="H211" i="1" l="1"/>
  <c r="F212" i="1"/>
  <c r="G211" i="1"/>
  <c r="B211" i="1"/>
  <c r="D210" i="1"/>
  <c r="C210" i="1"/>
  <c r="B212" i="1" l="1"/>
  <c r="D211" i="1"/>
  <c r="C211" i="1"/>
  <c r="H212" i="1"/>
  <c r="G212" i="1"/>
  <c r="D212" i="1" l="1"/>
  <c r="C212" i="1"/>
  <c r="D36" i="5"/>
  <c r="K59" i="5"/>
  <c r="J59" i="5" l="1"/>
  <c r="J60" i="5" s="1"/>
  <c r="F36" i="5"/>
  <c r="K60" i="5"/>
  <c r="L60" i="5" l="1"/>
  <c r="J61" i="5"/>
  <c r="M60" i="5"/>
  <c r="K61" i="5"/>
  <c r="L61" i="5" l="1"/>
  <c r="M61" i="5"/>
  <c r="K62" i="5"/>
  <c r="J62" i="5"/>
  <c r="M62" i="5" l="1"/>
  <c r="K63" i="5"/>
  <c r="J63" i="5"/>
  <c r="L62" i="5"/>
  <c r="K64" i="5" l="1"/>
  <c r="L63" i="5"/>
  <c r="M63" i="5"/>
  <c r="J64" i="5"/>
  <c r="L64" i="5" l="1"/>
  <c r="K65" i="5"/>
  <c r="J65" i="5"/>
  <c r="M64" i="5"/>
  <c r="M65" i="5" l="1"/>
  <c r="K66" i="5"/>
  <c r="L65" i="5"/>
  <c r="J66" i="5"/>
  <c r="K67" i="5" l="1"/>
  <c r="M66" i="5"/>
  <c r="J67" i="5"/>
  <c r="L66" i="5"/>
  <c r="K68" i="5" l="1"/>
  <c r="L67" i="5"/>
  <c r="M67" i="5"/>
  <c r="J68" i="5"/>
  <c r="M68" i="5" l="1"/>
  <c r="K69" i="5"/>
  <c r="J69" i="5"/>
  <c r="L68" i="5"/>
  <c r="K70" i="5" l="1"/>
  <c r="L69" i="5"/>
  <c r="M69" i="5"/>
  <c r="J70" i="5"/>
  <c r="L70" i="5" l="1"/>
  <c r="M70" i="5"/>
  <c r="J71" i="5"/>
  <c r="K71" i="5"/>
  <c r="K72" i="5" l="1"/>
  <c r="M71" i="5"/>
  <c r="L71" i="5"/>
  <c r="J72" i="5"/>
  <c r="L72" i="5" l="1"/>
  <c r="K73" i="5"/>
  <c r="J73" i="5"/>
  <c r="M72" i="5"/>
  <c r="M73" i="5" l="1"/>
  <c r="K74" i="5"/>
  <c r="L73" i="5"/>
  <c r="J74" i="5"/>
  <c r="L74" i="5" l="1"/>
  <c r="K75" i="5"/>
  <c r="J75" i="5"/>
  <c r="M74" i="5"/>
  <c r="L75" i="5" l="1"/>
  <c r="K76" i="5"/>
  <c r="M75" i="5"/>
  <c r="J76" i="5"/>
  <c r="K77" i="5" l="1"/>
  <c r="M76" i="5"/>
  <c r="J77" i="5"/>
  <c r="L76" i="5"/>
  <c r="M77" i="5" l="1"/>
  <c r="K78" i="5"/>
  <c r="L77" i="5"/>
  <c r="J78" i="5"/>
  <c r="L78" i="5" l="1"/>
  <c r="K79" i="5"/>
  <c r="J79" i="5"/>
  <c r="M78" i="5"/>
  <c r="M79" i="5" l="1"/>
  <c r="L79" i="5"/>
  <c r="J80" i="5"/>
  <c r="K80" i="5"/>
  <c r="L80" i="5" l="1"/>
  <c r="M80" i="5"/>
  <c r="J81" i="5"/>
  <c r="K81" i="5"/>
  <c r="L81" i="5" l="1"/>
  <c r="M81" i="5"/>
  <c r="J82" i="5"/>
  <c r="K82" i="5"/>
  <c r="L82" i="5" l="1"/>
  <c r="M82" i="5"/>
  <c r="K83" i="5"/>
  <c r="J83" i="5"/>
  <c r="L83" i="5" l="1"/>
  <c r="M83" i="5"/>
  <c r="K84" i="5"/>
  <c r="J84" i="5"/>
  <c r="L84" i="5" l="1"/>
  <c r="M84" i="5"/>
  <c r="K85" i="5"/>
  <c r="J85" i="5"/>
  <c r="L85" i="5" l="1"/>
  <c r="M85" i="5"/>
  <c r="K86" i="5"/>
  <c r="J86" i="5"/>
  <c r="L86" i="5" l="1"/>
  <c r="M86" i="5"/>
  <c r="K87" i="5"/>
  <c r="J87" i="5"/>
  <c r="L87" i="5" l="1"/>
  <c r="M87" i="5"/>
  <c r="K88" i="5"/>
  <c r="J88" i="5"/>
  <c r="M88" i="5" l="1"/>
  <c r="L88" i="5"/>
  <c r="K89" i="5"/>
  <c r="J89" i="5"/>
  <c r="M89" i="5" l="1"/>
  <c r="L89" i="5"/>
  <c r="K90" i="5"/>
  <c r="J90" i="5"/>
  <c r="M90" i="5" l="1"/>
  <c r="L90" i="5"/>
  <c r="K91" i="5"/>
  <c r="J91" i="5"/>
  <c r="M91" i="5" l="1"/>
  <c r="L91" i="5"/>
  <c r="J92" i="5"/>
  <c r="K92" i="5"/>
  <c r="M92" i="5" l="1"/>
  <c r="L92" i="5"/>
  <c r="J93" i="5"/>
  <c r="K93" i="5"/>
  <c r="M93" i="5" l="1"/>
  <c r="L93" i="5"/>
  <c r="K94" i="5"/>
  <c r="J94" i="5"/>
  <c r="M94" i="5" l="1"/>
  <c r="L94" i="5"/>
  <c r="J95" i="5"/>
  <c r="K95" i="5"/>
  <c r="M95" i="5" l="1"/>
  <c r="L95" i="5"/>
  <c r="J96" i="5"/>
  <c r="K96" i="5"/>
  <c r="L96" i="5" l="1"/>
  <c r="M96" i="5"/>
  <c r="J97" i="5"/>
  <c r="K97" i="5"/>
  <c r="L97" i="5" l="1"/>
  <c r="M97" i="5"/>
  <c r="J98" i="5"/>
  <c r="K98" i="5"/>
  <c r="M98" i="5" l="1"/>
  <c r="L98" i="5"/>
  <c r="K99" i="5"/>
  <c r="J99" i="5"/>
  <c r="L99" i="5" l="1"/>
  <c r="M99" i="5"/>
</calcChain>
</file>

<file path=xl/sharedStrings.xml><?xml version="1.0" encoding="utf-8"?>
<sst xmlns="http://schemas.openxmlformats.org/spreadsheetml/2006/main" count="170" uniqueCount="78">
  <si>
    <t>X</t>
  </si>
  <si>
    <t>Xoffset</t>
  </si>
  <si>
    <t>Y1offset</t>
  </si>
  <si>
    <t>Center</t>
  </si>
  <si>
    <t>Radius</t>
  </si>
  <si>
    <t>Y</t>
  </si>
  <si>
    <t>(x^2+y^2)^.5</t>
  </si>
  <si>
    <t>Yoffset</t>
  </si>
  <si>
    <t>Z0</t>
  </si>
  <si>
    <t>G'</t>
  </si>
  <si>
    <t>B'</t>
  </si>
  <si>
    <t>RL'</t>
  </si>
  <si>
    <t>XL'</t>
  </si>
  <si>
    <t>X1</t>
  </si>
  <si>
    <t>B1</t>
  </si>
  <si>
    <t>X'</t>
  </si>
  <si>
    <t>as L/H</t>
  </si>
  <si>
    <t>as C/F</t>
  </si>
  <si>
    <t>X2</t>
  </si>
  <si>
    <t>R'</t>
  </si>
  <si>
    <t>B2</t>
  </si>
  <si>
    <t>GL'</t>
  </si>
  <si>
    <t>BL'</t>
  </si>
  <si>
    <t>N</t>
  </si>
  <si>
    <t>W</t>
  </si>
  <si>
    <t>tanbl1</t>
  </si>
  <si>
    <t>tanbl2</t>
  </si>
  <si>
    <t>gamma_real</t>
  </si>
  <si>
    <t>gamma_im</t>
  </si>
  <si>
    <t>R &amp; D_X1</t>
  </si>
  <si>
    <t>X &amp; D_B2</t>
  </si>
  <si>
    <t>R &amp; D_B2</t>
  </si>
  <si>
    <t>X &amp; D_X2</t>
  </si>
  <si>
    <t>B3</t>
  </si>
  <si>
    <t>bl/(2*pi)</t>
  </si>
  <si>
    <t>eps_eff</t>
  </si>
  <si>
    <t>Physical Realization</t>
  </si>
  <si>
    <t>Lines</t>
  </si>
  <si>
    <t>beta l/(2*pi)</t>
  </si>
  <si>
    <t>c</t>
  </si>
  <si>
    <t>lambda</t>
  </si>
  <si>
    <t>mm</t>
  </si>
  <si>
    <t>Ohm</t>
  </si>
  <si>
    <t>mm/s</t>
  </si>
  <si>
    <t>1/Ohm</t>
  </si>
  <si>
    <t>*lambda</t>
  </si>
  <si>
    <t>Shorted Line</t>
  </si>
  <si>
    <t>Open Line</t>
  </si>
  <si>
    <t>X4</t>
  </si>
  <si>
    <t>Case 1</t>
  </si>
  <si>
    <t>Case 2</t>
  </si>
  <si>
    <t>Case 3</t>
  </si>
  <si>
    <t>Case 4</t>
  </si>
  <si>
    <t>R &amp; D_beta l</t>
  </si>
  <si>
    <t>X &amp; D_B3</t>
  </si>
  <si>
    <t>X &amp; D_X4</t>
  </si>
  <si>
    <t>Hz</t>
  </si>
  <si>
    <t>Ohm  gam_r</t>
  </si>
  <si>
    <t>Ohm  gam_i</t>
  </si>
  <si>
    <t>Use blue fields as input</t>
  </si>
  <si>
    <t>Output for Plotting</t>
  </si>
  <si>
    <t>Normalized</t>
  </si>
  <si>
    <t>Un-Normed</t>
  </si>
  <si>
    <t>Unit</t>
  </si>
  <si>
    <t>Reflection</t>
  </si>
  <si>
    <t>Speed of light</t>
  </si>
  <si>
    <t>Char. Impedance</t>
  </si>
  <si>
    <t>Frequency</t>
  </si>
  <si>
    <t>f</t>
  </si>
  <si>
    <t>For lines</t>
  </si>
  <si>
    <t>Wavelength</t>
  </si>
  <si>
    <t>Match
to</t>
  </si>
  <si>
    <t>Match
this</t>
  </si>
  <si>
    <t>S-Parameter to Impedance (Normalized)</t>
  </si>
  <si>
    <t>Real-Part Gamma</t>
  </si>
  <si>
    <t>Imag-Part Gamma</t>
  </si>
  <si>
    <t>Real-Part ZL</t>
  </si>
  <si>
    <t>Imag-Part 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</si>
</sst>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b/>
      <sz val="16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0" fillId="0" borderId="4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9" xfId="0" applyBorder="1"/>
    <xf numFmtId="0" fontId="0" fillId="7" borderId="9" xfId="0" applyFill="1" applyBorder="1"/>
    <xf numFmtId="0" fontId="0" fillId="8" borderId="9" xfId="0" applyFill="1" applyBorder="1"/>
    <xf numFmtId="0" fontId="0" fillId="0" borderId="0" xfId="0" applyFill="1"/>
    <xf numFmtId="0" fontId="0" fillId="0" borderId="9" xfId="0" applyFill="1" applyBorder="1"/>
    <xf numFmtId="0" fontId="4" fillId="0" borderId="9" xfId="0" applyFont="1" applyFill="1" applyBorder="1"/>
    <xf numFmtId="0" fontId="2" fillId="0" borderId="0" xfId="0" applyFont="1"/>
    <xf numFmtId="0" fontId="4" fillId="8" borderId="9" xfId="0" applyFont="1" applyFill="1" applyBorder="1"/>
    <xf numFmtId="0" fontId="4" fillId="0" borderId="0" xfId="0" applyFont="1" applyFill="1" applyBorder="1"/>
    <xf numFmtId="0" fontId="4" fillId="0" borderId="0" xfId="0" applyFont="1" applyAlignment="1"/>
    <xf numFmtId="0" fontId="0" fillId="0" borderId="0" xfId="0" applyAlignment="1"/>
    <xf numFmtId="0" fontId="0" fillId="0" borderId="10" xfId="0" applyFill="1" applyBorder="1"/>
    <xf numFmtId="0" fontId="0" fillId="8" borderId="10" xfId="0" applyFill="1" applyBorder="1"/>
    <xf numFmtId="0" fontId="0" fillId="0" borderId="10" xfId="0" applyBorder="1"/>
    <xf numFmtId="0" fontId="2" fillId="8" borderId="9" xfId="0" applyFont="1" applyFill="1" applyBorder="1"/>
    <xf numFmtId="0" fontId="2" fillId="8" borderId="12" xfId="0" applyFont="1" applyFill="1" applyBorder="1"/>
    <xf numFmtId="0" fontId="2" fillId="8" borderId="13" xfId="0" applyFont="1" applyFill="1" applyBorder="1"/>
    <xf numFmtId="0" fontId="2" fillId="8" borderId="14" xfId="0" applyFont="1" applyFill="1" applyBorder="1"/>
    <xf numFmtId="0" fontId="2" fillId="8" borderId="15" xfId="0" applyFont="1" applyFill="1" applyBorder="1"/>
    <xf numFmtId="0" fontId="2" fillId="8" borderId="16" xfId="0" applyFont="1" applyFill="1" applyBorder="1"/>
    <xf numFmtId="0" fontId="2" fillId="8" borderId="17" xfId="0" applyFont="1" applyFill="1" applyBorder="1"/>
    <xf numFmtId="0" fontId="2" fillId="8" borderId="18" xfId="0" applyFont="1" applyFill="1" applyBorder="1"/>
    <xf numFmtId="0" fontId="4" fillId="0" borderId="4" xfId="0" applyFont="1" applyFill="1" applyBorder="1"/>
    <xf numFmtId="0" fontId="0" fillId="9" borderId="4" xfId="0" applyFill="1" applyBorder="1"/>
    <xf numFmtId="0" fontId="0" fillId="9" borderId="0" xfId="0" applyFill="1" applyBorder="1"/>
    <xf numFmtId="0" fontId="4" fillId="0" borderId="9" xfId="0" applyFont="1" applyBorder="1"/>
    <xf numFmtId="0" fontId="0" fillId="8" borderId="11" xfId="0" applyFill="1" applyBorder="1"/>
    <xf numFmtId="0" fontId="0" fillId="8" borderId="12" xfId="0" applyFill="1" applyBorder="1"/>
    <xf numFmtId="0" fontId="4" fillId="8" borderId="12" xfId="0" applyFont="1" applyFill="1" applyBorder="1"/>
    <xf numFmtId="11" fontId="2" fillId="8" borderId="12" xfId="0" applyNumberFormat="1" applyFont="1" applyFill="1" applyBorder="1"/>
    <xf numFmtId="11" fontId="2" fillId="8" borderId="13" xfId="0" applyNumberFormat="1" applyFont="1" applyFill="1" applyBorder="1"/>
    <xf numFmtId="0" fontId="0" fillId="8" borderId="16" xfId="0" applyFill="1" applyBorder="1"/>
    <xf numFmtId="0" fontId="0" fillId="8" borderId="17" xfId="0" applyFill="1" applyBorder="1"/>
    <xf numFmtId="0" fontId="4" fillId="8" borderId="17" xfId="0" applyFont="1" applyFill="1" applyBorder="1"/>
    <xf numFmtId="11" fontId="2" fillId="8" borderId="17" xfId="0" applyNumberFormat="1" applyFont="1" applyFill="1" applyBorder="1"/>
    <xf numFmtId="11" fontId="2" fillId="8" borderId="18" xfId="0" applyNumberFormat="1" applyFont="1" applyFill="1" applyBorder="1"/>
    <xf numFmtId="11" fontId="0" fillId="7" borderId="9" xfId="0" applyNumberFormat="1" applyFill="1" applyBorder="1"/>
    <xf numFmtId="0" fontId="0" fillId="0" borderId="9" xfId="0" applyNumberFormat="1" applyBorder="1"/>
    <xf numFmtId="0" fontId="4" fillId="0" borderId="22" xfId="0" applyFont="1" applyFill="1" applyBorder="1"/>
    <xf numFmtId="0" fontId="0" fillId="0" borderId="25" xfId="0" applyBorder="1"/>
    <xf numFmtId="0" fontId="0" fillId="0" borderId="27" xfId="0" applyBorder="1"/>
    <xf numFmtId="0" fontId="0" fillId="7" borderId="28" xfId="0" applyFill="1" applyBorder="1"/>
    <xf numFmtId="0" fontId="0" fillId="0" borderId="28" xfId="0" applyBorder="1"/>
    <xf numFmtId="0" fontId="4" fillId="0" borderId="28" xfId="0" applyFont="1" applyBorder="1"/>
    <xf numFmtId="0" fontId="0" fillId="0" borderId="29" xfId="0" applyBorder="1"/>
    <xf numFmtId="0" fontId="3" fillId="6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8" borderId="12" xfId="0" applyFont="1" applyFill="1" applyBorder="1" applyAlignment="1">
      <alignment horizontal="center"/>
    </xf>
    <xf numFmtId="0" fontId="5" fillId="0" borderId="26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4" fillId="0" borderId="19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/>
    </xf>
    <xf numFmtId="0" fontId="3" fillId="10" borderId="23" xfId="0" applyFont="1" applyFill="1" applyBorder="1" applyAlignment="1">
      <alignment horizontal="center" vertical="center" wrapText="1"/>
    </xf>
    <xf numFmtId="0" fontId="3" fillId="10" borderId="24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 wrapText="1"/>
    </xf>
    <xf numFmtId="0" fontId="3" fillId="6" borderId="24" xfId="0" applyFont="1" applyFill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</cellXfs>
  <cellStyles count="1">
    <cellStyle name="Standard" xfId="0" builtinId="0"/>
  </cellStyles>
  <dxfs count="1">
    <dxf>
      <font>
        <color theme="0" tint="-0.1499679555650502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Microwaves101.com for </a:t>
            </a:r>
          </a:p>
          <a:p>
            <a:pPr algn="l"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Smith Chart</a:t>
            </a:r>
          </a:p>
          <a:p>
            <a:pPr algn="l"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  <a:p>
            <a:pPr algn="l"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ibdrigo.com for </a:t>
            </a:r>
          </a:p>
          <a:p>
            <a:pPr algn="l"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e-DE"/>
              <a:t>Matching</a:t>
            </a:r>
          </a:p>
        </c:rich>
      </c:tx>
      <c:layout>
        <c:manualLayout>
          <c:xMode val="edge"/>
          <c:yMode val="edge"/>
          <c:x val="3.2719836400818006E-2"/>
          <c:y val="1.91489361702127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764826175869144E-2"/>
          <c:y val="1.6312056737588683E-2"/>
          <c:w val="0.93047034764826153"/>
          <c:h val="0.94751773049645349"/>
        </c:manualLayout>
      </c:layout>
      <c:scatterChart>
        <c:scatterStyle val="smoothMarker"/>
        <c:varyColors val="0"/>
        <c:ser>
          <c:idx val="14"/>
          <c:order val="14"/>
          <c:tx>
            <c:v>Match_1_XB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Matching!$D$60:$D$99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xVal>
          <c:yVal>
            <c:numRef>
              <c:f>Matching!$E$60:$E$99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1"/>
        </c:ser>
        <c:ser>
          <c:idx val="15"/>
          <c:order val="15"/>
          <c:tx>
            <c:v>Match_2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Matching!$H$60:$H$99</c:f>
              <c:numCache>
                <c:formatCode>General</c:formatCode>
                <c:ptCount val="40"/>
                <c:pt idx="0">
                  <c:v>0.26952372212535602</c:v>
                </c:pt>
                <c:pt idx="1">
                  <c:v>0.25944556432916599</c:v>
                </c:pt>
                <c:pt idx="2">
                  <c:v>0.24918275638613399</c:v>
                </c:pt>
                <c:pt idx="3">
                  <c:v>0.238748165311298</c:v>
                </c:pt>
                <c:pt idx="4">
                  <c:v>0.22815451732389899</c:v>
                </c:pt>
                <c:pt idx="5">
                  <c:v>0.21741436954109999</c:v>
                </c:pt>
                <c:pt idx="6">
                  <c:v>0.206540083749371</c:v>
                </c:pt>
                <c:pt idx="7">
                  <c:v>0.19554380227731</c:v>
                </c:pt>
                <c:pt idx="8">
                  <c:v>0.18443742597674101</c:v>
                </c:pt>
                <c:pt idx="9">
                  <c:v>0.17323259430336499</c:v>
                </c:pt>
                <c:pt idx="10">
                  <c:v>0.161940667473564</c:v>
                </c:pt>
                <c:pt idx="11">
                  <c:v>0.150572710661208</c:v>
                </c:pt>
                <c:pt idx="12">
                  <c:v>0.13913948018636901</c:v>
                </c:pt>
                <c:pt idx="13">
                  <c:v>0.127651411637691</c:v>
                </c:pt>
                <c:pt idx="14">
                  <c:v>0.116118609861234</c:v>
                </c:pt>
                <c:pt idx="15">
                  <c:v>0.104550840740916</c:v>
                </c:pt>
                <c:pt idx="16">
                  <c:v>9.2957524689555607E-2</c:v>
                </c:pt>
                <c:pt idx="17">
                  <c:v>8.1347731764350797E-2</c:v>
                </c:pt>
                <c:pt idx="18">
                  <c:v>6.9730178316752406E-2</c:v>
                </c:pt>
                <c:pt idx="19">
                  <c:v>5.8113225084069797E-2</c:v>
                </c:pt>
                <c:pt idx="20">
                  <c:v>3.1261889565211101E-2</c:v>
                </c:pt>
                <c:pt idx="21">
                  <c:v>4.2224674517355298E-3</c:v>
                </c:pt>
                <c:pt idx="22">
                  <c:v>-2.29052487245998E-2</c:v>
                </c:pt>
                <c:pt idx="23">
                  <c:v>-5.0009233451074497E-2</c:v>
                </c:pt>
                <c:pt idx="24">
                  <c:v>-7.6965160092953205E-2</c:v>
                </c:pt>
                <c:pt idx="25">
                  <c:v>-0.103636605665878</c:v>
                </c:pt>
                <c:pt idx="26">
                  <c:v>-0.129875576201085</c:v>
                </c:pt>
                <c:pt idx="27">
                  <c:v>-0.15552339670002299</c:v>
                </c:pt>
                <c:pt idx="28">
                  <c:v>-0.18041200244653399</c:v>
                </c:pt>
                <c:pt idx="29">
                  <c:v>-0.20436565722998901</c:v>
                </c:pt>
                <c:pt idx="30">
                  <c:v>-0.227203108633864</c:v>
                </c:pt>
                <c:pt idx="31">
                  <c:v>-0.248740171107525</c:v>
                </c:pt>
                <c:pt idx="32">
                  <c:v>-0.26879270464495197</c:v>
                </c:pt>
                <c:pt idx="33">
                  <c:v>-0.28717993161529698</c:v>
                </c:pt>
                <c:pt idx="34">
                  <c:v>-0.30372800819705398</c:v>
                </c:pt>
                <c:pt idx="35">
                  <c:v>-0.31827374196543101</c:v>
                </c:pt>
                <c:pt idx="36">
                  <c:v>-0.33066832576684901</c:v>
                </c:pt>
                <c:pt idx="37">
                  <c:v>-0.34078094245033402</c:v>
                </c:pt>
                <c:pt idx="38">
                  <c:v>-0.34850208746615002</c:v>
                </c:pt>
                <c:pt idx="39">
                  <c:v>-0.353746458423847</c:v>
                </c:pt>
              </c:numCache>
            </c:numRef>
          </c:xVal>
          <c:yVal>
            <c:numRef>
              <c:f>Matching!$I$60:$I$99</c:f>
              <c:numCache>
                <c:formatCode>General</c:formatCode>
                <c:ptCount val="40"/>
                <c:pt idx="0">
                  <c:v>0.44782967789299799</c:v>
                </c:pt>
                <c:pt idx="1">
                  <c:v>0.46005676516710298</c:v>
                </c:pt>
                <c:pt idx="2">
                  <c:v>0.47196150844977203</c:v>
                </c:pt>
                <c:pt idx="3">
                  <c:v>0.48354198875455101</c:v>
                </c:pt>
                <c:pt idx="4">
                  <c:v>0.49479687532119698</c:v>
                </c:pt>
                <c:pt idx="5">
                  <c:v>0.50572540503536101</c:v>
                </c:pt>
                <c:pt idx="6">
                  <c:v>0.51632736060916296</c:v>
                </c:pt>
                <c:pt idx="7">
                  <c:v>0.52660304771534505</c:v>
                </c:pt>
                <c:pt idx="8">
                  <c:v>0.53655327126243502</c:v>
                </c:pt>
                <c:pt idx="9">
                  <c:v>0.54617931099181205</c:v>
                </c:pt>
                <c:pt idx="10">
                  <c:v>0.555482896569644</c:v>
                </c:pt>
                <c:pt idx="11">
                  <c:v>0.564466182338064</c:v>
                </c:pt>
                <c:pt idx="12">
                  <c:v>0.57313172188035599</c:v>
                </c:pt>
                <c:pt idx="13">
                  <c:v>0.58148244254481896</c:v>
                </c:pt>
                <c:pt idx="14">
                  <c:v>0.58952162006144904</c:v>
                </c:pt>
                <c:pt idx="15">
                  <c:v>0.59725285337465905</c:v>
                </c:pt>
                <c:pt idx="16">
                  <c:v>0.60468003980441498</c:v>
                </c:pt>
                <c:pt idx="17">
                  <c:v>0.61180735063704395</c:v>
                </c:pt>
                <c:pt idx="18">
                  <c:v>0.61863920723615895</c:v>
                </c:pt>
                <c:pt idx="19">
                  <c:v>0.62518025775353703</c:v>
                </c:pt>
                <c:pt idx="20">
                  <c:v>0.61317274556841705</c:v>
                </c:pt>
                <c:pt idx="21">
                  <c:v>0.59962483683600398</c:v>
                </c:pt>
                <c:pt idx="22">
                  <c:v>0.58446213748788101</c:v>
                </c:pt>
                <c:pt idx="23">
                  <c:v>0.56761593209827699</c:v>
                </c:pt>
                <c:pt idx="24">
                  <c:v>0.54902503258582902</c:v>
                </c:pt>
                <c:pt idx="25">
                  <c:v>0.52863777022939296</c:v>
                </c:pt>
                <c:pt idx="26">
                  <c:v>0.506414093541531</c:v>
                </c:pt>
                <c:pt idx="27">
                  <c:v>0.48232772126067303</c:v>
                </c:pt>
                <c:pt idx="28">
                  <c:v>0.45636828609001001</c:v>
                </c:pt>
                <c:pt idx="29">
                  <c:v>0.428543391763197</c:v>
                </c:pt>
                <c:pt idx="30">
                  <c:v>0.39888049471686998</c:v>
                </c:pt>
                <c:pt idx="31">
                  <c:v>0.36742851342944699</c:v>
                </c:pt>
                <c:pt idx="32">
                  <c:v>0.33425906474100198</c:v>
                </c:pt>
                <c:pt idx="33">
                  <c:v>0.29946722851405999</c:v>
                </c:pt>
                <c:pt idx="34">
                  <c:v>0.26317175088173</c:v>
                </c:pt>
                <c:pt idx="35">
                  <c:v>0.22551461265100101</c:v>
                </c:pt>
                <c:pt idx="36">
                  <c:v>0.18665991314093799</c:v>
                </c:pt>
                <c:pt idx="37">
                  <c:v>0.14679205002303899</c:v>
                </c:pt>
                <c:pt idx="38">
                  <c:v>0.10611321096177399</c:v>
                </c:pt>
                <c:pt idx="39">
                  <c:v>6.4840230640938204E-2</c:v>
                </c:pt>
              </c:numCache>
            </c:numRef>
          </c:yVal>
          <c:smooth val="1"/>
        </c:ser>
        <c:ser>
          <c:idx val="16"/>
          <c:order val="16"/>
          <c:tx>
            <c:v>Match_3_Lines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Matching!$L$60:$L$99</c:f>
              <c:numCache>
                <c:formatCode>General</c:formatCode>
                <c:ptCount val="40"/>
                <c:pt idx="0">
                  <c:v>0.26952372212535602</c:v>
                </c:pt>
                <c:pt idx="1">
                  <c:v>0.35063871800883201</c:v>
                </c:pt>
                <c:pt idx="2">
                  <c:v>0.41865556741752302</c:v>
                </c:pt>
                <c:pt idx="3">
                  <c:v>0.47103349373278403</c:v>
                </c:pt>
                <c:pt idx="4">
                  <c:v>0.50581591396566605</c:v>
                </c:pt>
                <c:pt idx="5">
                  <c:v>0.52170352712184398</c:v>
                </c:pt>
                <c:pt idx="6">
                  <c:v>0.51810284972797005</c:v>
                </c:pt>
                <c:pt idx="7">
                  <c:v>0.49514838546972301</c:v>
                </c:pt>
                <c:pt idx="8">
                  <c:v>0.45369760079236598</c:v>
                </c:pt>
                <c:pt idx="9">
                  <c:v>0.39529889415081898</c:v>
                </c:pt>
                <c:pt idx="10">
                  <c:v>0.322133755421255</c:v>
                </c:pt>
                <c:pt idx="11">
                  <c:v>0.23693527611555201</c:v>
                </c:pt>
                <c:pt idx="12">
                  <c:v>0.14288605445821101</c:v>
                </c:pt>
                <c:pt idx="13">
                  <c:v>4.3499309092349003E-2</c:v>
                </c:pt>
                <c:pt idx="14">
                  <c:v>-5.7512357575068597E-2</c:v>
                </c:pt>
                <c:pt idx="15">
                  <c:v>-0.15637564402964199</c:v>
                </c:pt>
                <c:pt idx="16">
                  <c:v>-0.24939750172751499</c:v>
                </c:pt>
                <c:pt idx="17">
                  <c:v>-0.33310308931516502</c:v>
                </c:pt>
                <c:pt idx="18">
                  <c:v>-0.40436557569645198</c:v>
                </c:pt>
                <c:pt idx="19">
                  <c:v>-0.46052294313962</c:v>
                </c:pt>
                <c:pt idx="20">
                  <c:v>-0.449226886624782</c:v>
                </c:pt>
                <c:pt idx="21">
                  <c:v>-0.438202960495361</c:v>
                </c:pt>
                <c:pt idx="22">
                  <c:v>-0.42751306422119301</c:v>
                </c:pt>
                <c:pt idx="23">
                  <c:v>-0.41722127432044198</c:v>
                </c:pt>
                <c:pt idx="24">
                  <c:v>-0.40739315127025399</c:v>
                </c:pt>
                <c:pt idx="25">
                  <c:v>-0.39809493419366199</c:v>
                </c:pt>
                <c:pt idx="26">
                  <c:v>-0.389392633204731</c:v>
                </c:pt>
                <c:pt idx="27">
                  <c:v>-0.38135103498102801</c:v>
                </c:pt>
                <c:pt idx="28">
                  <c:v>-0.37403264289273902</c:v>
                </c:pt>
                <c:pt idx="29">
                  <c:v>-0.36749657847210199</c:v>
                </c:pt>
                <c:pt idx="30">
                  <c:v>-0.36179747573239202</c:v>
                </c:pt>
                <c:pt idx="31">
                  <c:v>-0.35698440341014898</c:v>
                </c:pt>
                <c:pt idx="32">
                  <c:v>-0.353099852208975</c:v>
                </c:pt>
                <c:pt idx="33">
                  <c:v>-0.350178824248429</c:v>
                </c:pt>
                <c:pt idx="34">
                  <c:v>-0.34824805997091601</c:v>
                </c:pt>
                <c:pt idx="35">
                  <c:v>-0.347325433694887</c:v>
                </c:pt>
                <c:pt idx="36">
                  <c:v>-0.34741954296410998</c:v>
                </c:pt>
                <c:pt idx="37">
                  <c:v>-0.34852950914848901</c:v>
                </c:pt>
                <c:pt idx="38">
                  <c:v>-0.35064499787752301</c:v>
                </c:pt>
                <c:pt idx="39">
                  <c:v>-0.35374645842385399</c:v>
                </c:pt>
              </c:numCache>
            </c:numRef>
          </c:xVal>
          <c:yVal>
            <c:numRef>
              <c:f>Matching!$M$60:$M$99</c:f>
              <c:numCache>
                <c:formatCode>General</c:formatCode>
                <c:ptCount val="40"/>
                <c:pt idx="0">
                  <c:v>0.44782967789299799</c:v>
                </c:pt>
                <c:pt idx="1">
                  <c:v>0.38761701023455802</c:v>
                </c:pt>
                <c:pt idx="2">
                  <c:v>0.31292486807597703</c:v>
                </c:pt>
                <c:pt idx="3">
                  <c:v>0.226543384304075</c:v>
                </c:pt>
                <c:pt idx="4">
                  <c:v>0.13169934840056999</c:v>
                </c:pt>
                <c:pt idx="5">
                  <c:v>3.1935669378984601E-2</c:v>
                </c:pt>
                <c:pt idx="6">
                  <c:v>-6.9020969957057102E-2</c:v>
                </c:pt>
                <c:pt idx="7">
                  <c:v>-0.167399323644944</c:v>
                </c:pt>
                <c:pt idx="8">
                  <c:v>-0.25952445785572198</c:v>
                </c:pt>
                <c:pt idx="9">
                  <c:v>-0.341955028436771</c:v>
                </c:pt>
                <c:pt idx="10">
                  <c:v>-0.41161183268736601</c:v>
                </c:pt>
                <c:pt idx="11">
                  <c:v>-0.46589283330192799</c:v>
                </c:pt>
                <c:pt idx="12">
                  <c:v>-0.50277035774935697</c:v>
                </c:pt>
                <c:pt idx="13">
                  <c:v>-0.52086684219533497</c:v>
                </c:pt>
                <c:pt idx="14">
                  <c:v>-0.51950629054536701</c:v>
                </c:pt>
                <c:pt idx="15">
                  <c:v>-0.49873952635054503</c:v>
                </c:pt>
                <c:pt idx="16">
                  <c:v>-0.45934229428839302</c:v>
                </c:pt>
                <c:pt idx="17">
                  <c:v>-0.40278628213823803</c:v>
                </c:pt>
                <c:pt idx="18">
                  <c:v>-0.33118414572821803</c:v>
                </c:pt>
                <c:pt idx="19">
                  <c:v>-0.247210590452909</c:v>
                </c:pt>
                <c:pt idx="20">
                  <c:v>-0.23700454098193799</c:v>
                </c:pt>
                <c:pt idx="21">
                  <c:v>-0.22605802270050501</c:v>
                </c:pt>
                <c:pt idx="22">
                  <c:v>-0.21437065776538899</c:v>
                </c:pt>
                <c:pt idx="23">
                  <c:v>-0.20194822901118301</c:v>
                </c:pt>
                <c:pt idx="24">
                  <c:v>-0.188803204777445</c:v>
                </c:pt>
                <c:pt idx="25">
                  <c:v>-0.174955180213411</c:v>
                </c:pt>
                <c:pt idx="26">
                  <c:v>-0.16043121052398601</c:v>
                </c:pt>
                <c:pt idx="27">
                  <c:v>-0.14526601249337201</c:v>
                </c:pt>
                <c:pt idx="28">
                  <c:v>-0.129502012909506</c:v>
                </c:pt>
                <c:pt idx="29">
                  <c:v>-0.113189226302019</c:v>
                </c:pt>
                <c:pt idx="30">
                  <c:v>-9.63849496770387E-2</c:v>
                </c:pt>
                <c:pt idx="31">
                  <c:v>-7.9153268533435503E-2</c:v>
                </c:pt>
                <c:pt idx="32">
                  <c:v>-6.1564376090851101E-2</c:v>
                </c:pt>
                <c:pt idx="33">
                  <c:v>-4.3693715935821498E-2</c:v>
                </c:pt>
                <c:pt idx="34">
                  <c:v>-2.56209666813433E-2</c:v>
                </c:pt>
                <c:pt idx="35">
                  <c:v>-7.4288951580320402E-3</c:v>
                </c:pt>
                <c:pt idx="36">
                  <c:v>1.07978884764975E-2</c:v>
                </c:pt>
                <c:pt idx="37">
                  <c:v>2.8974235046414401E-2</c:v>
                </c:pt>
                <c:pt idx="38">
                  <c:v>4.70157781634735E-2</c:v>
                </c:pt>
                <c:pt idx="39">
                  <c:v>6.4840230640926602E-2</c:v>
                </c:pt>
              </c:numCache>
            </c:numRef>
          </c:yVal>
          <c:smooth val="1"/>
        </c:ser>
        <c:ser>
          <c:idx val="17"/>
          <c:order val="17"/>
          <c:tx>
            <c:v>Match_4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Matching!$P$60:$P$99</c:f>
              <c:numCache>
                <c:formatCode>General</c:formatCode>
                <c:ptCount val="40"/>
                <c:pt idx="0">
                  <c:v>0.26952372212535602</c:v>
                </c:pt>
                <c:pt idx="1">
                  <c:v>0.333448128984557</c:v>
                </c:pt>
                <c:pt idx="2">
                  <c:v>0.38987706633890501</c:v>
                </c:pt>
                <c:pt idx="3">
                  <c:v>0.43754208688771101</c:v>
                </c:pt>
                <c:pt idx="4">
                  <c:v>0.475371744499127</c:v>
                </c:pt>
                <c:pt idx="5">
                  <c:v>0.50251567889112203</c:v>
                </c:pt>
                <c:pt idx="6">
                  <c:v>0.51836373059722796</c:v>
                </c:pt>
                <c:pt idx="7">
                  <c:v>0.522559656538088</c:v>
                </c:pt>
                <c:pt idx="8">
                  <c:v>0.51500913789107305</c:v>
                </c:pt>
                <c:pt idx="9">
                  <c:v>0.49588190025169698</c:v>
                </c:pt>
                <c:pt idx="10">
                  <c:v>0.46560789842844602</c:v>
                </c:pt>
                <c:pt idx="11">
                  <c:v>0.42486765163175</c:v>
                </c:pt>
                <c:pt idx="12">
                  <c:v>0.374576946309155</c:v>
                </c:pt>
                <c:pt idx="13">
                  <c:v>0.315866250486597</c:v>
                </c:pt>
                <c:pt idx="14">
                  <c:v>0.250055302353898</c:v>
                </c:pt>
                <c:pt idx="15">
                  <c:v>0.17862344430927801</c:v>
                </c:pt>
                <c:pt idx="16">
                  <c:v>0.103176369313976</c:v>
                </c:pt>
                <c:pt idx="17">
                  <c:v>2.5410027054614901E-2</c:v>
                </c:pt>
                <c:pt idx="18">
                  <c:v>-5.2927498745299201E-2</c:v>
                </c:pt>
                <c:pt idx="19">
                  <c:v>-0.130075284917581</c:v>
                </c:pt>
                <c:pt idx="20">
                  <c:v>-0.15077602038599899</c:v>
                </c:pt>
                <c:pt idx="21">
                  <c:v>-0.171005528359326</c:v>
                </c:pt>
                <c:pt idx="22">
                  <c:v>-0.190673067516581</c:v>
                </c:pt>
                <c:pt idx="23">
                  <c:v>-0.209685199830425</c:v>
                </c:pt>
                <c:pt idx="24">
                  <c:v>-0.227946596612877</c:v>
                </c:pt>
                <c:pt idx="25">
                  <c:v>-0.24536095879139899</c:v>
                </c:pt>
                <c:pt idx="26">
                  <c:v>-0.26183204263826598</c:v>
                </c:pt>
                <c:pt idx="27">
                  <c:v>-0.27726477761579799</c:v>
                </c:pt>
                <c:pt idx="28">
                  <c:v>-0.291566458349931</c:v>
                </c:pt>
                <c:pt idx="29">
                  <c:v>-0.3046479882382</c:v>
                </c:pt>
                <c:pt idx="30">
                  <c:v>-0.31642514809803701</c:v>
                </c:pt>
                <c:pt idx="31">
                  <c:v>-0.32681985984328799</c:v>
                </c:pt>
                <c:pt idx="32">
                  <c:v>-0.33576141271025101</c:v>
                </c:pt>
                <c:pt idx="33">
                  <c:v>-0.34318761827940802</c:v>
                </c:pt>
                <c:pt idx="34">
                  <c:v>-0.34904586064307402</c:v>
                </c:pt>
                <c:pt idx="35">
                  <c:v>-0.35329400966612501</c:v>
                </c:pt>
                <c:pt idx="36">
                  <c:v>-0.35590116839985902</c:v>
                </c:pt>
                <c:pt idx="37">
                  <c:v>-0.35684823026010598</c:v>
                </c:pt>
                <c:pt idx="38">
                  <c:v>-0.35612822739017602</c:v>
                </c:pt>
                <c:pt idx="39">
                  <c:v>-0.35374645842385</c:v>
                </c:pt>
              </c:numCache>
            </c:numRef>
          </c:xVal>
          <c:yVal>
            <c:numRef>
              <c:f>Matching!$Q$60:$Q$99</c:f>
              <c:numCache>
                <c:formatCode>General</c:formatCode>
                <c:ptCount val="40"/>
                <c:pt idx="0">
                  <c:v>0.44782967789299799</c:v>
                </c:pt>
                <c:pt idx="1">
                  <c:v>0.40250068629351599</c:v>
                </c:pt>
                <c:pt idx="2">
                  <c:v>0.348124015737239</c:v>
                </c:pt>
                <c:pt idx="3">
                  <c:v>0.285921981302593</c:v>
                </c:pt>
                <c:pt idx="4">
                  <c:v>0.21729280181798999</c:v>
                </c:pt>
                <c:pt idx="5">
                  <c:v>0.143779169766174</c:v>
                </c:pt>
                <c:pt idx="6">
                  <c:v>6.7033573613381997E-2</c:v>
                </c:pt>
                <c:pt idx="7">
                  <c:v>-1.1218847928865801E-2</c:v>
                </c:pt>
                <c:pt idx="8">
                  <c:v>-8.9219084722659506E-2</c:v>
                </c:pt>
                <c:pt idx="9">
                  <c:v>-0.16521379540711101</c:v>
                </c:pt>
                <c:pt idx="10">
                  <c:v>-0.237494720175216</c:v>
                </c:pt>
                <c:pt idx="11">
                  <c:v>-0.30443708017746601</c:v>
                </c:pt>
                <c:pt idx="12">
                  <c:v>-0.36453610038481299</c:v>
                </c:pt>
                <c:pt idx="13">
                  <c:v>-0.41644083492567802</c:v>
                </c:pt>
                <c:pt idx="14">
                  <c:v>-0.45898453454855798</c:v>
                </c:pt>
                <c:pt idx="15">
                  <c:v>-0.49121087359009502</c:v>
                </c:pt>
                <c:pt idx="16">
                  <c:v>-0.51239544690135697</c:v>
                </c:pt>
                <c:pt idx="17">
                  <c:v>-0.52206205351005697</c:v>
                </c:pt>
                <c:pt idx="18">
                  <c:v>-0.51999340098372504</c:v>
                </c:pt>
                <c:pt idx="19">
                  <c:v>-0.50623598987395502</c:v>
                </c:pt>
                <c:pt idx="20">
                  <c:v>-0.486977837674618</c:v>
                </c:pt>
                <c:pt idx="21">
                  <c:v>-0.46650548386089402</c:v>
                </c:pt>
                <c:pt idx="22">
                  <c:v>-0.44482007832356002</c:v>
                </c:pt>
                <c:pt idx="23">
                  <c:v>-0.42193082942017501</c:v>
                </c:pt>
                <c:pt idx="24">
                  <c:v>-0.39785559943403698</c:v>
                </c:pt>
                <c:pt idx="25">
                  <c:v>-0.372621414305145</c:v>
                </c:pt>
                <c:pt idx="26">
                  <c:v>-0.34626486539965301</c:v>
                </c:pt>
                <c:pt idx="27">
                  <c:v>-0.31883238168688999</c:v>
                </c:pt>
                <c:pt idx="28">
                  <c:v>-0.29038035229290998</c:v>
                </c:pt>
                <c:pt idx="29">
                  <c:v>-0.260975082065877</c:v>
                </c:pt>
                <c:pt idx="30">
                  <c:v>-0.23069256653161699</c:v>
                </c:pt>
                <c:pt idx="31">
                  <c:v>-0.199618077378274</c:v>
                </c:pt>
                <c:pt idx="32">
                  <c:v>-0.16784555525178299</c:v>
                </c:pt>
                <c:pt idx="33">
                  <c:v>-0.135476812957325</c:v>
                </c:pt>
                <c:pt idx="34">
                  <c:v>-0.102620558864695</c:v>
                </c:pt>
                <c:pt idx="35">
                  <c:v>-6.9391257071723195E-2</c:v>
                </c:pt>
                <c:pt idx="36">
                  <c:v>-3.5907847319839099E-2</c:v>
                </c:pt>
                <c:pt idx="37">
                  <c:v>-2.29235340366374E-3</c:v>
                </c:pt>
                <c:pt idx="38">
                  <c:v>3.1331586480276501E-2</c:v>
                </c:pt>
                <c:pt idx="39">
                  <c:v>6.4840230640928004E-2</c:v>
                </c:pt>
              </c:numCache>
            </c:numRef>
          </c:yVal>
          <c:smooth val="1"/>
        </c:ser>
        <c:ser>
          <c:idx val="18"/>
          <c:order val="18"/>
          <c:tx>
            <c:v>Starting Point</c:v>
          </c:tx>
          <c:marker>
            <c:symbol val="none"/>
          </c:marker>
          <c:xVal>
            <c:numRef>
              <c:f>Matching!$F$16</c:f>
              <c:numCache>
                <c:formatCode>General</c:formatCode>
                <c:ptCount val="1"/>
                <c:pt idx="0">
                  <c:v>0.26952372212535602</c:v>
                </c:pt>
              </c:numCache>
            </c:numRef>
          </c:xVal>
          <c:yVal>
            <c:numRef>
              <c:f>Matching!$F$17</c:f>
              <c:numCache>
                <c:formatCode>General</c:formatCode>
                <c:ptCount val="1"/>
                <c:pt idx="0">
                  <c:v>0.44782967789299799</c:v>
                </c:pt>
              </c:numCache>
            </c:numRef>
          </c:yVal>
          <c:smooth val="1"/>
        </c:ser>
        <c:ser>
          <c:idx val="19"/>
          <c:order val="19"/>
          <c:tx>
            <c:v>End Point</c:v>
          </c:tx>
          <c:marker>
            <c:symbol val="none"/>
          </c:marker>
          <c:xVal>
            <c:numRef>
              <c:f>Matching!$F$10</c:f>
              <c:numCache>
                <c:formatCode>General</c:formatCode>
                <c:ptCount val="1"/>
                <c:pt idx="0">
                  <c:v>-0.353746458423847</c:v>
                </c:pt>
              </c:numCache>
            </c:numRef>
          </c:xVal>
          <c:yVal>
            <c:numRef>
              <c:f>Matching!$F$11</c:f>
              <c:numCache>
                <c:formatCode>General</c:formatCode>
                <c:ptCount val="1"/>
                <c:pt idx="0">
                  <c:v>6.4840230640925103E-2</c:v>
                </c:pt>
              </c:numCache>
            </c:numRef>
          </c:yVal>
          <c:smooth val="1"/>
        </c:ser>
        <c:ser>
          <c:idx val="20"/>
          <c:order val="2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SD_Data!$C$12:$C$212</c:f>
              <c:numCache>
                <c:formatCode>General</c:formatCode>
                <c:ptCount val="2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-0.91999999999999993</c:v>
                </c:pt>
                <c:pt idx="5">
                  <c:v>-0.89999999999999991</c:v>
                </c:pt>
                <c:pt idx="6">
                  <c:v>-0.87999999999999989</c:v>
                </c:pt>
                <c:pt idx="7">
                  <c:v>-0.85999999999999988</c:v>
                </c:pt>
                <c:pt idx="8">
                  <c:v>-0.83999999999999986</c:v>
                </c:pt>
                <c:pt idx="9">
                  <c:v>-0.81999999999999984</c:v>
                </c:pt>
                <c:pt idx="10">
                  <c:v>-0.79999999999999982</c:v>
                </c:pt>
                <c:pt idx="11">
                  <c:v>-0.7799999999999998</c:v>
                </c:pt>
                <c:pt idx="12">
                  <c:v>-0.75999999999999979</c:v>
                </c:pt>
                <c:pt idx="13">
                  <c:v>-0.73999999999999977</c:v>
                </c:pt>
                <c:pt idx="14">
                  <c:v>-0.71999999999999975</c:v>
                </c:pt>
                <c:pt idx="15">
                  <c:v>-0.69999999999999973</c:v>
                </c:pt>
                <c:pt idx="16">
                  <c:v>-0.67999999999999972</c:v>
                </c:pt>
                <c:pt idx="17">
                  <c:v>-0.6599999999999997</c:v>
                </c:pt>
                <c:pt idx="18">
                  <c:v>-0.63999999999999968</c:v>
                </c:pt>
                <c:pt idx="19">
                  <c:v>-0.61999999999999966</c:v>
                </c:pt>
                <c:pt idx="20">
                  <c:v>-0.59999999999999964</c:v>
                </c:pt>
                <c:pt idx="21">
                  <c:v>-0.57999999999999963</c:v>
                </c:pt>
                <c:pt idx="22">
                  <c:v>-0.55999999999999961</c:v>
                </c:pt>
                <c:pt idx="23">
                  <c:v>-0.53999999999999959</c:v>
                </c:pt>
                <c:pt idx="24">
                  <c:v>-0.51999999999999957</c:v>
                </c:pt>
                <c:pt idx="25">
                  <c:v>-0.49999999999999956</c:v>
                </c:pt>
                <c:pt idx="26">
                  <c:v>-0.47999999999999954</c:v>
                </c:pt>
                <c:pt idx="27">
                  <c:v>-0.45999999999999952</c:v>
                </c:pt>
                <c:pt idx="28">
                  <c:v>-0.4399999999999995</c:v>
                </c:pt>
                <c:pt idx="29">
                  <c:v>-0.41999999999999948</c:v>
                </c:pt>
                <c:pt idx="30">
                  <c:v>-0.39999999999999947</c:v>
                </c:pt>
                <c:pt idx="31">
                  <c:v>-0.37999999999999945</c:v>
                </c:pt>
                <c:pt idx="32">
                  <c:v>-0.35999999999999943</c:v>
                </c:pt>
                <c:pt idx="33">
                  <c:v>-0.33999999999999941</c:v>
                </c:pt>
                <c:pt idx="34">
                  <c:v>-0.3199999999999994</c:v>
                </c:pt>
                <c:pt idx="35">
                  <c:v>-0.29999999999999938</c:v>
                </c:pt>
                <c:pt idx="36">
                  <c:v>-0.27999999999999936</c:v>
                </c:pt>
                <c:pt idx="37">
                  <c:v>-0.25999999999999934</c:v>
                </c:pt>
                <c:pt idx="38">
                  <c:v>-0.23999999999999935</c:v>
                </c:pt>
                <c:pt idx="39">
                  <c:v>-0.21999999999999936</c:v>
                </c:pt>
                <c:pt idx="40">
                  <c:v>-0.19999999999999937</c:v>
                </c:pt>
                <c:pt idx="41">
                  <c:v>-0.17999999999999938</c:v>
                </c:pt>
                <c:pt idx="42">
                  <c:v>-0.15999999999999939</c:v>
                </c:pt>
                <c:pt idx="43">
                  <c:v>-0.1399999999999994</c:v>
                </c:pt>
                <c:pt idx="44">
                  <c:v>-0.1199999999999994</c:v>
                </c:pt>
                <c:pt idx="45">
                  <c:v>-9.9999999999999395E-2</c:v>
                </c:pt>
                <c:pt idx="46">
                  <c:v>-7.9999999999999391E-2</c:v>
                </c:pt>
                <c:pt idx="47">
                  <c:v>-5.9999999999999387E-2</c:v>
                </c:pt>
                <c:pt idx="48">
                  <c:v>-3.9999999999999383E-2</c:v>
                </c:pt>
                <c:pt idx="49">
                  <c:v>-1.9999999999999383E-2</c:v>
                </c:pt>
                <c:pt idx="50">
                  <c:v>6.1756155744774333E-16</c:v>
                </c:pt>
                <c:pt idx="51">
                  <c:v>2.0000000000000618E-2</c:v>
                </c:pt>
                <c:pt idx="52">
                  <c:v>4.0000000000000618E-2</c:v>
                </c:pt>
                <c:pt idx="53">
                  <c:v>6.0000000000000622E-2</c:v>
                </c:pt>
                <c:pt idx="54">
                  <c:v>8.0000000000000626E-2</c:v>
                </c:pt>
                <c:pt idx="55">
                  <c:v>0.10000000000000063</c:v>
                </c:pt>
                <c:pt idx="56">
                  <c:v>0.12000000000000063</c:v>
                </c:pt>
                <c:pt idx="57">
                  <c:v>0.14000000000000062</c:v>
                </c:pt>
                <c:pt idx="58">
                  <c:v>0.16000000000000061</c:v>
                </c:pt>
                <c:pt idx="59">
                  <c:v>0.1800000000000006</c:v>
                </c:pt>
                <c:pt idx="60">
                  <c:v>0.20000000000000059</c:v>
                </c:pt>
                <c:pt idx="61">
                  <c:v>0.22000000000000058</c:v>
                </c:pt>
                <c:pt idx="62">
                  <c:v>0.24000000000000057</c:v>
                </c:pt>
                <c:pt idx="63">
                  <c:v>0.26000000000000056</c:v>
                </c:pt>
                <c:pt idx="64">
                  <c:v>0.28000000000000058</c:v>
                </c:pt>
                <c:pt idx="65">
                  <c:v>0.3000000000000006</c:v>
                </c:pt>
                <c:pt idx="66">
                  <c:v>0.32000000000000062</c:v>
                </c:pt>
                <c:pt idx="67">
                  <c:v>0.34000000000000064</c:v>
                </c:pt>
                <c:pt idx="68">
                  <c:v>0.36000000000000065</c:v>
                </c:pt>
                <c:pt idx="69">
                  <c:v>0.38000000000000067</c:v>
                </c:pt>
                <c:pt idx="70">
                  <c:v>0.40000000000000069</c:v>
                </c:pt>
                <c:pt idx="71">
                  <c:v>0.42000000000000071</c:v>
                </c:pt>
                <c:pt idx="72">
                  <c:v>0.44000000000000072</c:v>
                </c:pt>
                <c:pt idx="73">
                  <c:v>0.46000000000000074</c:v>
                </c:pt>
                <c:pt idx="74">
                  <c:v>0.48000000000000076</c:v>
                </c:pt>
                <c:pt idx="75">
                  <c:v>0.50000000000000078</c:v>
                </c:pt>
                <c:pt idx="76">
                  <c:v>0.52000000000000079</c:v>
                </c:pt>
                <c:pt idx="77">
                  <c:v>0.54000000000000081</c:v>
                </c:pt>
                <c:pt idx="78">
                  <c:v>0.56000000000000083</c:v>
                </c:pt>
                <c:pt idx="79">
                  <c:v>0.58000000000000085</c:v>
                </c:pt>
                <c:pt idx="80">
                  <c:v>0.60000000000000087</c:v>
                </c:pt>
                <c:pt idx="81">
                  <c:v>0.62000000000000088</c:v>
                </c:pt>
                <c:pt idx="82">
                  <c:v>0.6400000000000009</c:v>
                </c:pt>
                <c:pt idx="83">
                  <c:v>0.66000000000000092</c:v>
                </c:pt>
                <c:pt idx="84">
                  <c:v>0.68000000000000094</c:v>
                </c:pt>
                <c:pt idx="85">
                  <c:v>0.70000000000000095</c:v>
                </c:pt>
                <c:pt idx="86">
                  <c:v>0.72000000000000097</c:v>
                </c:pt>
                <c:pt idx="87">
                  <c:v>0.74000000000000099</c:v>
                </c:pt>
                <c:pt idx="88">
                  <c:v>0.76000000000000101</c:v>
                </c:pt>
                <c:pt idx="89">
                  <c:v>0.78000000000000103</c:v>
                </c:pt>
                <c:pt idx="90">
                  <c:v>0.80000000000000104</c:v>
                </c:pt>
                <c:pt idx="91">
                  <c:v>0.82000000000000106</c:v>
                </c:pt>
                <c:pt idx="92">
                  <c:v>0.84000000000000108</c:v>
                </c:pt>
                <c:pt idx="93">
                  <c:v>0.8600000000000011</c:v>
                </c:pt>
                <c:pt idx="94">
                  <c:v>0.88000000000000111</c:v>
                </c:pt>
                <c:pt idx="95">
                  <c:v>0.90000000000000113</c:v>
                </c:pt>
                <c:pt idx="96">
                  <c:v>0.92000000000000115</c:v>
                </c:pt>
                <c:pt idx="97">
                  <c:v>0.94000000000000117</c:v>
                </c:pt>
                <c:pt idx="98">
                  <c:v>0.96000000000000119</c:v>
                </c:pt>
                <c:pt idx="99">
                  <c:v>0.9800000000000012</c:v>
                </c:pt>
                <c:pt idx="100">
                  <c:v>0.9999999999000011</c:v>
                </c:pt>
                <c:pt idx="101">
                  <c:v>0.97999999990000108</c:v>
                </c:pt>
                <c:pt idx="102">
                  <c:v>0.95999999990000107</c:v>
                </c:pt>
                <c:pt idx="103">
                  <c:v>0.93999999990000105</c:v>
                </c:pt>
                <c:pt idx="104">
                  <c:v>0.91999999990000103</c:v>
                </c:pt>
                <c:pt idx="105">
                  <c:v>0.89999999990000101</c:v>
                </c:pt>
                <c:pt idx="106">
                  <c:v>0.879999999900001</c:v>
                </c:pt>
                <c:pt idx="107">
                  <c:v>0.85999999990000098</c:v>
                </c:pt>
                <c:pt idx="108">
                  <c:v>0.83999999990000096</c:v>
                </c:pt>
                <c:pt idx="109">
                  <c:v>0.81999999990000094</c:v>
                </c:pt>
                <c:pt idx="110">
                  <c:v>0.79999999990000092</c:v>
                </c:pt>
                <c:pt idx="111">
                  <c:v>0.77999999990000091</c:v>
                </c:pt>
                <c:pt idx="112">
                  <c:v>0.75999999990000089</c:v>
                </c:pt>
                <c:pt idx="113">
                  <c:v>0.73999999990000087</c:v>
                </c:pt>
                <c:pt idx="114">
                  <c:v>0.71999999990000085</c:v>
                </c:pt>
                <c:pt idx="115">
                  <c:v>0.69999999990000084</c:v>
                </c:pt>
                <c:pt idx="116">
                  <c:v>0.67999999990000082</c:v>
                </c:pt>
                <c:pt idx="117">
                  <c:v>0.6599999999000008</c:v>
                </c:pt>
                <c:pt idx="118">
                  <c:v>0.63999999990000078</c:v>
                </c:pt>
                <c:pt idx="119">
                  <c:v>0.61999999990000076</c:v>
                </c:pt>
                <c:pt idx="120">
                  <c:v>0.59999999990000075</c:v>
                </c:pt>
                <c:pt idx="121">
                  <c:v>0.57999999990000073</c:v>
                </c:pt>
                <c:pt idx="122">
                  <c:v>0.55999999990000071</c:v>
                </c:pt>
                <c:pt idx="123">
                  <c:v>0.53999999990000069</c:v>
                </c:pt>
                <c:pt idx="124">
                  <c:v>0.51999999990000068</c:v>
                </c:pt>
                <c:pt idx="125">
                  <c:v>0.49999999990000066</c:v>
                </c:pt>
                <c:pt idx="126">
                  <c:v>0.47999999990000064</c:v>
                </c:pt>
                <c:pt idx="127">
                  <c:v>0.45999999990000062</c:v>
                </c:pt>
                <c:pt idx="128">
                  <c:v>0.4399999999000006</c:v>
                </c:pt>
                <c:pt idx="129">
                  <c:v>0.41999999990000059</c:v>
                </c:pt>
                <c:pt idx="130">
                  <c:v>0.39999999990000057</c:v>
                </c:pt>
                <c:pt idx="131">
                  <c:v>0.37999999990000055</c:v>
                </c:pt>
                <c:pt idx="132">
                  <c:v>0.35999999990000053</c:v>
                </c:pt>
                <c:pt idx="133">
                  <c:v>0.33999999990000052</c:v>
                </c:pt>
                <c:pt idx="134">
                  <c:v>0.3199999999000005</c:v>
                </c:pt>
                <c:pt idx="135">
                  <c:v>0.29999999990000048</c:v>
                </c:pt>
                <c:pt idx="136">
                  <c:v>0.27999999990000046</c:v>
                </c:pt>
                <c:pt idx="137">
                  <c:v>0.25999999990000044</c:v>
                </c:pt>
                <c:pt idx="138">
                  <c:v>0.23999999990000045</c:v>
                </c:pt>
                <c:pt idx="139">
                  <c:v>0.21999999990000046</c:v>
                </c:pt>
                <c:pt idx="140">
                  <c:v>0.19999999990000047</c:v>
                </c:pt>
                <c:pt idx="141">
                  <c:v>0.17999999990000048</c:v>
                </c:pt>
                <c:pt idx="142">
                  <c:v>0.15999999990000049</c:v>
                </c:pt>
                <c:pt idx="143">
                  <c:v>0.1399999999000005</c:v>
                </c:pt>
                <c:pt idx="144">
                  <c:v>0.1199999999000005</c:v>
                </c:pt>
                <c:pt idx="145">
                  <c:v>9.9999999900000497E-2</c:v>
                </c:pt>
                <c:pt idx="146">
                  <c:v>7.9999999900000493E-2</c:v>
                </c:pt>
                <c:pt idx="147">
                  <c:v>5.9999999900000489E-2</c:v>
                </c:pt>
                <c:pt idx="148">
                  <c:v>3.9999999900000485E-2</c:v>
                </c:pt>
                <c:pt idx="149">
                  <c:v>1.9999999900000485E-2</c:v>
                </c:pt>
                <c:pt idx="150">
                  <c:v>-9.9999515612569922E-11</c:v>
                </c:pt>
                <c:pt idx="151">
                  <c:v>-2.0000000099999516E-2</c:v>
                </c:pt>
                <c:pt idx="152">
                  <c:v>-4.0000000099999516E-2</c:v>
                </c:pt>
                <c:pt idx="153">
                  <c:v>-6.000000009999952E-2</c:v>
                </c:pt>
                <c:pt idx="154">
                  <c:v>-8.0000000099999524E-2</c:v>
                </c:pt>
                <c:pt idx="155">
                  <c:v>-0.10000000009999953</c:v>
                </c:pt>
                <c:pt idx="156">
                  <c:v>-0.12000000009999953</c:v>
                </c:pt>
                <c:pt idx="157">
                  <c:v>-0.14000000009999952</c:v>
                </c:pt>
                <c:pt idx="158">
                  <c:v>-0.16000000009999951</c:v>
                </c:pt>
                <c:pt idx="159">
                  <c:v>-0.1800000000999995</c:v>
                </c:pt>
                <c:pt idx="160">
                  <c:v>-0.20000000009999949</c:v>
                </c:pt>
                <c:pt idx="161">
                  <c:v>-0.22000000009999948</c:v>
                </c:pt>
                <c:pt idx="162">
                  <c:v>-0.24000000009999947</c:v>
                </c:pt>
                <c:pt idx="163">
                  <c:v>-0.26000000009999946</c:v>
                </c:pt>
                <c:pt idx="164">
                  <c:v>-0.28000000009999948</c:v>
                </c:pt>
                <c:pt idx="165">
                  <c:v>-0.3000000000999995</c:v>
                </c:pt>
                <c:pt idx="166">
                  <c:v>-0.32000000009999952</c:v>
                </c:pt>
                <c:pt idx="167">
                  <c:v>-0.34000000009999953</c:v>
                </c:pt>
                <c:pt idx="168">
                  <c:v>-0.36000000009999955</c:v>
                </c:pt>
                <c:pt idx="169">
                  <c:v>-0.38000000009999957</c:v>
                </c:pt>
                <c:pt idx="170">
                  <c:v>-0.40000000009999959</c:v>
                </c:pt>
                <c:pt idx="171">
                  <c:v>-0.4200000000999996</c:v>
                </c:pt>
                <c:pt idx="172">
                  <c:v>-0.44000000009999962</c:v>
                </c:pt>
                <c:pt idx="173">
                  <c:v>-0.46000000009999964</c:v>
                </c:pt>
                <c:pt idx="174">
                  <c:v>-0.48000000009999966</c:v>
                </c:pt>
                <c:pt idx="175">
                  <c:v>-0.50000000009999968</c:v>
                </c:pt>
                <c:pt idx="176">
                  <c:v>-0.52000000009999969</c:v>
                </c:pt>
                <c:pt idx="177">
                  <c:v>-0.54000000009999971</c:v>
                </c:pt>
                <c:pt idx="178">
                  <c:v>-0.56000000009999973</c:v>
                </c:pt>
                <c:pt idx="179">
                  <c:v>-0.58000000009999975</c:v>
                </c:pt>
                <c:pt idx="180">
                  <c:v>-0.60000000009999976</c:v>
                </c:pt>
                <c:pt idx="181">
                  <c:v>-0.62000000009999978</c:v>
                </c:pt>
                <c:pt idx="182">
                  <c:v>-0.6400000000999998</c:v>
                </c:pt>
                <c:pt idx="183">
                  <c:v>-0.66000000009999982</c:v>
                </c:pt>
                <c:pt idx="184">
                  <c:v>-0.68000000009999984</c:v>
                </c:pt>
                <c:pt idx="185">
                  <c:v>-0.70000000009999985</c:v>
                </c:pt>
                <c:pt idx="186">
                  <c:v>-0.72000000009999987</c:v>
                </c:pt>
                <c:pt idx="187">
                  <c:v>-0.74000000009999989</c:v>
                </c:pt>
                <c:pt idx="188">
                  <c:v>-0.76000000009999991</c:v>
                </c:pt>
                <c:pt idx="189">
                  <c:v>-0.78000000009999992</c:v>
                </c:pt>
                <c:pt idx="190">
                  <c:v>-0.80000000009999994</c:v>
                </c:pt>
                <c:pt idx="191">
                  <c:v>-0.82000000009999996</c:v>
                </c:pt>
                <c:pt idx="192">
                  <c:v>-0.84000000009999998</c:v>
                </c:pt>
                <c:pt idx="193">
                  <c:v>-0.86000000009999999</c:v>
                </c:pt>
                <c:pt idx="194">
                  <c:v>-0.88000000010000001</c:v>
                </c:pt>
                <c:pt idx="195">
                  <c:v>-0.90000000010000003</c:v>
                </c:pt>
                <c:pt idx="196">
                  <c:v>-0.92000000010000005</c:v>
                </c:pt>
                <c:pt idx="197">
                  <c:v>-0.94000000010000007</c:v>
                </c:pt>
                <c:pt idx="198">
                  <c:v>-0.96000000010000008</c:v>
                </c:pt>
                <c:pt idx="199">
                  <c:v>-0.9800000001000001</c:v>
                </c:pt>
                <c:pt idx="200">
                  <c:v>-0.99999999009999996</c:v>
                </c:pt>
              </c:numCache>
            </c:numRef>
          </c:xVal>
          <c:yVal>
            <c:numRef>
              <c:f>SD_Data!$D$12:$D$212</c:f>
              <c:numCache>
                <c:formatCode>General</c:formatCode>
                <c:ptCount val="201"/>
                <c:pt idx="0">
                  <c:v>0</c:v>
                </c:pt>
                <c:pt idx="1">
                  <c:v>0.1989974874213242</c:v>
                </c:pt>
                <c:pt idx="2">
                  <c:v>0.28000000000000003</c:v>
                </c:pt>
                <c:pt idx="3">
                  <c:v>0.34117444218463971</c:v>
                </c:pt>
                <c:pt idx="4">
                  <c:v>0.39191835884530873</c:v>
                </c:pt>
                <c:pt idx="5">
                  <c:v>0.43588989435406755</c:v>
                </c:pt>
                <c:pt idx="6">
                  <c:v>0.47497368348151681</c:v>
                </c:pt>
                <c:pt idx="7">
                  <c:v>0.5102940328869231</c:v>
                </c:pt>
                <c:pt idx="8">
                  <c:v>0.54258639865002167</c:v>
                </c:pt>
                <c:pt idx="9">
                  <c:v>0.57236352085016762</c:v>
                </c:pt>
                <c:pt idx="10">
                  <c:v>0.60000000000000031</c:v>
                </c:pt>
                <c:pt idx="11">
                  <c:v>0.6257795138864809</c:v>
                </c:pt>
                <c:pt idx="12">
                  <c:v>0.6499230723708771</c:v>
                </c:pt>
                <c:pt idx="13">
                  <c:v>0.67260686883200971</c:v>
                </c:pt>
                <c:pt idx="14">
                  <c:v>0.69397406291589914</c:v>
                </c:pt>
                <c:pt idx="15">
                  <c:v>0.71414284285428531</c:v>
                </c:pt>
                <c:pt idx="16">
                  <c:v>0.73321211119293472</c:v>
                </c:pt>
                <c:pt idx="17">
                  <c:v>0.75126559883971822</c:v>
                </c:pt>
                <c:pt idx="18">
                  <c:v>0.76837490849194212</c:v>
                </c:pt>
                <c:pt idx="19">
                  <c:v>0.78460180983732153</c:v>
                </c:pt>
                <c:pt idx="20">
                  <c:v>0.80000000000000027</c:v>
                </c:pt>
                <c:pt idx="21">
                  <c:v>0.81461647417665228</c:v>
                </c:pt>
                <c:pt idx="22">
                  <c:v>0.8284926070883194</c:v>
                </c:pt>
                <c:pt idx="23">
                  <c:v>0.84166501650003278</c:v>
                </c:pt>
                <c:pt idx="24">
                  <c:v>0.85416626016250519</c:v>
                </c:pt>
                <c:pt idx="25">
                  <c:v>0.86602540378443893</c:v>
                </c:pt>
                <c:pt idx="26">
                  <c:v>0.87726848797845269</c:v>
                </c:pt>
                <c:pt idx="27">
                  <c:v>0.88791891521692479</c:v>
                </c:pt>
                <c:pt idx="28">
                  <c:v>0.89799777282574622</c:v>
                </c:pt>
                <c:pt idx="29">
                  <c:v>0.9075241043630744</c:v>
                </c:pt>
                <c:pt idx="30">
                  <c:v>0.91651513899116821</c:v>
                </c:pt>
                <c:pt idx="31">
                  <c:v>0.92498648638777436</c:v>
                </c:pt>
                <c:pt idx="32">
                  <c:v>0.93295230317524824</c:v>
                </c:pt>
                <c:pt idx="33">
                  <c:v>0.94042543564070002</c:v>
                </c:pt>
                <c:pt idx="34">
                  <c:v>0.94741754258616107</c:v>
                </c:pt>
                <c:pt idx="35">
                  <c:v>0.95393920141694588</c:v>
                </c:pt>
                <c:pt idx="36">
                  <c:v>0.96000000000000019</c:v>
                </c:pt>
                <c:pt idx="37">
                  <c:v>0.96560861636586504</c:v>
                </c:pt>
                <c:pt idx="38">
                  <c:v>0.97077288796092798</c:v>
                </c:pt>
                <c:pt idx="39">
                  <c:v>0.97549987186057596</c:v>
                </c:pt>
                <c:pt idx="40">
                  <c:v>0.97979589711327142</c:v>
                </c:pt>
                <c:pt idx="41">
                  <c:v>0.9836666101886351</c:v>
                </c:pt>
                <c:pt idx="42">
                  <c:v>0.98711701434024535</c:v>
                </c:pt>
                <c:pt idx="43">
                  <c:v>0.99015150355892512</c:v>
                </c:pt>
                <c:pt idx="44">
                  <c:v>0.99277389167926855</c:v>
                </c:pt>
                <c:pt idx="45">
                  <c:v>0.99498743710661997</c:v>
                </c:pt>
                <c:pt idx="46">
                  <c:v>0.99679486355016911</c:v>
                </c:pt>
                <c:pt idx="47">
                  <c:v>0.99819837707742243</c:v>
                </c:pt>
                <c:pt idx="48">
                  <c:v>0.9991996797437438</c:v>
                </c:pt>
                <c:pt idx="49">
                  <c:v>0.99979997999599901</c:v>
                </c:pt>
                <c:pt idx="50">
                  <c:v>1</c:v>
                </c:pt>
                <c:pt idx="51">
                  <c:v>0.99979997999599901</c:v>
                </c:pt>
                <c:pt idx="52">
                  <c:v>0.99919967974374369</c:v>
                </c:pt>
                <c:pt idx="53">
                  <c:v>0.99819837707742243</c:v>
                </c:pt>
                <c:pt idx="54">
                  <c:v>0.996794863550169</c:v>
                </c:pt>
                <c:pt idx="55">
                  <c:v>0.99498743710661985</c:v>
                </c:pt>
                <c:pt idx="56">
                  <c:v>0.99277389167926844</c:v>
                </c:pt>
                <c:pt idx="57">
                  <c:v>0.99015150355892501</c:v>
                </c:pt>
                <c:pt idx="58">
                  <c:v>0.98711701434024524</c:v>
                </c:pt>
                <c:pt idx="59">
                  <c:v>0.98366661018863488</c:v>
                </c:pt>
                <c:pt idx="60">
                  <c:v>0.97979589711327109</c:v>
                </c:pt>
                <c:pt idx="61">
                  <c:v>0.97549987186057574</c:v>
                </c:pt>
                <c:pt idx="62">
                  <c:v>0.97077288796092764</c:v>
                </c:pt>
                <c:pt idx="63">
                  <c:v>0.9656086163658647</c:v>
                </c:pt>
                <c:pt idx="64">
                  <c:v>0.95999999999999985</c:v>
                </c:pt>
                <c:pt idx="65">
                  <c:v>0.95393920141694544</c:v>
                </c:pt>
                <c:pt idx="66">
                  <c:v>0.94741754258616073</c:v>
                </c:pt>
                <c:pt idx="67">
                  <c:v>0.94042543564069958</c:v>
                </c:pt>
                <c:pt idx="68">
                  <c:v>0.9329523031752478</c:v>
                </c:pt>
                <c:pt idx="69">
                  <c:v>0.92498648638777392</c:v>
                </c:pt>
                <c:pt idx="70">
                  <c:v>0.91651513899116765</c:v>
                </c:pt>
                <c:pt idx="71">
                  <c:v>0.90752410436307385</c:v>
                </c:pt>
                <c:pt idx="72">
                  <c:v>0.89799777282574555</c:v>
                </c:pt>
                <c:pt idx="73">
                  <c:v>0.88791891521692412</c:v>
                </c:pt>
                <c:pt idx="74">
                  <c:v>0.87726848797845192</c:v>
                </c:pt>
                <c:pt idx="75">
                  <c:v>0.86602540378443815</c:v>
                </c:pt>
                <c:pt idx="76">
                  <c:v>0.85416626016250441</c:v>
                </c:pt>
                <c:pt idx="77">
                  <c:v>0.841665016500032</c:v>
                </c:pt>
                <c:pt idx="78">
                  <c:v>0.82849260708831862</c:v>
                </c:pt>
                <c:pt idx="79">
                  <c:v>0.81461647417665151</c:v>
                </c:pt>
                <c:pt idx="80">
                  <c:v>0.79999999999999938</c:v>
                </c:pt>
                <c:pt idx="81">
                  <c:v>0.78460180983732053</c:v>
                </c:pt>
                <c:pt idx="82">
                  <c:v>0.76837490849194112</c:v>
                </c:pt>
                <c:pt idx="83">
                  <c:v>0.75126559883971711</c:v>
                </c:pt>
                <c:pt idx="84">
                  <c:v>0.7332121111929335</c:v>
                </c:pt>
                <c:pt idx="85">
                  <c:v>0.71414284285428409</c:v>
                </c:pt>
                <c:pt idx="86">
                  <c:v>0.69397406291589792</c:v>
                </c:pt>
                <c:pt idx="87">
                  <c:v>0.67260686883200838</c:v>
                </c:pt>
                <c:pt idx="88">
                  <c:v>0.64992307237087565</c:v>
                </c:pt>
                <c:pt idx="89">
                  <c:v>0.62577951388647934</c:v>
                </c:pt>
                <c:pt idx="90">
                  <c:v>0.59999999999999865</c:v>
                </c:pt>
                <c:pt idx="91">
                  <c:v>0.57236352085016584</c:v>
                </c:pt>
                <c:pt idx="92">
                  <c:v>0.54258639865001979</c:v>
                </c:pt>
                <c:pt idx="93">
                  <c:v>0.5102940328869211</c:v>
                </c:pt>
                <c:pt idx="94">
                  <c:v>0.47497368348151459</c:v>
                </c:pt>
                <c:pt idx="95">
                  <c:v>0.435889894354065</c:v>
                </c:pt>
                <c:pt idx="96">
                  <c:v>0.39191835884530574</c:v>
                </c:pt>
                <c:pt idx="97">
                  <c:v>0.34117444218463644</c:v>
                </c:pt>
                <c:pt idx="98">
                  <c:v>0.27999999999999586</c:v>
                </c:pt>
                <c:pt idx="99">
                  <c:v>0.19899748742131806</c:v>
                </c:pt>
                <c:pt idx="100">
                  <c:v>1.414205770395613E-5</c:v>
                </c:pt>
                <c:pt idx="101">
                  <c:v>-0.19899748791378713</c:v>
                </c:pt>
                <c:pt idx="102">
                  <c:v>-0.28000000034285355</c:v>
                </c:pt>
                <c:pt idx="103">
                  <c:v>-0.3411744424601556</c:v>
                </c:pt>
                <c:pt idx="104">
                  <c:v>-0.39191835908004885</c:v>
                </c:pt>
                <c:pt idx="105">
                  <c:v>-0.43588989456053945</c:v>
                </c:pt>
                <c:pt idx="106">
                  <c:v>-0.47497368366678827</c:v>
                </c:pt>
                <c:pt idx="107">
                  <c:v>-0.51029403305545151</c:v>
                </c:pt>
                <c:pt idx="108">
                  <c:v>-0.54258639880483406</c:v>
                </c:pt>
                <c:pt idx="109">
                  <c:v>-0.57236352099343168</c:v>
                </c:pt>
                <c:pt idx="110">
                  <c:v>-0.6000000001333321</c:v>
                </c:pt>
                <c:pt idx="111">
                  <c:v>-0.62577951401112408</c:v>
                </c:pt>
                <c:pt idx="112">
                  <c:v>-0.64992307248781267</c:v>
                </c:pt>
                <c:pt idx="113">
                  <c:v>-0.67260686894202826</c:v>
                </c:pt>
                <c:pt idx="114">
                  <c:v>-0.69397406301964826</c:v>
                </c:pt>
                <c:pt idx="115">
                  <c:v>-0.71414284295230379</c:v>
                </c:pt>
                <c:pt idx="116">
                  <c:v>-0.7332121112856762</c:v>
                </c:pt>
                <c:pt idx="117">
                  <c:v>-0.75126559892756894</c:v>
                </c:pt>
                <c:pt idx="118">
                  <c:v>-0.76837490857523383</c:v>
                </c:pt>
                <c:pt idx="119">
                  <c:v>-0.78460180991634165</c:v>
                </c:pt>
                <c:pt idx="120">
                  <c:v>-0.80000000007499938</c:v>
                </c:pt>
                <c:pt idx="121">
                  <c:v>-0.81461647424785066</c:v>
                </c:pt>
                <c:pt idx="122">
                  <c:v>-0.82849260715591133</c:v>
                </c:pt>
                <c:pt idx="123">
                  <c:v>-0.84166501656419068</c:v>
                </c:pt>
                <c:pt idx="124">
                  <c:v>-0.8541662602233826</c:v>
                </c:pt>
                <c:pt idx="125">
                  <c:v>-0.8660254038421733</c:v>
                </c:pt>
                <c:pt idx="126">
                  <c:v>-0.87726848803316726</c:v>
                </c:pt>
                <c:pt idx="127">
                  <c:v>-0.88791891526873068</c:v>
                </c:pt>
                <c:pt idx="128">
                  <c:v>-0.89799777287474358</c:v>
                </c:pt>
                <c:pt idx="129">
                  <c:v>-0.90752410440935372</c:v>
                </c:pt>
                <c:pt idx="130">
                  <c:v>-0.9165151390348113</c:v>
                </c:pt>
                <c:pt idx="131">
                  <c:v>-0.92498648642885561</c:v>
                </c:pt>
                <c:pt idx="132">
                  <c:v>-0.93295230321383504</c:v>
                </c:pt>
                <c:pt idx="133">
                  <c:v>-0.94042543567685344</c:v>
                </c:pt>
                <c:pt idx="134">
                  <c:v>-0.94741754261993671</c:v>
                </c:pt>
                <c:pt idx="135">
                  <c:v>-0.95393920144839406</c:v>
                </c:pt>
                <c:pt idx="136">
                  <c:v>-0.96000000002916652</c:v>
                </c:pt>
                <c:pt idx="137">
                  <c:v>-0.96560861639279072</c:v>
                </c:pt>
                <c:pt idx="138">
                  <c:v>-0.9707728879856502</c:v>
                </c:pt>
                <c:pt idx="139">
                  <c:v>-0.97549987188312837</c:v>
                </c:pt>
                <c:pt idx="140">
                  <c:v>-0.97979589713368354</c:v>
                </c:pt>
                <c:pt idx="141">
                  <c:v>-0.9836666102069338</c:v>
                </c:pt>
                <c:pt idx="142">
                  <c:v>-0.98711701435645405</c:v>
                </c:pt>
                <c:pt idx="143">
                  <c:v>-0.99015150357306425</c:v>
                </c:pt>
                <c:pt idx="144">
                  <c:v>-0.99277389169135577</c:v>
                </c:pt>
                <c:pt idx="145">
                  <c:v>-0.99498743711667026</c:v>
                </c:pt>
                <c:pt idx="146">
                  <c:v>-0.99679486355819469</c:v>
                </c:pt>
                <c:pt idx="147">
                  <c:v>-0.99819837708343317</c:v>
                </c:pt>
                <c:pt idx="148">
                  <c:v>-0.99919967974774693</c:v>
                </c:pt>
                <c:pt idx="149">
                  <c:v>-0.99979997999799941</c:v>
                </c:pt>
                <c:pt idx="150">
                  <c:v>-1</c:v>
                </c:pt>
                <c:pt idx="151">
                  <c:v>-0.99979997999399861</c:v>
                </c:pt>
                <c:pt idx="152">
                  <c:v>-0.99919967973974055</c:v>
                </c:pt>
                <c:pt idx="153">
                  <c:v>-0.99819837707141168</c:v>
                </c:pt>
                <c:pt idx="154">
                  <c:v>-0.99679486354214331</c:v>
                </c:pt>
                <c:pt idx="155">
                  <c:v>-0.99498743709656967</c:v>
                </c:pt>
                <c:pt idx="156">
                  <c:v>-0.99277389166718122</c:v>
                </c:pt>
                <c:pt idx="157">
                  <c:v>-0.99015150354478587</c:v>
                </c:pt>
                <c:pt idx="158">
                  <c:v>-0.98711701432403653</c:v>
                </c:pt>
                <c:pt idx="159">
                  <c:v>-0.98366661017033619</c:v>
                </c:pt>
                <c:pt idx="160">
                  <c:v>-0.97979589709285897</c:v>
                </c:pt>
                <c:pt idx="161">
                  <c:v>-0.97549987183802345</c:v>
                </c:pt>
                <c:pt idx="162">
                  <c:v>-0.97077288793620531</c:v>
                </c:pt>
                <c:pt idx="163">
                  <c:v>-0.96560861633893902</c:v>
                </c:pt>
                <c:pt idx="164">
                  <c:v>-0.95999999997083352</c:v>
                </c:pt>
                <c:pt idx="165">
                  <c:v>-0.95393920138549726</c:v>
                </c:pt>
                <c:pt idx="166">
                  <c:v>-0.94741754255238497</c:v>
                </c:pt>
                <c:pt idx="167">
                  <c:v>-0.94042543560454617</c:v>
                </c:pt>
                <c:pt idx="168">
                  <c:v>-0.93295230313666111</c:v>
                </c:pt>
                <c:pt idx="169">
                  <c:v>-0.92498648634669267</c:v>
                </c:pt>
                <c:pt idx="170">
                  <c:v>-0.91651513894752457</c:v>
                </c:pt>
                <c:pt idx="171">
                  <c:v>-0.90752410431679464</c:v>
                </c:pt>
                <c:pt idx="172">
                  <c:v>-0.8979977727767483</c:v>
                </c:pt>
                <c:pt idx="173">
                  <c:v>-0.88791891516511823</c:v>
                </c:pt>
                <c:pt idx="174">
                  <c:v>-0.87726848792373724</c:v>
                </c:pt>
                <c:pt idx="175">
                  <c:v>-0.86602540372670378</c:v>
                </c:pt>
                <c:pt idx="176">
                  <c:v>-0.854166260101627</c:v>
                </c:pt>
                <c:pt idx="177">
                  <c:v>-0.8416650164358741</c:v>
                </c:pt>
                <c:pt idx="178">
                  <c:v>-0.8284926070207268</c:v>
                </c:pt>
                <c:pt idx="179">
                  <c:v>-0.81461647410545313</c:v>
                </c:pt>
                <c:pt idx="180">
                  <c:v>-0.79999999992500026</c:v>
                </c:pt>
                <c:pt idx="181">
                  <c:v>-0.78460180975830041</c:v>
                </c:pt>
                <c:pt idx="182">
                  <c:v>-0.7683749084086493</c:v>
                </c:pt>
                <c:pt idx="183">
                  <c:v>-0.75126559875186638</c:v>
                </c:pt>
                <c:pt idx="184">
                  <c:v>-0.73321211110019191</c:v>
                </c:pt>
                <c:pt idx="185">
                  <c:v>-0.71414284275626549</c:v>
                </c:pt>
                <c:pt idx="186">
                  <c:v>-0.6939740628121488</c:v>
                </c:pt>
                <c:pt idx="187">
                  <c:v>-0.67260686872198994</c:v>
                </c:pt>
                <c:pt idx="188">
                  <c:v>-0.64992307225393997</c:v>
                </c:pt>
                <c:pt idx="189">
                  <c:v>-0.62577951376183616</c:v>
                </c:pt>
                <c:pt idx="190">
                  <c:v>-0.59999999986666674</c:v>
                </c:pt>
                <c:pt idx="191">
                  <c:v>-0.57236352070690188</c:v>
                </c:pt>
                <c:pt idx="192">
                  <c:v>-0.5425863984952074</c:v>
                </c:pt>
                <c:pt idx="193">
                  <c:v>-0.51029403271839269</c:v>
                </c:pt>
                <c:pt idx="194">
                  <c:v>-0.47497368329624329</c:v>
                </c:pt>
                <c:pt idx="195">
                  <c:v>-0.4358898941475931</c:v>
                </c:pt>
                <c:pt idx="196">
                  <c:v>-0.39191835861056562</c:v>
                </c:pt>
                <c:pt idx="197">
                  <c:v>-0.34117444190912055</c:v>
                </c:pt>
                <c:pt idx="198">
                  <c:v>-0.27999999965714256</c:v>
                </c:pt>
                <c:pt idx="199">
                  <c:v>-0.19899748692885483</c:v>
                </c:pt>
                <c:pt idx="200">
                  <c:v>-1.4071247269849539E-4</c:v>
                </c:pt>
              </c:numCache>
            </c:numRef>
          </c:yVal>
          <c:smooth val="1"/>
        </c:ser>
        <c:ser>
          <c:idx val="21"/>
          <c:order val="21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SD_Data!$G$12:$G$212</c:f>
              <c:numCache>
                <c:formatCode>General</c:formatCode>
                <c:ptCount val="201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3.0000000000000027E-2</c:v>
                </c:pt>
                <c:pt idx="4">
                  <c:v>4.0000000000000036E-2</c:v>
                </c:pt>
                <c:pt idx="5">
                  <c:v>5.0000000000000044E-2</c:v>
                </c:pt>
                <c:pt idx="6">
                  <c:v>6.0000000000000053E-2</c:v>
                </c:pt>
                <c:pt idx="7">
                  <c:v>7.0000000000000062E-2</c:v>
                </c:pt>
                <c:pt idx="8">
                  <c:v>8.0000000000000071E-2</c:v>
                </c:pt>
                <c:pt idx="9">
                  <c:v>9.000000000000008E-2</c:v>
                </c:pt>
                <c:pt idx="10">
                  <c:v>0.10000000000000009</c:v>
                </c:pt>
                <c:pt idx="11">
                  <c:v>0.1100000000000001</c:v>
                </c:pt>
                <c:pt idx="12">
                  <c:v>0.12000000000000011</c:v>
                </c:pt>
                <c:pt idx="13">
                  <c:v>0.13000000000000012</c:v>
                </c:pt>
                <c:pt idx="14">
                  <c:v>0.14000000000000012</c:v>
                </c:pt>
                <c:pt idx="15">
                  <c:v>0.15000000000000013</c:v>
                </c:pt>
                <c:pt idx="16">
                  <c:v>0.16000000000000014</c:v>
                </c:pt>
                <c:pt idx="17">
                  <c:v>0.17000000000000015</c:v>
                </c:pt>
                <c:pt idx="18">
                  <c:v>0.18000000000000016</c:v>
                </c:pt>
                <c:pt idx="19">
                  <c:v>0.19000000000000017</c:v>
                </c:pt>
                <c:pt idx="20">
                  <c:v>0.20000000000000018</c:v>
                </c:pt>
                <c:pt idx="21">
                  <c:v>0.21000000000000019</c:v>
                </c:pt>
                <c:pt idx="22">
                  <c:v>0.2200000000000002</c:v>
                </c:pt>
                <c:pt idx="23">
                  <c:v>0.2300000000000002</c:v>
                </c:pt>
                <c:pt idx="24">
                  <c:v>0.24000000000000021</c:v>
                </c:pt>
                <c:pt idx="25">
                  <c:v>0.25000000000000022</c:v>
                </c:pt>
                <c:pt idx="26">
                  <c:v>0.26000000000000023</c:v>
                </c:pt>
                <c:pt idx="27">
                  <c:v>0.27000000000000024</c:v>
                </c:pt>
                <c:pt idx="28">
                  <c:v>0.28000000000000025</c:v>
                </c:pt>
                <c:pt idx="29">
                  <c:v>0.29000000000000026</c:v>
                </c:pt>
                <c:pt idx="30">
                  <c:v>0.30000000000000027</c:v>
                </c:pt>
                <c:pt idx="31">
                  <c:v>0.31000000000000028</c:v>
                </c:pt>
                <c:pt idx="32">
                  <c:v>0.32000000000000028</c:v>
                </c:pt>
                <c:pt idx="33">
                  <c:v>0.33000000000000029</c:v>
                </c:pt>
                <c:pt idx="34">
                  <c:v>0.3400000000000003</c:v>
                </c:pt>
                <c:pt idx="35">
                  <c:v>0.35000000000000031</c:v>
                </c:pt>
                <c:pt idx="36">
                  <c:v>0.36000000000000032</c:v>
                </c:pt>
                <c:pt idx="37">
                  <c:v>0.37000000000000033</c:v>
                </c:pt>
                <c:pt idx="38">
                  <c:v>0.38000000000000034</c:v>
                </c:pt>
                <c:pt idx="39">
                  <c:v>0.39000000000000035</c:v>
                </c:pt>
                <c:pt idx="40">
                  <c:v>0.4000000000000003</c:v>
                </c:pt>
                <c:pt idx="41">
                  <c:v>0.41000000000000031</c:v>
                </c:pt>
                <c:pt idx="42">
                  <c:v>0.42000000000000032</c:v>
                </c:pt>
                <c:pt idx="43">
                  <c:v>0.43000000000000027</c:v>
                </c:pt>
                <c:pt idx="44">
                  <c:v>0.44000000000000028</c:v>
                </c:pt>
                <c:pt idx="45">
                  <c:v>0.45000000000000029</c:v>
                </c:pt>
                <c:pt idx="46">
                  <c:v>0.4600000000000003</c:v>
                </c:pt>
                <c:pt idx="47">
                  <c:v>0.47000000000000031</c:v>
                </c:pt>
                <c:pt idx="48">
                  <c:v>0.48000000000000032</c:v>
                </c:pt>
                <c:pt idx="49">
                  <c:v>0.49000000000000032</c:v>
                </c:pt>
                <c:pt idx="50">
                  <c:v>0.50000000000000033</c:v>
                </c:pt>
                <c:pt idx="51">
                  <c:v>0.51000000000000034</c:v>
                </c:pt>
                <c:pt idx="52">
                  <c:v>0.52000000000000035</c:v>
                </c:pt>
                <c:pt idx="53">
                  <c:v>0.53000000000000036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0.99999999990000055</c:v>
                </c:pt>
                <c:pt idx="101">
                  <c:v>0.98999999990000054</c:v>
                </c:pt>
                <c:pt idx="102">
                  <c:v>0.97999999990000053</c:v>
                </c:pt>
                <c:pt idx="103">
                  <c:v>0.96999999990000052</c:v>
                </c:pt>
                <c:pt idx="104">
                  <c:v>0.95999999990000051</c:v>
                </c:pt>
                <c:pt idx="105">
                  <c:v>0.9499999999000005</c:v>
                </c:pt>
                <c:pt idx="106">
                  <c:v>0.93999999990000049</c:v>
                </c:pt>
                <c:pt idx="107">
                  <c:v>0.92999999990000048</c:v>
                </c:pt>
                <c:pt idx="108">
                  <c:v>0.91999999990000048</c:v>
                </c:pt>
                <c:pt idx="109">
                  <c:v>0.90999999990000047</c:v>
                </c:pt>
                <c:pt idx="110">
                  <c:v>0.89999999990000046</c:v>
                </c:pt>
                <c:pt idx="111">
                  <c:v>0.88999999990000045</c:v>
                </c:pt>
                <c:pt idx="112">
                  <c:v>0.87999999990000044</c:v>
                </c:pt>
                <c:pt idx="113">
                  <c:v>0.86999999990000043</c:v>
                </c:pt>
                <c:pt idx="114">
                  <c:v>0.85999999990000042</c:v>
                </c:pt>
                <c:pt idx="115">
                  <c:v>0.84999999990000041</c:v>
                </c:pt>
                <c:pt idx="116">
                  <c:v>0.8399999999000004</c:v>
                </c:pt>
                <c:pt idx="117">
                  <c:v>0.8299999999000004</c:v>
                </c:pt>
                <c:pt idx="118">
                  <c:v>0.81999999990000039</c:v>
                </c:pt>
                <c:pt idx="119">
                  <c:v>0.80999999990000038</c:v>
                </c:pt>
                <c:pt idx="120">
                  <c:v>0.79999999990000037</c:v>
                </c:pt>
                <c:pt idx="121">
                  <c:v>0.78999999990000036</c:v>
                </c:pt>
                <c:pt idx="122">
                  <c:v>0.77999999990000035</c:v>
                </c:pt>
                <c:pt idx="123">
                  <c:v>0.76999999990000034</c:v>
                </c:pt>
                <c:pt idx="124">
                  <c:v>0.75999999990000033</c:v>
                </c:pt>
                <c:pt idx="125">
                  <c:v>0.74999999990000032</c:v>
                </c:pt>
                <c:pt idx="126">
                  <c:v>0.73999999990000032</c:v>
                </c:pt>
                <c:pt idx="127">
                  <c:v>0.72999999990000031</c:v>
                </c:pt>
                <c:pt idx="128">
                  <c:v>0.7199999999000003</c:v>
                </c:pt>
                <c:pt idx="129">
                  <c:v>0.70999999990000029</c:v>
                </c:pt>
                <c:pt idx="130">
                  <c:v>0.69999999990000028</c:v>
                </c:pt>
                <c:pt idx="131">
                  <c:v>0.68999999990000027</c:v>
                </c:pt>
                <c:pt idx="132">
                  <c:v>0.67999999990000026</c:v>
                </c:pt>
                <c:pt idx="133">
                  <c:v>0.66999999990000025</c:v>
                </c:pt>
                <c:pt idx="134">
                  <c:v>0.65999999990000024</c:v>
                </c:pt>
                <c:pt idx="135">
                  <c:v>0.64999999990000024</c:v>
                </c:pt>
                <c:pt idx="136">
                  <c:v>0.63999999990000023</c:v>
                </c:pt>
                <c:pt idx="137">
                  <c:v>0.62999999990000022</c:v>
                </c:pt>
                <c:pt idx="138">
                  <c:v>0.61999999990000021</c:v>
                </c:pt>
                <c:pt idx="139">
                  <c:v>0.6099999999000002</c:v>
                </c:pt>
                <c:pt idx="140">
                  <c:v>0.59999999990000019</c:v>
                </c:pt>
                <c:pt idx="141">
                  <c:v>0.58999999990000029</c:v>
                </c:pt>
                <c:pt idx="142">
                  <c:v>0.57999999990000028</c:v>
                </c:pt>
                <c:pt idx="143">
                  <c:v>0.56999999990000028</c:v>
                </c:pt>
                <c:pt idx="144">
                  <c:v>0.55999999990000027</c:v>
                </c:pt>
                <c:pt idx="145">
                  <c:v>0.54999999990000026</c:v>
                </c:pt>
                <c:pt idx="146">
                  <c:v>0.53999999990000025</c:v>
                </c:pt>
                <c:pt idx="147">
                  <c:v>0.52999999990000024</c:v>
                </c:pt>
                <c:pt idx="148">
                  <c:v>0.51999999990000023</c:v>
                </c:pt>
                <c:pt idx="149">
                  <c:v>0.50999999990000022</c:v>
                </c:pt>
                <c:pt idx="150">
                  <c:v>0.49999999990000021</c:v>
                </c:pt>
                <c:pt idx="151">
                  <c:v>0.48999999990000026</c:v>
                </c:pt>
                <c:pt idx="152">
                  <c:v>0.47999999990000025</c:v>
                </c:pt>
                <c:pt idx="153">
                  <c:v>0.46999999990000024</c:v>
                </c:pt>
                <c:pt idx="154">
                  <c:v>0.45999999990000023</c:v>
                </c:pt>
                <c:pt idx="155">
                  <c:v>0.44999999990000022</c:v>
                </c:pt>
                <c:pt idx="156">
                  <c:v>0.43999999990000022</c:v>
                </c:pt>
                <c:pt idx="157">
                  <c:v>0.42999999990000026</c:v>
                </c:pt>
                <c:pt idx="158">
                  <c:v>0.41999999990000025</c:v>
                </c:pt>
                <c:pt idx="159">
                  <c:v>0.40999999990000024</c:v>
                </c:pt>
                <c:pt idx="160">
                  <c:v>0.39999999990000024</c:v>
                </c:pt>
                <c:pt idx="161">
                  <c:v>0.38999999990000023</c:v>
                </c:pt>
                <c:pt idx="162">
                  <c:v>0.37999999990000027</c:v>
                </c:pt>
                <c:pt idx="163">
                  <c:v>0.36999999990000026</c:v>
                </c:pt>
                <c:pt idx="164">
                  <c:v>0.35999999990000026</c:v>
                </c:pt>
                <c:pt idx="165">
                  <c:v>0.34999999990000025</c:v>
                </c:pt>
                <c:pt idx="166">
                  <c:v>0.33999999990000024</c:v>
                </c:pt>
                <c:pt idx="167">
                  <c:v>0.32999999990000023</c:v>
                </c:pt>
                <c:pt idx="168">
                  <c:v>0.31999999990000022</c:v>
                </c:pt>
                <c:pt idx="169">
                  <c:v>0.30999999990000021</c:v>
                </c:pt>
                <c:pt idx="170">
                  <c:v>0.2999999999000002</c:v>
                </c:pt>
                <c:pt idx="171">
                  <c:v>0.28999999990000019</c:v>
                </c:pt>
                <c:pt idx="172">
                  <c:v>0.27999999990000018</c:v>
                </c:pt>
                <c:pt idx="173">
                  <c:v>0.26999999990000018</c:v>
                </c:pt>
                <c:pt idx="174">
                  <c:v>0.25999999990000017</c:v>
                </c:pt>
                <c:pt idx="175">
                  <c:v>0.24999999990000016</c:v>
                </c:pt>
                <c:pt idx="176">
                  <c:v>0.23999999990000015</c:v>
                </c:pt>
                <c:pt idx="177">
                  <c:v>0.22999999990000014</c:v>
                </c:pt>
                <c:pt idx="178">
                  <c:v>0.21999999990000013</c:v>
                </c:pt>
                <c:pt idx="179">
                  <c:v>0.20999999990000012</c:v>
                </c:pt>
                <c:pt idx="180">
                  <c:v>0.19999999990000011</c:v>
                </c:pt>
                <c:pt idx="181">
                  <c:v>0.1899999999000001</c:v>
                </c:pt>
                <c:pt idx="182">
                  <c:v>0.1799999999000001</c:v>
                </c:pt>
                <c:pt idx="183">
                  <c:v>0.16999999990000009</c:v>
                </c:pt>
                <c:pt idx="184">
                  <c:v>0.15999999990000008</c:v>
                </c:pt>
                <c:pt idx="185">
                  <c:v>0.14999999990000007</c:v>
                </c:pt>
                <c:pt idx="186">
                  <c:v>0.13999999990000006</c:v>
                </c:pt>
                <c:pt idx="187">
                  <c:v>0.12999999990000005</c:v>
                </c:pt>
                <c:pt idx="188">
                  <c:v>0.11999999990000004</c:v>
                </c:pt>
                <c:pt idx="189">
                  <c:v>0.10999999990000003</c:v>
                </c:pt>
                <c:pt idx="190">
                  <c:v>9.9999999900000025E-2</c:v>
                </c:pt>
                <c:pt idx="191">
                  <c:v>8.9999999900000016E-2</c:v>
                </c:pt>
                <c:pt idx="192">
                  <c:v>7.9999999900000007E-2</c:v>
                </c:pt>
                <c:pt idx="193">
                  <c:v>6.9999999899999998E-2</c:v>
                </c:pt>
                <c:pt idx="194">
                  <c:v>5.999999989999999E-2</c:v>
                </c:pt>
                <c:pt idx="195">
                  <c:v>4.9999999899999981E-2</c:v>
                </c:pt>
                <c:pt idx="196">
                  <c:v>3.9999999899999972E-2</c:v>
                </c:pt>
                <c:pt idx="197">
                  <c:v>2.9999999899999963E-2</c:v>
                </c:pt>
                <c:pt idx="198">
                  <c:v>1.9999999899999954E-2</c:v>
                </c:pt>
                <c:pt idx="199">
                  <c:v>9.9999998999999451E-3</c:v>
                </c:pt>
                <c:pt idx="200">
                  <c:v>9.8999999864624044E-9</c:v>
                </c:pt>
              </c:numCache>
            </c:numRef>
          </c:xVal>
          <c:yVal>
            <c:numRef>
              <c:f>SD_Data!$H$12:$H$212</c:f>
              <c:numCache>
                <c:formatCode>General</c:formatCode>
                <c:ptCount val="201"/>
                <c:pt idx="0">
                  <c:v>0</c:v>
                </c:pt>
                <c:pt idx="1">
                  <c:v>9.9498743710662099E-2</c:v>
                </c:pt>
                <c:pt idx="2">
                  <c:v>0.14000000000000001</c:v>
                </c:pt>
                <c:pt idx="3">
                  <c:v>0.17058722109231986</c:v>
                </c:pt>
                <c:pt idx="4">
                  <c:v>0.19595917942265437</c:v>
                </c:pt>
                <c:pt idx="5">
                  <c:v>0.21794494717703378</c:v>
                </c:pt>
                <c:pt idx="6">
                  <c:v>0.2374868417407584</c:v>
                </c:pt>
                <c:pt idx="7">
                  <c:v>0.25514701644346155</c:v>
                </c:pt>
                <c:pt idx="8">
                  <c:v>0.27129319932501084</c:v>
                </c:pt>
                <c:pt idx="9">
                  <c:v>0.28618176042508381</c:v>
                </c:pt>
                <c:pt idx="10">
                  <c:v>0.30000000000000016</c:v>
                </c:pt>
                <c:pt idx="11">
                  <c:v>0.31288975694324045</c:v>
                </c:pt>
                <c:pt idx="12">
                  <c:v>0.32496153618543855</c:v>
                </c:pt>
                <c:pt idx="13">
                  <c:v>0.33630343441600485</c:v>
                </c:pt>
                <c:pt idx="14">
                  <c:v>0.34698703145794957</c:v>
                </c:pt>
                <c:pt idx="15">
                  <c:v>0.35707142142714265</c:v>
                </c:pt>
                <c:pt idx="16">
                  <c:v>0.36660605559646736</c:v>
                </c:pt>
                <c:pt idx="17">
                  <c:v>0.37563279941985911</c:v>
                </c:pt>
                <c:pt idx="18">
                  <c:v>0.38418745424597106</c:v>
                </c:pt>
                <c:pt idx="19">
                  <c:v>0.39230090491866076</c:v>
                </c:pt>
                <c:pt idx="20">
                  <c:v>0.40000000000000013</c:v>
                </c:pt>
                <c:pt idx="21">
                  <c:v>0.40730823708832614</c:v>
                </c:pt>
                <c:pt idx="22">
                  <c:v>0.4142463035441597</c:v>
                </c:pt>
                <c:pt idx="23">
                  <c:v>0.42083250825001639</c:v>
                </c:pt>
                <c:pt idx="24">
                  <c:v>0.42708313008125259</c:v>
                </c:pt>
                <c:pt idx="25">
                  <c:v>0.43301270189221946</c:v>
                </c:pt>
                <c:pt idx="26">
                  <c:v>0.43863424398922635</c:v>
                </c:pt>
                <c:pt idx="27">
                  <c:v>0.44395945760846239</c:v>
                </c:pt>
                <c:pt idx="28">
                  <c:v>0.44899888641287311</c:v>
                </c:pt>
                <c:pt idx="29">
                  <c:v>0.4537620521815372</c:v>
                </c:pt>
                <c:pt idx="30">
                  <c:v>0.45825756949558411</c:v>
                </c:pt>
                <c:pt idx="31">
                  <c:v>0.46249324319388718</c:v>
                </c:pt>
                <c:pt idx="32">
                  <c:v>0.46647615158762412</c:v>
                </c:pt>
                <c:pt idx="33">
                  <c:v>0.47021271782035001</c:v>
                </c:pt>
                <c:pt idx="34">
                  <c:v>0.47370877129308053</c:v>
                </c:pt>
                <c:pt idx="35">
                  <c:v>0.47696960070847294</c:v>
                </c:pt>
                <c:pt idx="36">
                  <c:v>0.48000000000000009</c:v>
                </c:pt>
                <c:pt idx="37">
                  <c:v>0.48280430818293252</c:v>
                </c:pt>
                <c:pt idx="38">
                  <c:v>0.48538644398046399</c:v>
                </c:pt>
                <c:pt idx="39">
                  <c:v>0.48774993593028798</c:v>
                </c:pt>
                <c:pt idx="40">
                  <c:v>0.48989794855663571</c:v>
                </c:pt>
                <c:pt idx="41">
                  <c:v>0.49183330509431755</c:v>
                </c:pt>
                <c:pt idx="42">
                  <c:v>0.49355850717012267</c:v>
                </c:pt>
                <c:pt idx="43">
                  <c:v>0.49507575177946256</c:v>
                </c:pt>
                <c:pt idx="44">
                  <c:v>0.49638694583963427</c:v>
                </c:pt>
                <c:pt idx="45">
                  <c:v>0.49749371855330998</c:v>
                </c:pt>
                <c:pt idx="46">
                  <c:v>0.49839743177508455</c:v>
                </c:pt>
                <c:pt idx="47">
                  <c:v>0.49909918853871121</c:v>
                </c:pt>
                <c:pt idx="48">
                  <c:v>0.4995998398718719</c:v>
                </c:pt>
                <c:pt idx="49">
                  <c:v>0.49989998999799951</c:v>
                </c:pt>
                <c:pt idx="50">
                  <c:v>0.5</c:v>
                </c:pt>
                <c:pt idx="51">
                  <c:v>0.49989998999799951</c:v>
                </c:pt>
                <c:pt idx="52">
                  <c:v>0.49959983987187184</c:v>
                </c:pt>
                <c:pt idx="53">
                  <c:v>0.49909918853871121</c:v>
                </c:pt>
                <c:pt idx="54">
                  <c:v>0.4983974317750845</c:v>
                </c:pt>
                <c:pt idx="55">
                  <c:v>0.49749371855330993</c:v>
                </c:pt>
                <c:pt idx="56">
                  <c:v>0.49638694583963422</c:v>
                </c:pt>
                <c:pt idx="57">
                  <c:v>0.4950757517794625</c:v>
                </c:pt>
                <c:pt idx="58">
                  <c:v>0.49355850717012262</c:v>
                </c:pt>
                <c:pt idx="59">
                  <c:v>0.49183330509431744</c:v>
                </c:pt>
                <c:pt idx="60">
                  <c:v>0.48989794855663554</c:v>
                </c:pt>
                <c:pt idx="61">
                  <c:v>0.48774993593028787</c:v>
                </c:pt>
                <c:pt idx="62">
                  <c:v>0.48538644398046382</c:v>
                </c:pt>
                <c:pt idx="63">
                  <c:v>0.48280430818293235</c:v>
                </c:pt>
                <c:pt idx="64">
                  <c:v>0.47999999999999993</c:v>
                </c:pt>
                <c:pt idx="65">
                  <c:v>0.47696960070847272</c:v>
                </c:pt>
                <c:pt idx="66">
                  <c:v>0.47370877129308037</c:v>
                </c:pt>
                <c:pt idx="67">
                  <c:v>0.47021271782034979</c:v>
                </c:pt>
                <c:pt idx="68">
                  <c:v>0.4664761515876239</c:v>
                </c:pt>
                <c:pt idx="69">
                  <c:v>0.46249324319388696</c:v>
                </c:pt>
                <c:pt idx="70">
                  <c:v>0.45825756949558383</c:v>
                </c:pt>
                <c:pt idx="71">
                  <c:v>0.45376205218153692</c:v>
                </c:pt>
                <c:pt idx="72">
                  <c:v>0.44899888641287278</c:v>
                </c:pt>
                <c:pt idx="73">
                  <c:v>0.44395945760846206</c:v>
                </c:pt>
                <c:pt idx="74">
                  <c:v>0.43863424398922596</c:v>
                </c:pt>
                <c:pt idx="75">
                  <c:v>0.43301270189221908</c:v>
                </c:pt>
                <c:pt idx="76">
                  <c:v>0.4270831300812522</c:v>
                </c:pt>
                <c:pt idx="77">
                  <c:v>0.420832508250016</c:v>
                </c:pt>
                <c:pt idx="78">
                  <c:v>0.41424630354415931</c:v>
                </c:pt>
                <c:pt idx="79">
                  <c:v>0.40730823708832575</c:v>
                </c:pt>
                <c:pt idx="80">
                  <c:v>0.39999999999999969</c:v>
                </c:pt>
                <c:pt idx="81">
                  <c:v>0.39230090491866026</c:v>
                </c:pt>
                <c:pt idx="82">
                  <c:v>0.38418745424597056</c:v>
                </c:pt>
                <c:pt idx="83">
                  <c:v>0.37563279941985855</c:v>
                </c:pt>
                <c:pt idx="84">
                  <c:v>0.36660605559646675</c:v>
                </c:pt>
                <c:pt idx="85">
                  <c:v>0.35707142142714204</c:v>
                </c:pt>
                <c:pt idx="86">
                  <c:v>0.34698703145794896</c:v>
                </c:pt>
                <c:pt idx="87">
                  <c:v>0.33630343441600419</c:v>
                </c:pt>
                <c:pt idx="88">
                  <c:v>0.32496153618543783</c:v>
                </c:pt>
                <c:pt idx="89">
                  <c:v>0.31288975694323967</c:v>
                </c:pt>
                <c:pt idx="90">
                  <c:v>0.29999999999999932</c:v>
                </c:pt>
                <c:pt idx="91">
                  <c:v>0.28618176042508292</c:v>
                </c:pt>
                <c:pt idx="92">
                  <c:v>0.27129319932500989</c:v>
                </c:pt>
                <c:pt idx="93">
                  <c:v>0.25514701644346055</c:v>
                </c:pt>
                <c:pt idx="94">
                  <c:v>0.23748684174075729</c:v>
                </c:pt>
                <c:pt idx="95">
                  <c:v>0.2179449471770325</c:v>
                </c:pt>
                <c:pt idx="96">
                  <c:v>0.19595917942265287</c:v>
                </c:pt>
                <c:pt idx="97">
                  <c:v>0.17058722109231822</c:v>
                </c:pt>
                <c:pt idx="98">
                  <c:v>0.13999999999999793</c:v>
                </c:pt>
                <c:pt idx="99">
                  <c:v>9.9498743710659032E-2</c:v>
                </c:pt>
                <c:pt idx="100">
                  <c:v>9.9999726580888611E-6</c:v>
                </c:pt>
                <c:pt idx="101">
                  <c:v>-9.949874420312782E-2</c:v>
                </c:pt>
                <c:pt idx="102">
                  <c:v>-0.14000000034285534</c:v>
                </c:pt>
                <c:pt idx="103">
                  <c:v>-0.17058722136783727</c:v>
                </c:pt>
                <c:pt idx="104">
                  <c:v>-0.19595917965739584</c:v>
                </c:pt>
                <c:pt idx="105">
                  <c:v>-0.21794494738350681</c:v>
                </c:pt>
                <c:pt idx="106">
                  <c:v>-0.23748684192603084</c:v>
                </c:pt>
                <c:pt idx="107">
                  <c:v>-0.25514701661199096</c:v>
                </c:pt>
                <c:pt idx="108">
                  <c:v>-0.27129319947982405</c:v>
                </c:pt>
                <c:pt idx="109">
                  <c:v>-0.28618176056834865</c:v>
                </c:pt>
                <c:pt idx="110">
                  <c:v>-0.30000000013333272</c:v>
                </c:pt>
                <c:pt idx="111">
                  <c:v>-0.3128897570678843</c:v>
                </c:pt>
                <c:pt idx="112">
                  <c:v>-0.32496153630237484</c:v>
                </c:pt>
                <c:pt idx="113">
                  <c:v>-0.33630343452602396</c:v>
                </c:pt>
                <c:pt idx="114">
                  <c:v>-0.3469870315616993</c:v>
                </c:pt>
                <c:pt idx="115">
                  <c:v>-0.35707142152516175</c:v>
                </c:pt>
                <c:pt idx="116">
                  <c:v>-0.36660605568920945</c:v>
                </c:pt>
                <c:pt idx="117">
                  <c:v>-0.37563279950771039</c:v>
                </c:pt>
                <c:pt idx="118">
                  <c:v>-0.38418745432926327</c:v>
                </c:pt>
                <c:pt idx="119">
                  <c:v>-0.39230090499768133</c:v>
                </c:pt>
                <c:pt idx="120">
                  <c:v>-0.4000000000749997</c:v>
                </c:pt>
                <c:pt idx="121">
                  <c:v>-0.40730823715952491</c:v>
                </c:pt>
                <c:pt idx="122">
                  <c:v>-0.41424630361175196</c:v>
                </c:pt>
                <c:pt idx="123">
                  <c:v>-0.42083250831417457</c:v>
                </c:pt>
                <c:pt idx="124">
                  <c:v>-0.42708313014213034</c:v>
                </c:pt>
                <c:pt idx="125">
                  <c:v>-0.43301270194995417</c:v>
                </c:pt>
                <c:pt idx="126">
                  <c:v>-0.4386342440439413</c:v>
                </c:pt>
                <c:pt idx="127">
                  <c:v>-0.44395945766026862</c:v>
                </c:pt>
                <c:pt idx="128">
                  <c:v>-0.44899888646187069</c:v>
                </c:pt>
                <c:pt idx="129">
                  <c:v>-0.45376205222781674</c:v>
                </c:pt>
                <c:pt idx="130">
                  <c:v>-0.45825756953922747</c:v>
                </c:pt>
                <c:pt idx="131">
                  <c:v>-0.46249324323496865</c:v>
                </c:pt>
                <c:pt idx="132">
                  <c:v>-0.46647615162621114</c:v>
                </c:pt>
                <c:pt idx="133">
                  <c:v>-0.47021271785650365</c:v>
                </c:pt>
                <c:pt idx="134">
                  <c:v>-0.4737087713268564</c:v>
                </c:pt>
                <c:pt idx="135">
                  <c:v>-0.47696960073992128</c:v>
                </c:pt>
                <c:pt idx="136">
                  <c:v>-0.4800000000291666</c:v>
                </c:pt>
                <c:pt idx="137">
                  <c:v>-0.48280430820985842</c:v>
                </c:pt>
                <c:pt idx="138">
                  <c:v>-0.48538644400518638</c:v>
                </c:pt>
                <c:pt idx="139">
                  <c:v>-0.48774993595284044</c:v>
                </c:pt>
                <c:pt idx="140">
                  <c:v>-0.48989794857704799</c:v>
                </c:pt>
                <c:pt idx="141">
                  <c:v>-0.49183330511261636</c:v>
                </c:pt>
                <c:pt idx="142">
                  <c:v>-0.49355850718633143</c:v>
                </c:pt>
                <c:pt idx="143">
                  <c:v>-0.49507575179360175</c:v>
                </c:pt>
                <c:pt idx="144">
                  <c:v>-0.49638694585172155</c:v>
                </c:pt>
                <c:pt idx="145">
                  <c:v>-0.49749371856336033</c:v>
                </c:pt>
                <c:pt idx="146">
                  <c:v>-0.49839743178311019</c:v>
                </c:pt>
                <c:pt idx="147">
                  <c:v>-0.49909918854472202</c:v>
                </c:pt>
                <c:pt idx="148">
                  <c:v>-0.49959983987587503</c:v>
                </c:pt>
                <c:pt idx="149">
                  <c:v>-0.49989998999999991</c:v>
                </c:pt>
                <c:pt idx="150">
                  <c:v>-0.5</c:v>
                </c:pt>
                <c:pt idx="151">
                  <c:v>-0.49989998999599911</c:v>
                </c:pt>
                <c:pt idx="152">
                  <c:v>-0.49959983986786866</c:v>
                </c:pt>
                <c:pt idx="153">
                  <c:v>-0.49909918853270041</c:v>
                </c:pt>
                <c:pt idx="154">
                  <c:v>-0.49839743176705881</c:v>
                </c:pt>
                <c:pt idx="155">
                  <c:v>-0.49749371854325963</c:v>
                </c:pt>
                <c:pt idx="156">
                  <c:v>-0.49638694582754694</c:v>
                </c:pt>
                <c:pt idx="157">
                  <c:v>-0.49507575176532331</c:v>
                </c:pt>
                <c:pt idx="158">
                  <c:v>-0.49355850715391386</c:v>
                </c:pt>
                <c:pt idx="159">
                  <c:v>-0.49183330507601863</c:v>
                </c:pt>
                <c:pt idx="160">
                  <c:v>-0.48989794853622326</c:v>
                </c:pt>
                <c:pt idx="161">
                  <c:v>-0.48774993590773547</c:v>
                </c:pt>
                <c:pt idx="162">
                  <c:v>-0.48538644395574138</c:v>
                </c:pt>
                <c:pt idx="163">
                  <c:v>-0.4828043081560065</c:v>
                </c:pt>
                <c:pt idx="164">
                  <c:v>-0.47999999997083337</c:v>
                </c:pt>
                <c:pt idx="165">
                  <c:v>-0.47696960067702437</c:v>
                </c:pt>
                <c:pt idx="166">
                  <c:v>-0.4737087712593045</c:v>
                </c:pt>
                <c:pt idx="167">
                  <c:v>-0.47021271778419615</c:v>
                </c:pt>
                <c:pt idx="168">
                  <c:v>-0.46647615154903693</c:v>
                </c:pt>
                <c:pt idx="169">
                  <c:v>-0.46249324315280549</c:v>
                </c:pt>
                <c:pt idx="170">
                  <c:v>-0.45825756945194052</c:v>
                </c:pt>
                <c:pt idx="171">
                  <c:v>-0.45376205213525739</c:v>
                </c:pt>
                <c:pt idx="172">
                  <c:v>-0.44899888636387519</c:v>
                </c:pt>
                <c:pt idx="173">
                  <c:v>-0.44395945755665583</c:v>
                </c:pt>
                <c:pt idx="174">
                  <c:v>-0.43863424393451095</c:v>
                </c:pt>
                <c:pt idx="175">
                  <c:v>-0.43301270183448437</c:v>
                </c:pt>
                <c:pt idx="176">
                  <c:v>-0.42708313002037446</c:v>
                </c:pt>
                <c:pt idx="177">
                  <c:v>-0.42083250818585777</c:v>
                </c:pt>
                <c:pt idx="178">
                  <c:v>-0.41424630347656705</c:v>
                </c:pt>
                <c:pt idx="179">
                  <c:v>-0.40730823701712693</c:v>
                </c:pt>
                <c:pt idx="180">
                  <c:v>-0.39999999992500013</c:v>
                </c:pt>
                <c:pt idx="181">
                  <c:v>-0.39230090483963975</c:v>
                </c:pt>
                <c:pt idx="182">
                  <c:v>-0.38418745416267835</c:v>
                </c:pt>
                <c:pt idx="183">
                  <c:v>-0.37563279933200733</c:v>
                </c:pt>
                <c:pt idx="184">
                  <c:v>-0.36660605550372466</c:v>
                </c:pt>
                <c:pt idx="185">
                  <c:v>-0.35707142132912295</c:v>
                </c:pt>
                <c:pt idx="186">
                  <c:v>-0.34698703135419923</c:v>
                </c:pt>
                <c:pt idx="187">
                  <c:v>-0.33630343430598508</c:v>
                </c:pt>
                <c:pt idx="188">
                  <c:v>-0.32496153606850159</c:v>
                </c:pt>
                <c:pt idx="189">
                  <c:v>-0.31288975681859582</c:v>
                </c:pt>
                <c:pt idx="190">
                  <c:v>-0.2999999998666667</c:v>
                </c:pt>
                <c:pt idx="191">
                  <c:v>-0.28618176028181813</c:v>
                </c:pt>
                <c:pt idx="192">
                  <c:v>-0.27129319917019667</c:v>
                </c:pt>
                <c:pt idx="193">
                  <c:v>-0.25514701627493119</c:v>
                </c:pt>
                <c:pt idx="194">
                  <c:v>-0.23748684155548488</c:v>
                </c:pt>
                <c:pt idx="195">
                  <c:v>-0.21794494697055947</c:v>
                </c:pt>
                <c:pt idx="196">
                  <c:v>-0.19595917918791142</c:v>
                </c:pt>
                <c:pt idx="197">
                  <c:v>-0.17058722081680081</c:v>
                </c:pt>
                <c:pt idx="198">
                  <c:v>-0.13999999965714274</c:v>
                </c:pt>
                <c:pt idx="199">
                  <c:v>-9.9498743218193159E-2</c:v>
                </c:pt>
                <c:pt idx="200">
                  <c:v>-9.9498743084724953E-5</c:v>
                </c:pt>
              </c:numCache>
            </c:numRef>
          </c:yVal>
          <c:smooth val="1"/>
        </c:ser>
        <c:ser>
          <c:idx val="22"/>
          <c:order val="22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SD_Data!$K$12:$K$212</c:f>
              <c:numCache>
                <c:formatCode>General</c:formatCode>
                <c:ptCount val="201"/>
                <c:pt idx="0">
                  <c:v>-0.5</c:v>
                </c:pt>
                <c:pt idx="1">
                  <c:v>-0.48499999999999999</c:v>
                </c:pt>
                <c:pt idx="2">
                  <c:v>-0.47</c:v>
                </c:pt>
                <c:pt idx="3">
                  <c:v>-0.45499999999999996</c:v>
                </c:pt>
                <c:pt idx="4">
                  <c:v>-0.43999999999999995</c:v>
                </c:pt>
                <c:pt idx="5">
                  <c:v>-0.42499999999999993</c:v>
                </c:pt>
                <c:pt idx="6">
                  <c:v>-0.40999999999999992</c:v>
                </c:pt>
                <c:pt idx="7">
                  <c:v>-0.39499999999999991</c:v>
                </c:pt>
                <c:pt idx="8">
                  <c:v>-0.37999999999999989</c:v>
                </c:pt>
                <c:pt idx="9">
                  <c:v>-0.36499999999999988</c:v>
                </c:pt>
                <c:pt idx="10">
                  <c:v>-0.34999999999999987</c:v>
                </c:pt>
                <c:pt idx="11">
                  <c:v>-0.33499999999999985</c:v>
                </c:pt>
                <c:pt idx="12">
                  <c:v>-0.31999999999999984</c:v>
                </c:pt>
                <c:pt idx="13">
                  <c:v>-0.30499999999999983</c:v>
                </c:pt>
                <c:pt idx="14">
                  <c:v>-0.28999999999999981</c:v>
                </c:pt>
                <c:pt idx="15">
                  <c:v>-0.2749999999999998</c:v>
                </c:pt>
                <c:pt idx="16">
                  <c:v>-0.25999999999999979</c:v>
                </c:pt>
                <c:pt idx="17">
                  <c:v>-0.24499999999999977</c:v>
                </c:pt>
                <c:pt idx="18">
                  <c:v>-0.22999999999999976</c:v>
                </c:pt>
                <c:pt idx="19">
                  <c:v>-0.21499999999999975</c:v>
                </c:pt>
                <c:pt idx="20">
                  <c:v>-0.19999999999999973</c:v>
                </c:pt>
                <c:pt idx="21">
                  <c:v>-0.18499999999999972</c:v>
                </c:pt>
                <c:pt idx="22">
                  <c:v>-0.16999999999999971</c:v>
                </c:pt>
                <c:pt idx="23">
                  <c:v>-0.15499999999999969</c:v>
                </c:pt>
                <c:pt idx="24">
                  <c:v>-0.13999999999999968</c:v>
                </c:pt>
                <c:pt idx="25">
                  <c:v>-0.12499999999999967</c:v>
                </c:pt>
                <c:pt idx="26">
                  <c:v>-0.10999999999999965</c:v>
                </c:pt>
                <c:pt idx="27">
                  <c:v>-9.499999999999964E-2</c:v>
                </c:pt>
                <c:pt idx="28">
                  <c:v>-7.9999999999999627E-2</c:v>
                </c:pt>
                <c:pt idx="29">
                  <c:v>-6.4999999999999614E-2</c:v>
                </c:pt>
                <c:pt idx="30">
                  <c:v>-4.99999999999996E-2</c:v>
                </c:pt>
                <c:pt idx="31">
                  <c:v>-3.4999999999999587E-2</c:v>
                </c:pt>
                <c:pt idx="32">
                  <c:v>-1.9999999999999574E-2</c:v>
                </c:pt>
                <c:pt idx="33">
                  <c:v>-4.9999999999995604E-3</c:v>
                </c:pt>
                <c:pt idx="34">
                  <c:v>1.0000000000000453E-2</c:v>
                </c:pt>
                <c:pt idx="35">
                  <c:v>2.5000000000000466E-2</c:v>
                </c:pt>
                <c:pt idx="36">
                  <c:v>4.000000000000048E-2</c:v>
                </c:pt>
                <c:pt idx="37">
                  <c:v>5.5000000000000493E-2</c:v>
                </c:pt>
                <c:pt idx="38">
                  <c:v>7.0000000000000506E-2</c:v>
                </c:pt>
                <c:pt idx="39">
                  <c:v>8.500000000000052E-2</c:v>
                </c:pt>
                <c:pt idx="40">
                  <c:v>0.10000000000000053</c:v>
                </c:pt>
                <c:pt idx="41">
                  <c:v>0.11500000000000055</c:v>
                </c:pt>
                <c:pt idx="42">
                  <c:v>0.13000000000000056</c:v>
                </c:pt>
                <c:pt idx="43">
                  <c:v>0.14500000000000055</c:v>
                </c:pt>
                <c:pt idx="44">
                  <c:v>0.16000000000000053</c:v>
                </c:pt>
                <c:pt idx="45">
                  <c:v>0.17500000000000054</c:v>
                </c:pt>
                <c:pt idx="46">
                  <c:v>0.19000000000000056</c:v>
                </c:pt>
                <c:pt idx="47">
                  <c:v>0.20500000000000054</c:v>
                </c:pt>
                <c:pt idx="48">
                  <c:v>0.22000000000000053</c:v>
                </c:pt>
                <c:pt idx="49">
                  <c:v>0.23500000000000054</c:v>
                </c:pt>
                <c:pt idx="50">
                  <c:v>0.25000000000000056</c:v>
                </c:pt>
                <c:pt idx="51">
                  <c:v>0.26500000000000057</c:v>
                </c:pt>
                <c:pt idx="52">
                  <c:v>0.28000000000000053</c:v>
                </c:pt>
                <c:pt idx="53">
                  <c:v>0.29500000000000054</c:v>
                </c:pt>
                <c:pt idx="54">
                  <c:v>0.31000000000000055</c:v>
                </c:pt>
                <c:pt idx="55">
                  <c:v>0.32500000000000051</c:v>
                </c:pt>
                <c:pt idx="56">
                  <c:v>0.34000000000000052</c:v>
                </c:pt>
                <c:pt idx="57">
                  <c:v>0.35500000000000054</c:v>
                </c:pt>
                <c:pt idx="58">
                  <c:v>0.37000000000000055</c:v>
                </c:pt>
                <c:pt idx="59">
                  <c:v>0.38500000000000056</c:v>
                </c:pt>
                <c:pt idx="60">
                  <c:v>0.40000000000000052</c:v>
                </c:pt>
                <c:pt idx="61">
                  <c:v>0.41500000000000054</c:v>
                </c:pt>
                <c:pt idx="62">
                  <c:v>0.43000000000000055</c:v>
                </c:pt>
                <c:pt idx="63">
                  <c:v>0.44500000000000056</c:v>
                </c:pt>
                <c:pt idx="64">
                  <c:v>0.46000000000000058</c:v>
                </c:pt>
                <c:pt idx="65">
                  <c:v>0.47500000000000059</c:v>
                </c:pt>
                <c:pt idx="66">
                  <c:v>0.4900000000000006</c:v>
                </c:pt>
                <c:pt idx="67">
                  <c:v>0.50500000000000056</c:v>
                </c:pt>
                <c:pt idx="68">
                  <c:v>0.52000000000000068</c:v>
                </c:pt>
                <c:pt idx="69">
                  <c:v>0.53500000000000059</c:v>
                </c:pt>
                <c:pt idx="70">
                  <c:v>0.55000000000000071</c:v>
                </c:pt>
                <c:pt idx="71">
                  <c:v>0.56500000000000061</c:v>
                </c:pt>
                <c:pt idx="72">
                  <c:v>0.58000000000000074</c:v>
                </c:pt>
                <c:pt idx="73">
                  <c:v>0.59500000000000064</c:v>
                </c:pt>
                <c:pt idx="74">
                  <c:v>0.61000000000000076</c:v>
                </c:pt>
                <c:pt idx="75">
                  <c:v>0.62500000000000067</c:v>
                </c:pt>
                <c:pt idx="76">
                  <c:v>0.64000000000000079</c:v>
                </c:pt>
                <c:pt idx="77">
                  <c:v>0.65500000000000069</c:v>
                </c:pt>
                <c:pt idx="78">
                  <c:v>0.67000000000000082</c:v>
                </c:pt>
                <c:pt idx="79">
                  <c:v>0.68500000000000072</c:v>
                </c:pt>
                <c:pt idx="80">
                  <c:v>0.70000000000000084</c:v>
                </c:pt>
                <c:pt idx="81">
                  <c:v>0.71500000000000075</c:v>
                </c:pt>
                <c:pt idx="82">
                  <c:v>0.73000000000000087</c:v>
                </c:pt>
                <c:pt idx="83">
                  <c:v>0.74500000000000077</c:v>
                </c:pt>
                <c:pt idx="84">
                  <c:v>0.76000000000000079</c:v>
                </c:pt>
                <c:pt idx="85">
                  <c:v>0.7750000000000008</c:v>
                </c:pt>
                <c:pt idx="86">
                  <c:v>0.79000000000000081</c:v>
                </c:pt>
                <c:pt idx="87">
                  <c:v>0.80500000000000083</c:v>
                </c:pt>
                <c:pt idx="88">
                  <c:v>0.82000000000000084</c:v>
                </c:pt>
                <c:pt idx="89">
                  <c:v>0.83500000000000085</c:v>
                </c:pt>
                <c:pt idx="90">
                  <c:v>0.85000000000000087</c:v>
                </c:pt>
                <c:pt idx="91">
                  <c:v>0.86500000000000088</c:v>
                </c:pt>
                <c:pt idx="92">
                  <c:v>0.88000000000000089</c:v>
                </c:pt>
                <c:pt idx="93">
                  <c:v>0.89500000000000091</c:v>
                </c:pt>
                <c:pt idx="94">
                  <c:v>0.91000000000000092</c:v>
                </c:pt>
                <c:pt idx="95">
                  <c:v>0.92500000000000093</c:v>
                </c:pt>
                <c:pt idx="96">
                  <c:v>0.94000000000000095</c:v>
                </c:pt>
                <c:pt idx="97">
                  <c:v>0.95500000000000096</c:v>
                </c:pt>
                <c:pt idx="98">
                  <c:v>0.97000000000000097</c:v>
                </c:pt>
                <c:pt idx="99">
                  <c:v>0.98500000000000099</c:v>
                </c:pt>
                <c:pt idx="100">
                  <c:v>0.99999999990000099</c:v>
                </c:pt>
                <c:pt idx="101">
                  <c:v>0.98499999990000098</c:v>
                </c:pt>
                <c:pt idx="102">
                  <c:v>0.96999999990000096</c:v>
                </c:pt>
                <c:pt idx="103">
                  <c:v>0.95499999990000095</c:v>
                </c:pt>
                <c:pt idx="104">
                  <c:v>0.93999999990000094</c:v>
                </c:pt>
                <c:pt idx="105">
                  <c:v>0.92499999990000092</c:v>
                </c:pt>
                <c:pt idx="106">
                  <c:v>0.90999999990000091</c:v>
                </c:pt>
                <c:pt idx="107">
                  <c:v>0.8949999999000009</c:v>
                </c:pt>
                <c:pt idx="108">
                  <c:v>0.87999999990000088</c:v>
                </c:pt>
                <c:pt idx="109">
                  <c:v>0.86499999990000087</c:v>
                </c:pt>
                <c:pt idx="110">
                  <c:v>0.84999999990000086</c:v>
                </c:pt>
                <c:pt idx="111">
                  <c:v>0.83499999990000084</c:v>
                </c:pt>
                <c:pt idx="112">
                  <c:v>0.81999999990000083</c:v>
                </c:pt>
                <c:pt idx="113">
                  <c:v>0.80499999990000082</c:v>
                </c:pt>
                <c:pt idx="114">
                  <c:v>0.7899999999000008</c:v>
                </c:pt>
                <c:pt idx="115">
                  <c:v>0.77499999990000079</c:v>
                </c:pt>
                <c:pt idx="116">
                  <c:v>0.75999999990000078</c:v>
                </c:pt>
                <c:pt idx="117">
                  <c:v>0.74499999990000076</c:v>
                </c:pt>
                <c:pt idx="118">
                  <c:v>0.72999999990000075</c:v>
                </c:pt>
                <c:pt idx="119">
                  <c:v>0.71499999990000074</c:v>
                </c:pt>
                <c:pt idx="120">
                  <c:v>0.69999999990000072</c:v>
                </c:pt>
                <c:pt idx="121">
                  <c:v>0.68499999990000071</c:v>
                </c:pt>
                <c:pt idx="122">
                  <c:v>0.6699999999000007</c:v>
                </c:pt>
                <c:pt idx="123">
                  <c:v>0.65499999990000068</c:v>
                </c:pt>
                <c:pt idx="124">
                  <c:v>0.63999999990000067</c:v>
                </c:pt>
                <c:pt idx="125">
                  <c:v>0.62499999990000066</c:v>
                </c:pt>
                <c:pt idx="126">
                  <c:v>0.60999999990000064</c:v>
                </c:pt>
                <c:pt idx="127">
                  <c:v>0.59499999990000063</c:v>
                </c:pt>
                <c:pt idx="128">
                  <c:v>0.57999999990000062</c:v>
                </c:pt>
                <c:pt idx="129">
                  <c:v>0.5649999999000006</c:v>
                </c:pt>
                <c:pt idx="130">
                  <c:v>0.54999999990000059</c:v>
                </c:pt>
                <c:pt idx="131">
                  <c:v>0.53499999990000058</c:v>
                </c:pt>
                <c:pt idx="132">
                  <c:v>0.51999999990000056</c:v>
                </c:pt>
                <c:pt idx="133">
                  <c:v>0.50499999990000055</c:v>
                </c:pt>
                <c:pt idx="134">
                  <c:v>0.48999999990000054</c:v>
                </c:pt>
                <c:pt idx="135">
                  <c:v>0.47499999990000052</c:v>
                </c:pt>
                <c:pt idx="136">
                  <c:v>0.45999999990000051</c:v>
                </c:pt>
                <c:pt idx="137">
                  <c:v>0.4449999999000005</c:v>
                </c:pt>
                <c:pt idx="138">
                  <c:v>0.42999999990000048</c:v>
                </c:pt>
                <c:pt idx="139">
                  <c:v>0.41499999990000047</c:v>
                </c:pt>
                <c:pt idx="140">
                  <c:v>0.39999999990000046</c:v>
                </c:pt>
                <c:pt idx="141">
                  <c:v>0.38499999990000044</c:v>
                </c:pt>
                <c:pt idx="142">
                  <c:v>0.36999999990000043</c:v>
                </c:pt>
                <c:pt idx="143">
                  <c:v>0.35499999990000042</c:v>
                </c:pt>
                <c:pt idx="144">
                  <c:v>0.33999999990000046</c:v>
                </c:pt>
                <c:pt idx="145">
                  <c:v>0.32499999990000045</c:v>
                </c:pt>
                <c:pt idx="146">
                  <c:v>0.30999999990000043</c:v>
                </c:pt>
                <c:pt idx="147">
                  <c:v>0.29499999990000048</c:v>
                </c:pt>
                <c:pt idx="148">
                  <c:v>0.27999999990000046</c:v>
                </c:pt>
                <c:pt idx="149">
                  <c:v>0.26499999990000045</c:v>
                </c:pt>
                <c:pt idx="150">
                  <c:v>0.24999999990000044</c:v>
                </c:pt>
                <c:pt idx="151">
                  <c:v>0.23499999990000045</c:v>
                </c:pt>
                <c:pt idx="152">
                  <c:v>0.21999999990000046</c:v>
                </c:pt>
                <c:pt idx="153">
                  <c:v>0.20499999990000045</c:v>
                </c:pt>
                <c:pt idx="154">
                  <c:v>0.18999999990000044</c:v>
                </c:pt>
                <c:pt idx="155">
                  <c:v>0.17499999990000045</c:v>
                </c:pt>
                <c:pt idx="156">
                  <c:v>0.15999999990000047</c:v>
                </c:pt>
                <c:pt idx="157">
                  <c:v>0.14499999990000045</c:v>
                </c:pt>
                <c:pt idx="158">
                  <c:v>0.12999999990000044</c:v>
                </c:pt>
                <c:pt idx="159">
                  <c:v>0.11499999990000045</c:v>
                </c:pt>
                <c:pt idx="160">
                  <c:v>9.9999999900000469E-2</c:v>
                </c:pt>
                <c:pt idx="161">
                  <c:v>8.4999999900000456E-2</c:v>
                </c:pt>
                <c:pt idx="162">
                  <c:v>6.9999999900000442E-2</c:v>
                </c:pt>
                <c:pt idx="163">
                  <c:v>5.4999999900000429E-2</c:v>
                </c:pt>
                <c:pt idx="164">
                  <c:v>3.9999999900000416E-2</c:v>
                </c:pt>
                <c:pt idx="165">
                  <c:v>2.4999999900000403E-2</c:v>
                </c:pt>
                <c:pt idx="166">
                  <c:v>9.9999999000003892E-3</c:v>
                </c:pt>
                <c:pt idx="167">
                  <c:v>-5.0000000999996241E-3</c:v>
                </c:pt>
                <c:pt idx="168">
                  <c:v>-2.0000000099999637E-2</c:v>
                </c:pt>
                <c:pt idx="169">
                  <c:v>-3.5000000099999651E-2</c:v>
                </c:pt>
                <c:pt idx="170">
                  <c:v>-5.0000000099999664E-2</c:v>
                </c:pt>
                <c:pt idx="171">
                  <c:v>-6.5000000099999677E-2</c:v>
                </c:pt>
                <c:pt idx="172">
                  <c:v>-8.0000000099999691E-2</c:v>
                </c:pt>
                <c:pt idx="173">
                  <c:v>-9.5000000099999704E-2</c:v>
                </c:pt>
                <c:pt idx="174">
                  <c:v>-0.11000000009999972</c:v>
                </c:pt>
                <c:pt idx="175">
                  <c:v>-0.12500000009999973</c:v>
                </c:pt>
                <c:pt idx="176">
                  <c:v>-0.14000000009999974</c:v>
                </c:pt>
                <c:pt idx="177">
                  <c:v>-0.15500000009999976</c:v>
                </c:pt>
                <c:pt idx="178">
                  <c:v>-0.17000000009999977</c:v>
                </c:pt>
                <c:pt idx="179">
                  <c:v>-0.18500000009999978</c:v>
                </c:pt>
                <c:pt idx="180">
                  <c:v>-0.2000000000999998</c:v>
                </c:pt>
                <c:pt idx="181">
                  <c:v>-0.21500000009999981</c:v>
                </c:pt>
                <c:pt idx="182">
                  <c:v>-0.23000000009999982</c:v>
                </c:pt>
                <c:pt idx="183">
                  <c:v>-0.24500000009999984</c:v>
                </c:pt>
                <c:pt idx="184">
                  <c:v>-0.2600000000999998</c:v>
                </c:pt>
                <c:pt idx="185">
                  <c:v>-0.27500000009999981</c:v>
                </c:pt>
                <c:pt idx="186">
                  <c:v>-0.29000000009999982</c:v>
                </c:pt>
                <c:pt idx="187">
                  <c:v>-0.30500000009999984</c:v>
                </c:pt>
                <c:pt idx="188">
                  <c:v>-0.32000000009999985</c:v>
                </c:pt>
                <c:pt idx="189">
                  <c:v>-0.33500000009999986</c:v>
                </c:pt>
                <c:pt idx="190">
                  <c:v>-0.35000000009999988</c:v>
                </c:pt>
                <c:pt idx="191">
                  <c:v>-0.36500000009999989</c:v>
                </c:pt>
                <c:pt idx="192">
                  <c:v>-0.3800000000999999</c:v>
                </c:pt>
                <c:pt idx="193">
                  <c:v>-0.39500000009999992</c:v>
                </c:pt>
                <c:pt idx="194">
                  <c:v>-0.41000000009999993</c:v>
                </c:pt>
                <c:pt idx="195">
                  <c:v>-0.42500000009999994</c:v>
                </c:pt>
                <c:pt idx="196">
                  <c:v>-0.44000000009999995</c:v>
                </c:pt>
                <c:pt idx="197">
                  <c:v>-0.45500000009999997</c:v>
                </c:pt>
                <c:pt idx="198">
                  <c:v>-0.47000000009999998</c:v>
                </c:pt>
                <c:pt idx="199">
                  <c:v>-0.48500000009999999</c:v>
                </c:pt>
                <c:pt idx="200">
                  <c:v>-0.49999999009999996</c:v>
                </c:pt>
              </c:numCache>
            </c:numRef>
          </c:xVal>
          <c:yVal>
            <c:numRef>
              <c:f>SD_Data!$L$12:$L$212</c:f>
              <c:numCache>
                <c:formatCode>General</c:formatCode>
                <c:ptCount val="201"/>
                <c:pt idx="0">
                  <c:v>0</c:v>
                </c:pt>
                <c:pt idx="1">
                  <c:v>0.14924811556599316</c:v>
                </c:pt>
                <c:pt idx="2">
                  <c:v>0.21000000000000008</c:v>
                </c:pt>
                <c:pt idx="3">
                  <c:v>0.25588083163847986</c:v>
                </c:pt>
                <c:pt idx="4">
                  <c:v>0.29393876913398154</c:v>
                </c:pt>
                <c:pt idx="5">
                  <c:v>0.32691742076555069</c:v>
                </c:pt>
                <c:pt idx="6">
                  <c:v>0.35623026261113772</c:v>
                </c:pt>
                <c:pt idx="7">
                  <c:v>0.38272052466519241</c:v>
                </c:pt>
                <c:pt idx="8">
                  <c:v>0.40693979898751625</c:v>
                </c:pt>
                <c:pt idx="9">
                  <c:v>0.42927264063762571</c:v>
                </c:pt>
                <c:pt idx="10">
                  <c:v>0.45000000000000018</c:v>
                </c:pt>
                <c:pt idx="11">
                  <c:v>0.46933463541486065</c:v>
                </c:pt>
                <c:pt idx="12">
                  <c:v>0.48744230427815782</c:v>
                </c:pt>
                <c:pt idx="13">
                  <c:v>0.50445515162400723</c:v>
                </c:pt>
                <c:pt idx="14">
                  <c:v>0.52048054718692438</c:v>
                </c:pt>
                <c:pt idx="15">
                  <c:v>0.53560713214071398</c:v>
                </c:pt>
                <c:pt idx="16">
                  <c:v>0.54990908339470101</c:v>
                </c:pt>
                <c:pt idx="17">
                  <c:v>0.56344919912978864</c:v>
                </c:pt>
                <c:pt idx="18">
                  <c:v>0.57628118136895656</c:v>
                </c:pt>
                <c:pt idx="19">
                  <c:v>0.58845135737799115</c:v>
                </c:pt>
                <c:pt idx="20">
                  <c:v>0.6000000000000002</c:v>
                </c:pt>
                <c:pt idx="21">
                  <c:v>0.61096235563248924</c:v>
                </c:pt>
                <c:pt idx="22">
                  <c:v>0.62136945531623955</c:v>
                </c:pt>
                <c:pt idx="23">
                  <c:v>0.63124876237502459</c:v>
                </c:pt>
                <c:pt idx="24">
                  <c:v>0.64062469512187881</c:v>
                </c:pt>
                <c:pt idx="25">
                  <c:v>0.64951905283832911</c:v>
                </c:pt>
                <c:pt idx="26">
                  <c:v>0.65795136598383952</c:v>
                </c:pt>
                <c:pt idx="27">
                  <c:v>0.66593918641269356</c:v>
                </c:pt>
                <c:pt idx="28">
                  <c:v>0.67349832961930967</c:v>
                </c:pt>
                <c:pt idx="29">
                  <c:v>0.68064307827230586</c:v>
                </c:pt>
                <c:pt idx="30">
                  <c:v>0.68738635424337613</c:v>
                </c:pt>
                <c:pt idx="31">
                  <c:v>0.69373986479083083</c:v>
                </c:pt>
                <c:pt idx="32">
                  <c:v>0.69971422738143629</c:v>
                </c:pt>
                <c:pt idx="33">
                  <c:v>0.70531907673052496</c:v>
                </c:pt>
                <c:pt idx="34">
                  <c:v>0.7105631569396208</c:v>
                </c:pt>
                <c:pt idx="35">
                  <c:v>0.71545440106270941</c:v>
                </c:pt>
                <c:pt idx="36">
                  <c:v>0.72000000000000008</c:v>
                </c:pt>
                <c:pt idx="37">
                  <c:v>0.72420646227439878</c:v>
                </c:pt>
                <c:pt idx="38">
                  <c:v>0.72807966597069596</c:v>
                </c:pt>
                <c:pt idx="39">
                  <c:v>0.731624903895432</c:v>
                </c:pt>
                <c:pt idx="40">
                  <c:v>0.73484692283495356</c:v>
                </c:pt>
                <c:pt idx="41">
                  <c:v>0.73774995764147633</c:v>
                </c:pt>
                <c:pt idx="42">
                  <c:v>0.74033776075518409</c:v>
                </c:pt>
                <c:pt idx="43">
                  <c:v>0.74261362766919392</c:v>
                </c:pt>
                <c:pt idx="44">
                  <c:v>0.74458041875945147</c:v>
                </c:pt>
                <c:pt idx="45">
                  <c:v>0.746240577829965</c:v>
                </c:pt>
                <c:pt idx="46">
                  <c:v>0.74759614766262683</c:v>
                </c:pt>
                <c:pt idx="47">
                  <c:v>0.7486487828080669</c:v>
                </c:pt>
                <c:pt idx="48">
                  <c:v>0.74939975980780782</c:v>
                </c:pt>
                <c:pt idx="49">
                  <c:v>0.74984998499699917</c:v>
                </c:pt>
                <c:pt idx="50">
                  <c:v>0.75</c:v>
                </c:pt>
                <c:pt idx="51">
                  <c:v>0.74984998499699917</c:v>
                </c:pt>
                <c:pt idx="52">
                  <c:v>0.74939975980780782</c:v>
                </c:pt>
                <c:pt idx="53">
                  <c:v>0.74864878280806679</c:v>
                </c:pt>
                <c:pt idx="54">
                  <c:v>0.74759614766262672</c:v>
                </c:pt>
                <c:pt idx="55">
                  <c:v>0.74624057782996489</c:v>
                </c:pt>
                <c:pt idx="56">
                  <c:v>0.74458041875945136</c:v>
                </c:pt>
                <c:pt idx="57">
                  <c:v>0.74261362766919381</c:v>
                </c:pt>
                <c:pt idx="58">
                  <c:v>0.74033776075518387</c:v>
                </c:pt>
                <c:pt idx="59">
                  <c:v>0.73774995764147611</c:v>
                </c:pt>
                <c:pt idx="60">
                  <c:v>0.73484692283495334</c:v>
                </c:pt>
                <c:pt idx="61">
                  <c:v>0.73162490389543178</c:v>
                </c:pt>
                <c:pt idx="62">
                  <c:v>0.72807966597069573</c:v>
                </c:pt>
                <c:pt idx="63">
                  <c:v>0.72420646227439855</c:v>
                </c:pt>
                <c:pt idx="64">
                  <c:v>0.71999999999999986</c:v>
                </c:pt>
                <c:pt idx="65">
                  <c:v>0.71545440106270908</c:v>
                </c:pt>
                <c:pt idx="66">
                  <c:v>0.71056315693962047</c:v>
                </c:pt>
                <c:pt idx="67">
                  <c:v>0.70531907673052463</c:v>
                </c:pt>
                <c:pt idx="68">
                  <c:v>0.69971422738143585</c:v>
                </c:pt>
                <c:pt idx="69">
                  <c:v>0.69373986479083039</c:v>
                </c:pt>
                <c:pt idx="70">
                  <c:v>0.68738635424337569</c:v>
                </c:pt>
                <c:pt idx="71">
                  <c:v>0.6806430782723053</c:v>
                </c:pt>
                <c:pt idx="72">
                  <c:v>0.67349832961930911</c:v>
                </c:pt>
                <c:pt idx="73">
                  <c:v>0.66593918641269301</c:v>
                </c:pt>
                <c:pt idx="74">
                  <c:v>0.65795136598383885</c:v>
                </c:pt>
                <c:pt idx="75">
                  <c:v>0.64951905283832856</c:v>
                </c:pt>
                <c:pt idx="76">
                  <c:v>0.64062469512187825</c:v>
                </c:pt>
                <c:pt idx="77">
                  <c:v>0.63124876237502392</c:v>
                </c:pt>
                <c:pt idx="78">
                  <c:v>0.62136945531623888</c:v>
                </c:pt>
                <c:pt idx="79">
                  <c:v>0.61096235563248846</c:v>
                </c:pt>
                <c:pt idx="80">
                  <c:v>0.59999999999999942</c:v>
                </c:pt>
                <c:pt idx="81">
                  <c:v>0.58845135737799026</c:v>
                </c:pt>
                <c:pt idx="82">
                  <c:v>0.57628118136895568</c:v>
                </c:pt>
                <c:pt idx="83">
                  <c:v>0.56344919912978775</c:v>
                </c:pt>
                <c:pt idx="84">
                  <c:v>0.54990908339470013</c:v>
                </c:pt>
                <c:pt idx="85">
                  <c:v>0.53560713214071298</c:v>
                </c:pt>
                <c:pt idx="86">
                  <c:v>0.52048054718692338</c:v>
                </c:pt>
                <c:pt idx="87">
                  <c:v>0.50445515162400623</c:v>
                </c:pt>
                <c:pt idx="88">
                  <c:v>0.48744230427815666</c:v>
                </c:pt>
                <c:pt idx="89">
                  <c:v>0.46933463541485942</c:v>
                </c:pt>
                <c:pt idx="90">
                  <c:v>0.44999999999999885</c:v>
                </c:pt>
                <c:pt idx="91">
                  <c:v>0.42927264063762427</c:v>
                </c:pt>
                <c:pt idx="92">
                  <c:v>0.4069397989875147</c:v>
                </c:pt>
                <c:pt idx="93">
                  <c:v>0.38272052466519074</c:v>
                </c:pt>
                <c:pt idx="94">
                  <c:v>0.35623026261113583</c:v>
                </c:pt>
                <c:pt idx="95">
                  <c:v>0.32691742076554858</c:v>
                </c:pt>
                <c:pt idx="96">
                  <c:v>0.29393876913397915</c:v>
                </c:pt>
                <c:pt idx="97">
                  <c:v>0.25588083163847714</c:v>
                </c:pt>
                <c:pt idx="98">
                  <c:v>0.20999999999999663</c:v>
                </c:pt>
                <c:pt idx="99">
                  <c:v>0.1492481155659883</c:v>
                </c:pt>
                <c:pt idx="100">
                  <c:v>1.2247385765902092E-5</c:v>
                </c:pt>
                <c:pt idx="101">
                  <c:v>-0.14924811605845673</c:v>
                </c:pt>
                <c:pt idx="102">
                  <c:v>-0.21000000034285385</c:v>
                </c:pt>
                <c:pt idx="103">
                  <c:v>-0.25588083191399597</c:v>
                </c:pt>
                <c:pt idx="104">
                  <c:v>-0.29393876936872193</c:v>
                </c:pt>
                <c:pt idx="105">
                  <c:v>-0.32691742097202275</c:v>
                </c:pt>
                <c:pt idx="106">
                  <c:v>-0.35623026279640929</c:v>
                </c:pt>
                <c:pt idx="107">
                  <c:v>-0.38272052483372099</c:v>
                </c:pt>
                <c:pt idx="108">
                  <c:v>-0.40693979914232881</c:v>
                </c:pt>
                <c:pt idx="109">
                  <c:v>-0.42927264078088989</c:v>
                </c:pt>
                <c:pt idx="110">
                  <c:v>-0.45000000013333219</c:v>
                </c:pt>
                <c:pt idx="111">
                  <c:v>-0.46933463553950394</c:v>
                </c:pt>
                <c:pt idx="112">
                  <c:v>-0.48744230439509356</c:v>
                </c:pt>
                <c:pt idx="113">
                  <c:v>-0.50445515173402589</c:v>
                </c:pt>
                <c:pt idx="114">
                  <c:v>-0.52048054729067361</c:v>
                </c:pt>
                <c:pt idx="115">
                  <c:v>-0.53560713223873258</c:v>
                </c:pt>
                <c:pt idx="116">
                  <c:v>-0.54990908348744272</c:v>
                </c:pt>
                <c:pt idx="117">
                  <c:v>-0.56344919921763947</c:v>
                </c:pt>
                <c:pt idx="118">
                  <c:v>-0.57628118145224838</c:v>
                </c:pt>
                <c:pt idx="119">
                  <c:v>-0.58845135745701127</c:v>
                </c:pt>
                <c:pt idx="120">
                  <c:v>-0.60000000007499943</c:v>
                </c:pt>
                <c:pt idx="121">
                  <c:v>-0.61096235570368762</c:v>
                </c:pt>
                <c:pt idx="122">
                  <c:v>-0.62136945538383159</c:v>
                </c:pt>
                <c:pt idx="123">
                  <c:v>-0.63124876243918249</c:v>
                </c:pt>
                <c:pt idx="124">
                  <c:v>-0.64062469518275633</c:v>
                </c:pt>
                <c:pt idx="125">
                  <c:v>-0.6495190528960636</c:v>
                </c:pt>
                <c:pt idx="126">
                  <c:v>-0.6579513660385542</c:v>
                </c:pt>
                <c:pt idx="127">
                  <c:v>-0.66593918646449957</c:v>
                </c:pt>
                <c:pt idx="128">
                  <c:v>-0.67349832966830703</c:v>
                </c:pt>
                <c:pt idx="129">
                  <c:v>-0.68064307831858517</c:v>
                </c:pt>
                <c:pt idx="130">
                  <c:v>-0.68738635428701933</c:v>
                </c:pt>
                <c:pt idx="131">
                  <c:v>-0.69373986483191208</c:v>
                </c:pt>
                <c:pt idx="132">
                  <c:v>-0.69971422742002309</c:v>
                </c:pt>
                <c:pt idx="133">
                  <c:v>-0.70531907676667849</c:v>
                </c:pt>
                <c:pt idx="134">
                  <c:v>-0.71056315697339656</c:v>
                </c:pt>
                <c:pt idx="135">
                  <c:v>-0.71545440109415759</c:v>
                </c:pt>
                <c:pt idx="136">
                  <c:v>-0.72000000002916653</c:v>
                </c:pt>
                <c:pt idx="137">
                  <c:v>-0.72420646230132457</c:v>
                </c:pt>
                <c:pt idx="138">
                  <c:v>-0.72807966599541818</c:v>
                </c:pt>
                <c:pt idx="139">
                  <c:v>-0.7316249039179844</c:v>
                </c:pt>
                <c:pt idx="140">
                  <c:v>-0.73484692285536568</c:v>
                </c:pt>
                <c:pt idx="141">
                  <c:v>-0.73774995765977502</c:v>
                </c:pt>
                <c:pt idx="142">
                  <c:v>-0.74033776077139268</c:v>
                </c:pt>
                <c:pt idx="143">
                  <c:v>-0.74261362768333294</c:v>
                </c:pt>
                <c:pt idx="144">
                  <c:v>-0.74458041877153869</c:v>
                </c:pt>
                <c:pt idx="145">
                  <c:v>-0.7462405778400153</c:v>
                </c:pt>
                <c:pt idx="146">
                  <c:v>-0.74759614767065241</c:v>
                </c:pt>
                <c:pt idx="147">
                  <c:v>-0.74864878281407765</c:v>
                </c:pt>
                <c:pt idx="148">
                  <c:v>-0.74939975981181095</c:v>
                </c:pt>
                <c:pt idx="149">
                  <c:v>-0.74984998499899969</c:v>
                </c:pt>
                <c:pt idx="150">
                  <c:v>-0.75</c:v>
                </c:pt>
                <c:pt idx="151">
                  <c:v>-0.74984998499499889</c:v>
                </c:pt>
                <c:pt idx="152">
                  <c:v>-0.74939975980380458</c:v>
                </c:pt>
                <c:pt idx="153">
                  <c:v>-0.74864878280205605</c:v>
                </c:pt>
                <c:pt idx="154">
                  <c:v>-0.74759614765460114</c:v>
                </c:pt>
                <c:pt idx="155">
                  <c:v>-0.74624057781991471</c:v>
                </c:pt>
                <c:pt idx="156">
                  <c:v>-0.74458041874736414</c:v>
                </c:pt>
                <c:pt idx="157">
                  <c:v>-0.74261362765505456</c:v>
                </c:pt>
                <c:pt idx="158">
                  <c:v>-0.74033776073897517</c:v>
                </c:pt>
                <c:pt idx="159">
                  <c:v>-0.73774995762317741</c:v>
                </c:pt>
                <c:pt idx="160">
                  <c:v>-0.73484692281454111</c:v>
                </c:pt>
                <c:pt idx="161">
                  <c:v>-0.73162490387287948</c:v>
                </c:pt>
                <c:pt idx="162">
                  <c:v>-0.7280796659459734</c:v>
                </c:pt>
                <c:pt idx="163">
                  <c:v>-0.72420646224747276</c:v>
                </c:pt>
                <c:pt idx="164">
                  <c:v>-0.71999999997083342</c:v>
                </c:pt>
                <c:pt idx="165">
                  <c:v>-0.71545440103126079</c:v>
                </c:pt>
                <c:pt idx="166">
                  <c:v>-0.71056315690584482</c:v>
                </c:pt>
                <c:pt idx="167">
                  <c:v>-0.70531907669437111</c:v>
                </c:pt>
                <c:pt idx="168">
                  <c:v>-0.69971422734284905</c:v>
                </c:pt>
                <c:pt idx="169">
                  <c:v>-0.69373986474974914</c:v>
                </c:pt>
                <c:pt idx="170">
                  <c:v>-0.6873863541997326</c:v>
                </c:pt>
                <c:pt idx="171">
                  <c:v>-0.6806430782260261</c:v>
                </c:pt>
                <c:pt idx="172">
                  <c:v>-0.67349832957031175</c:v>
                </c:pt>
                <c:pt idx="173">
                  <c:v>-0.665939186360887</c:v>
                </c:pt>
                <c:pt idx="174">
                  <c:v>-0.65795136592912418</c:v>
                </c:pt>
                <c:pt idx="175">
                  <c:v>-0.64951905278059408</c:v>
                </c:pt>
                <c:pt idx="176">
                  <c:v>-0.64062469506100073</c:v>
                </c:pt>
                <c:pt idx="177">
                  <c:v>-0.63124876231086602</c:v>
                </c:pt>
                <c:pt idx="178">
                  <c:v>-0.62136945524864684</c:v>
                </c:pt>
                <c:pt idx="179">
                  <c:v>-0.61096235556128997</c:v>
                </c:pt>
                <c:pt idx="180">
                  <c:v>-0.59999999992500019</c:v>
                </c:pt>
                <c:pt idx="181">
                  <c:v>-0.58845135729897013</c:v>
                </c:pt>
                <c:pt idx="182">
                  <c:v>-0.57628118128566386</c:v>
                </c:pt>
                <c:pt idx="183">
                  <c:v>-0.5634491990419368</c:v>
                </c:pt>
                <c:pt idx="184">
                  <c:v>-0.54990908330195842</c:v>
                </c:pt>
                <c:pt idx="185">
                  <c:v>-0.53560713204269439</c:v>
                </c:pt>
                <c:pt idx="186">
                  <c:v>-0.52048054708317404</c:v>
                </c:pt>
                <c:pt idx="187">
                  <c:v>-0.50445515151398757</c:v>
                </c:pt>
                <c:pt idx="188">
                  <c:v>-0.48744230416122086</c:v>
                </c:pt>
                <c:pt idx="189">
                  <c:v>-0.46933463529021607</c:v>
                </c:pt>
                <c:pt idx="190">
                  <c:v>-0.44999999986666683</c:v>
                </c:pt>
                <c:pt idx="191">
                  <c:v>-0.42927264049436009</c:v>
                </c:pt>
                <c:pt idx="192">
                  <c:v>-0.4069397988327022</c:v>
                </c:pt>
                <c:pt idx="193">
                  <c:v>-0.38272052449666205</c:v>
                </c:pt>
                <c:pt idx="194">
                  <c:v>-0.35623026242586425</c:v>
                </c:pt>
                <c:pt idx="195">
                  <c:v>-0.32691742055907652</c:v>
                </c:pt>
                <c:pt idx="196">
                  <c:v>-0.29393876889923876</c:v>
                </c:pt>
                <c:pt idx="197">
                  <c:v>-0.25588083136296097</c:v>
                </c:pt>
                <c:pt idx="198">
                  <c:v>-0.20999999965714283</c:v>
                </c:pt>
                <c:pt idx="199">
                  <c:v>-0.14924811507352434</c:v>
                </c:pt>
                <c:pt idx="200">
                  <c:v>-1.2186057610010377E-4</c:v>
                </c:pt>
              </c:numCache>
            </c:numRef>
          </c:yVal>
          <c:smooth val="1"/>
        </c:ser>
        <c:ser>
          <c:idx val="23"/>
          <c:order val="23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SD_Data!$O$12:$O$212</c:f>
              <c:numCache>
                <c:formatCode>General</c:formatCode>
                <c:ptCount val="201"/>
                <c:pt idx="0">
                  <c:v>0.5</c:v>
                </c:pt>
                <c:pt idx="1">
                  <c:v>0.505</c:v>
                </c:pt>
                <c:pt idx="2">
                  <c:v>0.51</c:v>
                </c:pt>
                <c:pt idx="3">
                  <c:v>0.51500000000000001</c:v>
                </c:pt>
                <c:pt idx="4">
                  <c:v>0.52</c:v>
                </c:pt>
                <c:pt idx="5">
                  <c:v>0.52500000000000002</c:v>
                </c:pt>
                <c:pt idx="6">
                  <c:v>0.53</c:v>
                </c:pt>
                <c:pt idx="7">
                  <c:v>0.53500000000000003</c:v>
                </c:pt>
                <c:pt idx="8">
                  <c:v>0.54</c:v>
                </c:pt>
                <c:pt idx="9">
                  <c:v>0.54500000000000004</c:v>
                </c:pt>
                <c:pt idx="10">
                  <c:v>0.55000000000000004</c:v>
                </c:pt>
                <c:pt idx="11">
                  <c:v>0.55500000000000005</c:v>
                </c:pt>
                <c:pt idx="12">
                  <c:v>0.56000000000000005</c:v>
                </c:pt>
                <c:pt idx="13">
                  <c:v>0.56500000000000006</c:v>
                </c:pt>
                <c:pt idx="14">
                  <c:v>0.57000000000000006</c:v>
                </c:pt>
                <c:pt idx="15">
                  <c:v>0.57500000000000007</c:v>
                </c:pt>
                <c:pt idx="16">
                  <c:v>0.58000000000000007</c:v>
                </c:pt>
                <c:pt idx="17">
                  <c:v>0.58500000000000008</c:v>
                </c:pt>
                <c:pt idx="18">
                  <c:v>0.59000000000000008</c:v>
                </c:pt>
                <c:pt idx="19">
                  <c:v>0.59500000000000008</c:v>
                </c:pt>
                <c:pt idx="20">
                  <c:v>0.60000000000000009</c:v>
                </c:pt>
                <c:pt idx="21">
                  <c:v>0.60500000000000009</c:v>
                </c:pt>
                <c:pt idx="22">
                  <c:v>0.6100000000000001</c:v>
                </c:pt>
                <c:pt idx="23">
                  <c:v>0.6150000000000001</c:v>
                </c:pt>
                <c:pt idx="24">
                  <c:v>0.62000000000000011</c:v>
                </c:pt>
                <c:pt idx="25">
                  <c:v>0.62500000000000011</c:v>
                </c:pt>
                <c:pt idx="26">
                  <c:v>0.63000000000000012</c:v>
                </c:pt>
                <c:pt idx="27">
                  <c:v>0.63500000000000012</c:v>
                </c:pt>
                <c:pt idx="28">
                  <c:v>0.64000000000000012</c:v>
                </c:pt>
                <c:pt idx="29">
                  <c:v>0.64500000000000013</c:v>
                </c:pt>
                <c:pt idx="30">
                  <c:v>0.65000000000000013</c:v>
                </c:pt>
                <c:pt idx="31">
                  <c:v>0.65500000000000014</c:v>
                </c:pt>
                <c:pt idx="32">
                  <c:v>0.66000000000000014</c:v>
                </c:pt>
                <c:pt idx="33">
                  <c:v>0.66500000000000015</c:v>
                </c:pt>
                <c:pt idx="34">
                  <c:v>0.67000000000000015</c:v>
                </c:pt>
                <c:pt idx="35">
                  <c:v>0.67500000000000016</c:v>
                </c:pt>
                <c:pt idx="36">
                  <c:v>0.68000000000000016</c:v>
                </c:pt>
                <c:pt idx="37">
                  <c:v>0.68500000000000016</c:v>
                </c:pt>
                <c:pt idx="38">
                  <c:v>0.69000000000000017</c:v>
                </c:pt>
                <c:pt idx="39">
                  <c:v>0.69500000000000017</c:v>
                </c:pt>
                <c:pt idx="40">
                  <c:v>0.70000000000000018</c:v>
                </c:pt>
                <c:pt idx="41">
                  <c:v>0.70500000000000018</c:v>
                </c:pt>
                <c:pt idx="42">
                  <c:v>0.71000000000000019</c:v>
                </c:pt>
                <c:pt idx="43">
                  <c:v>0.71500000000000019</c:v>
                </c:pt>
                <c:pt idx="44">
                  <c:v>0.7200000000000002</c:v>
                </c:pt>
                <c:pt idx="45">
                  <c:v>0.7250000000000002</c:v>
                </c:pt>
                <c:pt idx="46">
                  <c:v>0.7300000000000002</c:v>
                </c:pt>
                <c:pt idx="47">
                  <c:v>0.7350000000000001</c:v>
                </c:pt>
                <c:pt idx="48">
                  <c:v>0.7400000000000001</c:v>
                </c:pt>
                <c:pt idx="49">
                  <c:v>0.74500000000000011</c:v>
                </c:pt>
                <c:pt idx="50">
                  <c:v>0.75000000000000011</c:v>
                </c:pt>
                <c:pt idx="51">
                  <c:v>0.75500000000000012</c:v>
                </c:pt>
                <c:pt idx="52">
                  <c:v>0.76000000000000012</c:v>
                </c:pt>
                <c:pt idx="53">
                  <c:v>0.76500000000000012</c:v>
                </c:pt>
                <c:pt idx="54">
                  <c:v>0.77000000000000013</c:v>
                </c:pt>
                <c:pt idx="55">
                  <c:v>0.77500000000000013</c:v>
                </c:pt>
                <c:pt idx="56">
                  <c:v>0.78000000000000014</c:v>
                </c:pt>
                <c:pt idx="57">
                  <c:v>0.78500000000000014</c:v>
                </c:pt>
                <c:pt idx="58">
                  <c:v>0.79000000000000015</c:v>
                </c:pt>
                <c:pt idx="59">
                  <c:v>0.79500000000000015</c:v>
                </c:pt>
                <c:pt idx="60">
                  <c:v>0.80000000000000016</c:v>
                </c:pt>
                <c:pt idx="61">
                  <c:v>0.80500000000000016</c:v>
                </c:pt>
                <c:pt idx="62">
                  <c:v>0.81000000000000016</c:v>
                </c:pt>
                <c:pt idx="63">
                  <c:v>0.81500000000000017</c:v>
                </c:pt>
                <c:pt idx="64">
                  <c:v>0.82000000000000017</c:v>
                </c:pt>
                <c:pt idx="65">
                  <c:v>0.82500000000000018</c:v>
                </c:pt>
                <c:pt idx="66">
                  <c:v>0.83000000000000018</c:v>
                </c:pt>
                <c:pt idx="67">
                  <c:v>0.83500000000000019</c:v>
                </c:pt>
                <c:pt idx="68">
                  <c:v>0.84000000000000019</c:v>
                </c:pt>
                <c:pt idx="69">
                  <c:v>0.8450000000000002</c:v>
                </c:pt>
                <c:pt idx="70">
                  <c:v>0.8500000000000002</c:v>
                </c:pt>
                <c:pt idx="71">
                  <c:v>0.8550000000000002</c:v>
                </c:pt>
                <c:pt idx="72">
                  <c:v>0.86000000000000021</c:v>
                </c:pt>
                <c:pt idx="73">
                  <c:v>0.86500000000000021</c:v>
                </c:pt>
                <c:pt idx="74">
                  <c:v>0.87000000000000022</c:v>
                </c:pt>
                <c:pt idx="75">
                  <c:v>0.87500000000000022</c:v>
                </c:pt>
                <c:pt idx="76">
                  <c:v>0.88000000000000023</c:v>
                </c:pt>
                <c:pt idx="77">
                  <c:v>0.88500000000000023</c:v>
                </c:pt>
                <c:pt idx="78">
                  <c:v>0.89000000000000024</c:v>
                </c:pt>
                <c:pt idx="79">
                  <c:v>0.89500000000000024</c:v>
                </c:pt>
                <c:pt idx="80">
                  <c:v>0.90000000000000024</c:v>
                </c:pt>
                <c:pt idx="81">
                  <c:v>0.90500000000000025</c:v>
                </c:pt>
                <c:pt idx="82">
                  <c:v>0.91000000000000025</c:v>
                </c:pt>
                <c:pt idx="83">
                  <c:v>0.91500000000000026</c:v>
                </c:pt>
                <c:pt idx="84">
                  <c:v>0.92000000000000026</c:v>
                </c:pt>
                <c:pt idx="85">
                  <c:v>0.92500000000000027</c:v>
                </c:pt>
                <c:pt idx="86">
                  <c:v>0.93000000000000027</c:v>
                </c:pt>
                <c:pt idx="87">
                  <c:v>0.93500000000000028</c:v>
                </c:pt>
                <c:pt idx="88">
                  <c:v>0.94000000000000028</c:v>
                </c:pt>
                <c:pt idx="89">
                  <c:v>0.94500000000000028</c:v>
                </c:pt>
                <c:pt idx="90">
                  <c:v>0.95000000000000029</c:v>
                </c:pt>
                <c:pt idx="91">
                  <c:v>0.95500000000000029</c:v>
                </c:pt>
                <c:pt idx="92">
                  <c:v>0.9600000000000003</c:v>
                </c:pt>
                <c:pt idx="93">
                  <c:v>0.9650000000000003</c:v>
                </c:pt>
                <c:pt idx="94">
                  <c:v>0.97000000000000031</c:v>
                </c:pt>
                <c:pt idx="95">
                  <c:v>0.97500000000000031</c:v>
                </c:pt>
                <c:pt idx="96">
                  <c:v>0.98000000000000032</c:v>
                </c:pt>
                <c:pt idx="97">
                  <c:v>0.98500000000000032</c:v>
                </c:pt>
                <c:pt idx="98">
                  <c:v>0.99000000000000032</c:v>
                </c:pt>
                <c:pt idx="99">
                  <c:v>0.99500000000000033</c:v>
                </c:pt>
                <c:pt idx="100">
                  <c:v>0.99999999990000021</c:v>
                </c:pt>
                <c:pt idx="101">
                  <c:v>0.99499999990000032</c:v>
                </c:pt>
                <c:pt idx="102">
                  <c:v>0.9899999999000002</c:v>
                </c:pt>
                <c:pt idx="103">
                  <c:v>0.98499999990000031</c:v>
                </c:pt>
                <c:pt idx="104">
                  <c:v>0.9799999999000002</c:v>
                </c:pt>
                <c:pt idx="105">
                  <c:v>0.9749999999000003</c:v>
                </c:pt>
                <c:pt idx="106">
                  <c:v>0.96999999990000019</c:v>
                </c:pt>
                <c:pt idx="107">
                  <c:v>0.96499999990000029</c:v>
                </c:pt>
                <c:pt idx="108">
                  <c:v>0.95999999990000018</c:v>
                </c:pt>
                <c:pt idx="109">
                  <c:v>0.95499999990000028</c:v>
                </c:pt>
                <c:pt idx="110">
                  <c:v>0.94999999990000017</c:v>
                </c:pt>
                <c:pt idx="111">
                  <c:v>0.94499999990000028</c:v>
                </c:pt>
                <c:pt idx="112">
                  <c:v>0.93999999990000016</c:v>
                </c:pt>
                <c:pt idx="113">
                  <c:v>0.93499999990000027</c:v>
                </c:pt>
                <c:pt idx="114">
                  <c:v>0.92999999990000015</c:v>
                </c:pt>
                <c:pt idx="115">
                  <c:v>0.92499999990000026</c:v>
                </c:pt>
                <c:pt idx="116">
                  <c:v>0.91999999990000014</c:v>
                </c:pt>
                <c:pt idx="117">
                  <c:v>0.91499999990000025</c:v>
                </c:pt>
                <c:pt idx="118">
                  <c:v>0.90999999990000013</c:v>
                </c:pt>
                <c:pt idx="119">
                  <c:v>0.90499999990000024</c:v>
                </c:pt>
                <c:pt idx="120">
                  <c:v>0.89999999990000012</c:v>
                </c:pt>
                <c:pt idx="121">
                  <c:v>0.89499999990000023</c:v>
                </c:pt>
                <c:pt idx="122">
                  <c:v>0.88999999990000012</c:v>
                </c:pt>
                <c:pt idx="123">
                  <c:v>0.88499999990000022</c:v>
                </c:pt>
                <c:pt idx="124">
                  <c:v>0.87999999990000011</c:v>
                </c:pt>
                <c:pt idx="125">
                  <c:v>0.87499999990000021</c:v>
                </c:pt>
                <c:pt idx="126">
                  <c:v>0.8699999999000001</c:v>
                </c:pt>
                <c:pt idx="127">
                  <c:v>0.8649999999000002</c:v>
                </c:pt>
                <c:pt idx="128">
                  <c:v>0.85999999990000009</c:v>
                </c:pt>
                <c:pt idx="129">
                  <c:v>0.8549999999000002</c:v>
                </c:pt>
                <c:pt idx="130">
                  <c:v>0.84999999990000008</c:v>
                </c:pt>
                <c:pt idx="131">
                  <c:v>0.84499999990000019</c:v>
                </c:pt>
                <c:pt idx="132">
                  <c:v>0.83999999990000007</c:v>
                </c:pt>
                <c:pt idx="133">
                  <c:v>0.83499999990000018</c:v>
                </c:pt>
                <c:pt idx="134">
                  <c:v>0.82999999990000006</c:v>
                </c:pt>
                <c:pt idx="135">
                  <c:v>0.82499999990000017</c:v>
                </c:pt>
                <c:pt idx="136">
                  <c:v>0.81999999990000005</c:v>
                </c:pt>
                <c:pt idx="137">
                  <c:v>0.81499999990000016</c:v>
                </c:pt>
                <c:pt idx="138">
                  <c:v>0.80999999990000016</c:v>
                </c:pt>
                <c:pt idx="139">
                  <c:v>0.80499999990000015</c:v>
                </c:pt>
                <c:pt idx="140">
                  <c:v>0.79999999990000015</c:v>
                </c:pt>
                <c:pt idx="141">
                  <c:v>0.79499999990000014</c:v>
                </c:pt>
                <c:pt idx="142">
                  <c:v>0.78999999990000014</c:v>
                </c:pt>
                <c:pt idx="143">
                  <c:v>0.78499999990000013</c:v>
                </c:pt>
                <c:pt idx="144">
                  <c:v>0.77999999990000013</c:v>
                </c:pt>
                <c:pt idx="145">
                  <c:v>0.77499999990000012</c:v>
                </c:pt>
                <c:pt idx="146">
                  <c:v>0.76999999990000012</c:v>
                </c:pt>
                <c:pt idx="147">
                  <c:v>0.76499999990000012</c:v>
                </c:pt>
                <c:pt idx="148">
                  <c:v>0.75999999990000011</c:v>
                </c:pt>
                <c:pt idx="149">
                  <c:v>0.75499999990000011</c:v>
                </c:pt>
                <c:pt idx="150">
                  <c:v>0.7499999999000001</c:v>
                </c:pt>
                <c:pt idx="151">
                  <c:v>0.7449999999000001</c:v>
                </c:pt>
                <c:pt idx="152">
                  <c:v>0.73999999990000009</c:v>
                </c:pt>
                <c:pt idx="153">
                  <c:v>0.73499999990000009</c:v>
                </c:pt>
                <c:pt idx="154">
                  <c:v>0.72999999990000008</c:v>
                </c:pt>
                <c:pt idx="155">
                  <c:v>0.72499999990000008</c:v>
                </c:pt>
                <c:pt idx="156">
                  <c:v>0.71999999990000008</c:v>
                </c:pt>
                <c:pt idx="157">
                  <c:v>0.71499999990000007</c:v>
                </c:pt>
                <c:pt idx="158">
                  <c:v>0.70999999990000007</c:v>
                </c:pt>
                <c:pt idx="159">
                  <c:v>0.70499999990000006</c:v>
                </c:pt>
                <c:pt idx="160">
                  <c:v>0.69999999990000017</c:v>
                </c:pt>
                <c:pt idx="161">
                  <c:v>0.69499999990000016</c:v>
                </c:pt>
                <c:pt idx="162">
                  <c:v>0.68999999990000016</c:v>
                </c:pt>
                <c:pt idx="163">
                  <c:v>0.68499999990000016</c:v>
                </c:pt>
                <c:pt idx="164">
                  <c:v>0.67999999990000015</c:v>
                </c:pt>
                <c:pt idx="165">
                  <c:v>0.67499999990000015</c:v>
                </c:pt>
                <c:pt idx="166">
                  <c:v>0.66999999990000014</c:v>
                </c:pt>
                <c:pt idx="167">
                  <c:v>0.66499999990000014</c:v>
                </c:pt>
                <c:pt idx="168">
                  <c:v>0.65999999990000013</c:v>
                </c:pt>
                <c:pt idx="169">
                  <c:v>0.65499999990000013</c:v>
                </c:pt>
                <c:pt idx="170">
                  <c:v>0.64999999990000012</c:v>
                </c:pt>
                <c:pt idx="171">
                  <c:v>0.64499999990000012</c:v>
                </c:pt>
                <c:pt idx="172">
                  <c:v>0.63999999990000012</c:v>
                </c:pt>
                <c:pt idx="173">
                  <c:v>0.63499999990000011</c:v>
                </c:pt>
                <c:pt idx="174">
                  <c:v>0.62999999990000011</c:v>
                </c:pt>
                <c:pt idx="175">
                  <c:v>0.6249999999000001</c:v>
                </c:pt>
                <c:pt idx="176">
                  <c:v>0.6199999999000001</c:v>
                </c:pt>
                <c:pt idx="177">
                  <c:v>0.61499999990000009</c:v>
                </c:pt>
                <c:pt idx="178">
                  <c:v>0.60999999990000009</c:v>
                </c:pt>
                <c:pt idx="179">
                  <c:v>0.60499999990000008</c:v>
                </c:pt>
                <c:pt idx="180">
                  <c:v>0.59999999990000008</c:v>
                </c:pt>
                <c:pt idx="181">
                  <c:v>0.59499999990000008</c:v>
                </c:pt>
                <c:pt idx="182">
                  <c:v>0.58999999990000007</c:v>
                </c:pt>
                <c:pt idx="183">
                  <c:v>0.58499999990000007</c:v>
                </c:pt>
                <c:pt idx="184">
                  <c:v>0.57999999990000006</c:v>
                </c:pt>
                <c:pt idx="185">
                  <c:v>0.57499999990000006</c:v>
                </c:pt>
                <c:pt idx="186">
                  <c:v>0.56999999990000005</c:v>
                </c:pt>
                <c:pt idx="187">
                  <c:v>0.56499999990000005</c:v>
                </c:pt>
                <c:pt idx="188">
                  <c:v>0.55999999990000005</c:v>
                </c:pt>
                <c:pt idx="189">
                  <c:v>0.55499999990000004</c:v>
                </c:pt>
                <c:pt idx="190">
                  <c:v>0.54999999990000004</c:v>
                </c:pt>
                <c:pt idx="191">
                  <c:v>0.54499999990000003</c:v>
                </c:pt>
                <c:pt idx="192">
                  <c:v>0.53999999990000003</c:v>
                </c:pt>
                <c:pt idx="193">
                  <c:v>0.53499999990000002</c:v>
                </c:pt>
                <c:pt idx="194">
                  <c:v>0.52999999990000002</c:v>
                </c:pt>
                <c:pt idx="195">
                  <c:v>0.52499999990000001</c:v>
                </c:pt>
                <c:pt idx="196">
                  <c:v>0.51999999990000001</c:v>
                </c:pt>
                <c:pt idx="197">
                  <c:v>0.51499999990000001</c:v>
                </c:pt>
                <c:pt idx="198">
                  <c:v>0.5099999999</c:v>
                </c:pt>
                <c:pt idx="199">
                  <c:v>0.5049999999</c:v>
                </c:pt>
                <c:pt idx="200">
                  <c:v>0.50000000989999993</c:v>
                </c:pt>
              </c:numCache>
            </c:numRef>
          </c:xVal>
          <c:yVal>
            <c:numRef>
              <c:f>SD_Data!$P$12:$P$212</c:f>
              <c:numCache>
                <c:formatCode>General</c:formatCode>
                <c:ptCount val="201"/>
                <c:pt idx="0">
                  <c:v>0</c:v>
                </c:pt>
                <c:pt idx="1">
                  <c:v>4.974937185533105E-2</c:v>
                </c:pt>
                <c:pt idx="2">
                  <c:v>7.0000000000000007E-2</c:v>
                </c:pt>
                <c:pt idx="3">
                  <c:v>8.5293610546159929E-2</c:v>
                </c:pt>
                <c:pt idx="4">
                  <c:v>9.7979589711327184E-2</c:v>
                </c:pt>
                <c:pt idx="5">
                  <c:v>0.10897247358851689</c:v>
                </c:pt>
                <c:pt idx="6">
                  <c:v>0.1187434208703792</c:v>
                </c:pt>
                <c:pt idx="7">
                  <c:v>0.12757350822173077</c:v>
                </c:pt>
                <c:pt idx="8">
                  <c:v>0.13564659966250542</c:v>
                </c:pt>
                <c:pt idx="9">
                  <c:v>0.1430908802125419</c:v>
                </c:pt>
                <c:pt idx="10">
                  <c:v>0.15000000000000008</c:v>
                </c:pt>
                <c:pt idx="11">
                  <c:v>0.15644487847162022</c:v>
                </c:pt>
                <c:pt idx="12">
                  <c:v>0.16248076809271927</c:v>
                </c:pt>
                <c:pt idx="13">
                  <c:v>0.16815171720800243</c:v>
                </c:pt>
                <c:pt idx="14">
                  <c:v>0.17349351572897478</c:v>
                </c:pt>
                <c:pt idx="15">
                  <c:v>0.17853571071357133</c:v>
                </c:pt>
                <c:pt idx="16">
                  <c:v>0.18330302779823368</c:v>
                </c:pt>
                <c:pt idx="17">
                  <c:v>0.18781639970992955</c:v>
                </c:pt>
                <c:pt idx="18">
                  <c:v>0.19209372712298553</c:v>
                </c:pt>
                <c:pt idx="19">
                  <c:v>0.19615045245933038</c:v>
                </c:pt>
                <c:pt idx="20">
                  <c:v>0.20000000000000007</c:v>
                </c:pt>
                <c:pt idx="21">
                  <c:v>0.20365411854416307</c:v>
                </c:pt>
                <c:pt idx="22">
                  <c:v>0.20712315177207985</c:v>
                </c:pt>
                <c:pt idx="23">
                  <c:v>0.2104162541250082</c:v>
                </c:pt>
                <c:pt idx="24">
                  <c:v>0.2135415650406263</c:v>
                </c:pt>
                <c:pt idx="25">
                  <c:v>0.21650635094610973</c:v>
                </c:pt>
                <c:pt idx="26">
                  <c:v>0.21931712199461317</c:v>
                </c:pt>
                <c:pt idx="27">
                  <c:v>0.2219797288042312</c:v>
                </c:pt>
                <c:pt idx="28">
                  <c:v>0.22449944320643656</c:v>
                </c:pt>
                <c:pt idx="29">
                  <c:v>0.2268810260907686</c:v>
                </c:pt>
                <c:pt idx="30">
                  <c:v>0.22912878474779205</c:v>
                </c:pt>
                <c:pt idx="31">
                  <c:v>0.23124662159694359</c:v>
                </c:pt>
                <c:pt idx="32">
                  <c:v>0.23323807579381206</c:v>
                </c:pt>
                <c:pt idx="33">
                  <c:v>0.23510635891017501</c:v>
                </c:pt>
                <c:pt idx="34">
                  <c:v>0.23685438564654027</c:v>
                </c:pt>
                <c:pt idx="35">
                  <c:v>0.23848480035423647</c:v>
                </c:pt>
                <c:pt idx="36">
                  <c:v>0.24000000000000005</c:v>
                </c:pt>
                <c:pt idx="37">
                  <c:v>0.24140215409146626</c:v>
                </c:pt>
                <c:pt idx="38">
                  <c:v>0.24269322199023199</c:v>
                </c:pt>
                <c:pt idx="39">
                  <c:v>0.24387496796514399</c:v>
                </c:pt>
                <c:pt idx="40">
                  <c:v>0.24494897427831785</c:v>
                </c:pt>
                <c:pt idx="41">
                  <c:v>0.24591665254715878</c:v>
                </c:pt>
                <c:pt idx="42">
                  <c:v>0.24677925358506134</c:v>
                </c:pt>
                <c:pt idx="43">
                  <c:v>0.24753787588973128</c:v>
                </c:pt>
                <c:pt idx="44">
                  <c:v>0.24819347291981714</c:v>
                </c:pt>
                <c:pt idx="45">
                  <c:v>0.24874685927665499</c:v>
                </c:pt>
                <c:pt idx="46">
                  <c:v>0.24919871588754228</c:v>
                </c:pt>
                <c:pt idx="47">
                  <c:v>0.24954959426935561</c:v>
                </c:pt>
                <c:pt idx="48">
                  <c:v>0.24979991993593595</c:v>
                </c:pt>
                <c:pt idx="49">
                  <c:v>0.24994999499899975</c:v>
                </c:pt>
                <c:pt idx="50">
                  <c:v>0.25</c:v>
                </c:pt>
                <c:pt idx="51">
                  <c:v>0.24994999499899975</c:v>
                </c:pt>
                <c:pt idx="52">
                  <c:v>0.24979991993593592</c:v>
                </c:pt>
                <c:pt idx="53">
                  <c:v>0.24954959426935561</c:v>
                </c:pt>
                <c:pt idx="54">
                  <c:v>0.24919871588754225</c:v>
                </c:pt>
                <c:pt idx="55">
                  <c:v>0.24874685927665496</c:v>
                </c:pt>
                <c:pt idx="56">
                  <c:v>0.24819347291981711</c:v>
                </c:pt>
                <c:pt idx="57">
                  <c:v>0.24753787588973125</c:v>
                </c:pt>
                <c:pt idx="58">
                  <c:v>0.24677925358506131</c:v>
                </c:pt>
                <c:pt idx="59">
                  <c:v>0.24591665254715872</c:v>
                </c:pt>
                <c:pt idx="60">
                  <c:v>0.24494897427831777</c:v>
                </c:pt>
                <c:pt idx="61">
                  <c:v>0.24387496796514394</c:v>
                </c:pt>
                <c:pt idx="62">
                  <c:v>0.24269322199023191</c:v>
                </c:pt>
                <c:pt idx="63">
                  <c:v>0.24140215409146618</c:v>
                </c:pt>
                <c:pt idx="64">
                  <c:v>0.23999999999999996</c:v>
                </c:pt>
                <c:pt idx="65">
                  <c:v>0.23848480035423636</c:v>
                </c:pt>
                <c:pt idx="66">
                  <c:v>0.23685438564654018</c:v>
                </c:pt>
                <c:pt idx="67">
                  <c:v>0.2351063589101749</c:v>
                </c:pt>
                <c:pt idx="68">
                  <c:v>0.23323807579381195</c:v>
                </c:pt>
                <c:pt idx="69">
                  <c:v>0.23124662159694348</c:v>
                </c:pt>
                <c:pt idx="70">
                  <c:v>0.22912878474779191</c:v>
                </c:pt>
                <c:pt idx="71">
                  <c:v>0.22688102609076846</c:v>
                </c:pt>
                <c:pt idx="72">
                  <c:v>0.22449944320643639</c:v>
                </c:pt>
                <c:pt idx="73">
                  <c:v>0.22197972880423103</c:v>
                </c:pt>
                <c:pt idx="74">
                  <c:v>0.21931712199461298</c:v>
                </c:pt>
                <c:pt idx="75">
                  <c:v>0.21650635094610954</c:v>
                </c:pt>
                <c:pt idx="76">
                  <c:v>0.2135415650406261</c:v>
                </c:pt>
                <c:pt idx="77">
                  <c:v>0.210416254125008</c:v>
                </c:pt>
                <c:pt idx="78">
                  <c:v>0.20712315177207966</c:v>
                </c:pt>
                <c:pt idx="79">
                  <c:v>0.20365411854416288</c:v>
                </c:pt>
                <c:pt idx="80">
                  <c:v>0.19999999999999984</c:v>
                </c:pt>
                <c:pt idx="81">
                  <c:v>0.19615045245933013</c:v>
                </c:pt>
                <c:pt idx="82">
                  <c:v>0.19209372712298528</c:v>
                </c:pt>
                <c:pt idx="83">
                  <c:v>0.18781639970992928</c:v>
                </c:pt>
                <c:pt idx="84">
                  <c:v>0.18330302779823338</c:v>
                </c:pt>
                <c:pt idx="85">
                  <c:v>0.17853571071357102</c:v>
                </c:pt>
                <c:pt idx="86">
                  <c:v>0.17349351572897448</c:v>
                </c:pt>
                <c:pt idx="87">
                  <c:v>0.16815171720800209</c:v>
                </c:pt>
                <c:pt idx="88">
                  <c:v>0.16248076809271891</c:v>
                </c:pt>
                <c:pt idx="89">
                  <c:v>0.15644487847161984</c:v>
                </c:pt>
                <c:pt idx="90">
                  <c:v>0.14999999999999966</c:v>
                </c:pt>
                <c:pt idx="91">
                  <c:v>0.14309088021254146</c:v>
                </c:pt>
                <c:pt idx="92">
                  <c:v>0.13564659966250495</c:v>
                </c:pt>
                <c:pt idx="93">
                  <c:v>0.12757350822173028</c:v>
                </c:pt>
                <c:pt idx="94">
                  <c:v>0.11874342087037865</c:v>
                </c:pt>
                <c:pt idx="95">
                  <c:v>0.10897247358851625</c:v>
                </c:pt>
                <c:pt idx="96">
                  <c:v>9.7979589711326434E-2</c:v>
                </c:pt>
                <c:pt idx="97">
                  <c:v>8.529361054615911E-2</c:v>
                </c:pt>
                <c:pt idx="98">
                  <c:v>6.9999999999998966E-2</c:v>
                </c:pt>
                <c:pt idx="99">
                  <c:v>4.9749371855329516E-2</c:v>
                </c:pt>
                <c:pt idx="100">
                  <c:v>7.071058291312586E-6</c:v>
                </c:pt>
                <c:pt idx="101">
                  <c:v>-4.9749372347798235E-2</c:v>
                </c:pt>
                <c:pt idx="102">
                  <c:v>-7.0000000342856264E-2</c:v>
                </c:pt>
                <c:pt idx="103">
                  <c:v>-8.5293610821678079E-2</c:v>
                </c:pt>
                <c:pt idx="104">
                  <c:v>-9.7979589946069284E-2</c:v>
                </c:pt>
                <c:pt idx="105">
                  <c:v>-0.10897247379499049</c:v>
                </c:pt>
                <c:pt idx="106">
                  <c:v>-0.11874342105565215</c:v>
                </c:pt>
                <c:pt idx="107">
                  <c:v>-0.12757350839026063</c:v>
                </c:pt>
                <c:pt idx="108">
                  <c:v>-0.13564659981731905</c:v>
                </c:pt>
                <c:pt idx="109">
                  <c:v>-0.14309088035580711</c:v>
                </c:pt>
                <c:pt idx="110">
                  <c:v>-0.15000000013333303</c:v>
                </c:pt>
                <c:pt idx="111">
                  <c:v>-0.15644487859626441</c:v>
                </c:pt>
                <c:pt idx="112">
                  <c:v>-0.16248076820965587</c:v>
                </c:pt>
                <c:pt idx="113">
                  <c:v>-0.16815171731802181</c:v>
                </c:pt>
                <c:pt idx="114">
                  <c:v>-0.17349351583272479</c:v>
                </c:pt>
                <c:pt idx="115">
                  <c:v>-0.17853571081159067</c:v>
                </c:pt>
                <c:pt idx="116">
                  <c:v>-0.18330302789097602</c:v>
                </c:pt>
                <c:pt idx="117">
                  <c:v>-0.18781639979778106</c:v>
                </c:pt>
                <c:pt idx="118">
                  <c:v>-0.19209372720627799</c:v>
                </c:pt>
                <c:pt idx="119">
                  <c:v>-0.19615045253835114</c:v>
                </c:pt>
                <c:pt idx="120">
                  <c:v>-0.20000000007499985</c:v>
                </c:pt>
                <c:pt idx="121">
                  <c:v>-0.20365411861536203</c:v>
                </c:pt>
                <c:pt idx="122">
                  <c:v>-0.20712315183967231</c:v>
                </c:pt>
                <c:pt idx="123">
                  <c:v>-0.21041625418916657</c:v>
                </c:pt>
                <c:pt idx="124">
                  <c:v>-0.21354156510150418</c:v>
                </c:pt>
                <c:pt idx="125">
                  <c:v>-0.2165063510038446</c:v>
                </c:pt>
                <c:pt idx="126">
                  <c:v>-0.21931712204932829</c:v>
                </c:pt>
                <c:pt idx="127">
                  <c:v>-0.22197972885603759</c:v>
                </c:pt>
                <c:pt idx="128">
                  <c:v>-0.22449944325543431</c:v>
                </c:pt>
                <c:pt idx="129">
                  <c:v>-0.22688102613704825</c:v>
                </c:pt>
                <c:pt idx="130">
                  <c:v>-0.22912878479143553</c:v>
                </c:pt>
                <c:pt idx="131">
                  <c:v>-0.23124662163802517</c:v>
                </c:pt>
                <c:pt idx="132">
                  <c:v>-0.23323807583239917</c:v>
                </c:pt>
                <c:pt idx="133">
                  <c:v>-0.23510635894632875</c:v>
                </c:pt>
                <c:pt idx="134">
                  <c:v>-0.23685438568031622</c:v>
                </c:pt>
                <c:pt idx="135">
                  <c:v>-0.23848480038568493</c:v>
                </c:pt>
                <c:pt idx="136">
                  <c:v>-0.24000000002916663</c:v>
                </c:pt>
                <c:pt idx="137">
                  <c:v>-0.24140215411839222</c:v>
                </c:pt>
                <c:pt idx="138">
                  <c:v>-0.24269322201495447</c:v>
                </c:pt>
                <c:pt idx="139">
                  <c:v>-0.24387496798769648</c:v>
                </c:pt>
                <c:pt idx="140">
                  <c:v>-0.24494897429873022</c:v>
                </c:pt>
                <c:pt idx="141">
                  <c:v>-0.24591665256545761</c:v>
                </c:pt>
                <c:pt idx="142">
                  <c:v>-0.24677925360127012</c:v>
                </c:pt>
                <c:pt idx="143">
                  <c:v>-0.2475378759038705</c:v>
                </c:pt>
                <c:pt idx="144">
                  <c:v>-0.24819347293190447</c:v>
                </c:pt>
                <c:pt idx="145">
                  <c:v>-0.24874685928670534</c:v>
                </c:pt>
                <c:pt idx="146">
                  <c:v>-0.24919871589556797</c:v>
                </c:pt>
                <c:pt idx="147">
                  <c:v>-0.24954959427536641</c:v>
                </c:pt>
                <c:pt idx="148">
                  <c:v>-0.24979991993993911</c:v>
                </c:pt>
                <c:pt idx="149">
                  <c:v>-0.24994999500100015</c:v>
                </c:pt>
                <c:pt idx="150">
                  <c:v>-0.25</c:v>
                </c:pt>
                <c:pt idx="151">
                  <c:v>-0.24994999499699935</c:v>
                </c:pt>
                <c:pt idx="152">
                  <c:v>-0.24979991993193273</c:v>
                </c:pt>
                <c:pt idx="153">
                  <c:v>-0.24954959426334478</c:v>
                </c:pt>
                <c:pt idx="154">
                  <c:v>-0.24919871587951653</c:v>
                </c:pt>
                <c:pt idx="155">
                  <c:v>-0.24874685926660461</c:v>
                </c:pt>
                <c:pt idx="156">
                  <c:v>-0.24819347290772981</c:v>
                </c:pt>
                <c:pt idx="157">
                  <c:v>-0.24753787587559203</c:v>
                </c:pt>
                <c:pt idx="158">
                  <c:v>-0.24677925356885252</c:v>
                </c:pt>
                <c:pt idx="159">
                  <c:v>-0.24591665252885989</c:v>
                </c:pt>
                <c:pt idx="160">
                  <c:v>-0.24494897425790541</c:v>
                </c:pt>
                <c:pt idx="161">
                  <c:v>-0.24387496794259148</c:v>
                </c:pt>
                <c:pt idx="162">
                  <c:v>-0.24269322196550941</c:v>
                </c:pt>
                <c:pt idx="163">
                  <c:v>-0.24140215406454024</c:v>
                </c:pt>
                <c:pt idx="164">
                  <c:v>-0.23999999997083338</c:v>
                </c:pt>
                <c:pt idx="165">
                  <c:v>-0.2384848003227879</c:v>
                </c:pt>
                <c:pt idx="166">
                  <c:v>-0.23685438561276423</c:v>
                </c:pt>
                <c:pt idx="167">
                  <c:v>-0.23510635887402115</c:v>
                </c:pt>
                <c:pt idx="168">
                  <c:v>-0.23323807575522487</c:v>
                </c:pt>
                <c:pt idx="169">
                  <c:v>-0.23124662155586193</c:v>
                </c:pt>
                <c:pt idx="170">
                  <c:v>-0.22912878470414846</c:v>
                </c:pt>
                <c:pt idx="171">
                  <c:v>-0.22688102604448884</c:v>
                </c:pt>
                <c:pt idx="172">
                  <c:v>-0.22449944315743861</c:v>
                </c:pt>
                <c:pt idx="173">
                  <c:v>-0.22197972875242464</c:v>
                </c:pt>
                <c:pt idx="174">
                  <c:v>-0.21931712193989786</c:v>
                </c:pt>
                <c:pt idx="175">
                  <c:v>-0.21650635088837467</c:v>
                </c:pt>
                <c:pt idx="176">
                  <c:v>-0.21354156497974819</c:v>
                </c:pt>
                <c:pt idx="177">
                  <c:v>-0.21041625406084963</c:v>
                </c:pt>
                <c:pt idx="178">
                  <c:v>-0.2071231517044872</c:v>
                </c:pt>
                <c:pt idx="179">
                  <c:v>-0.20365411847296389</c:v>
                </c:pt>
                <c:pt idx="180">
                  <c:v>-0.19999999992500006</c:v>
                </c:pt>
                <c:pt idx="181">
                  <c:v>-0.19615045238030937</c:v>
                </c:pt>
                <c:pt idx="182">
                  <c:v>-0.19209372703969282</c:v>
                </c:pt>
                <c:pt idx="183">
                  <c:v>-0.18781639962207775</c:v>
                </c:pt>
                <c:pt idx="184">
                  <c:v>-0.18330302770549101</c:v>
                </c:pt>
                <c:pt idx="185">
                  <c:v>-0.17853571061555168</c:v>
                </c:pt>
                <c:pt idx="186">
                  <c:v>-0.17349351562522447</c:v>
                </c:pt>
                <c:pt idx="187">
                  <c:v>-0.16815171709798271</c:v>
                </c:pt>
                <c:pt idx="188">
                  <c:v>-0.16248076797578231</c:v>
                </c:pt>
                <c:pt idx="189">
                  <c:v>-0.15644487834697562</c:v>
                </c:pt>
                <c:pt idx="190">
                  <c:v>-0.14999999986666668</c:v>
                </c:pt>
                <c:pt idx="191">
                  <c:v>-0.14309088006927626</c:v>
                </c:pt>
                <c:pt idx="192">
                  <c:v>-0.13564659950769131</c:v>
                </c:pt>
                <c:pt idx="193">
                  <c:v>-0.12757350805320045</c:v>
                </c:pt>
                <c:pt idx="194">
                  <c:v>-0.11874342068510574</c:v>
                </c:pt>
                <c:pt idx="195">
                  <c:v>-0.10897247338204265</c:v>
                </c:pt>
                <c:pt idx="196">
                  <c:v>-9.7979589476584333E-2</c:v>
                </c:pt>
                <c:pt idx="197">
                  <c:v>-8.529361027064096E-2</c:v>
                </c:pt>
                <c:pt idx="198">
                  <c:v>-6.9999999657142764E-2</c:v>
                </c:pt>
                <c:pt idx="199">
                  <c:v>-4.9749371362862324E-2</c:v>
                </c:pt>
                <c:pt idx="200">
                  <c:v>-7.0356235658871678E-5</c:v>
                </c:pt>
              </c:numCache>
            </c:numRef>
          </c:yVal>
          <c:smooth val="1"/>
        </c:ser>
        <c:ser>
          <c:idx val="24"/>
          <c:order val="24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SD_Data!$S$12:$S$212</c:f>
              <c:numCache>
                <c:formatCode>General</c:formatCode>
                <c:ptCount val="201"/>
                <c:pt idx="0">
                  <c:v>0</c:v>
                </c:pt>
                <c:pt idx="1">
                  <c:v>2.0000000000000018E-2</c:v>
                </c:pt>
                <c:pt idx="2">
                  <c:v>4.0000000000000036E-2</c:v>
                </c:pt>
                <c:pt idx="3">
                  <c:v>6.0000000000000053E-2</c:v>
                </c:pt>
                <c:pt idx="4">
                  <c:v>8.0000000000000071E-2</c:v>
                </c:pt>
                <c:pt idx="5">
                  <c:v>0.10000000000000009</c:v>
                </c:pt>
                <c:pt idx="6">
                  <c:v>0.12000000000000011</c:v>
                </c:pt>
                <c:pt idx="7">
                  <c:v>0.14000000000000012</c:v>
                </c:pt>
                <c:pt idx="8">
                  <c:v>0.16000000000000014</c:v>
                </c:pt>
                <c:pt idx="9">
                  <c:v>0.18000000000000016</c:v>
                </c:pt>
                <c:pt idx="10">
                  <c:v>0.20000000000000018</c:v>
                </c:pt>
                <c:pt idx="11">
                  <c:v>0.2200000000000002</c:v>
                </c:pt>
                <c:pt idx="12">
                  <c:v>0.24000000000000021</c:v>
                </c:pt>
                <c:pt idx="13">
                  <c:v>0.26000000000000023</c:v>
                </c:pt>
                <c:pt idx="14">
                  <c:v>0.28000000000000025</c:v>
                </c:pt>
                <c:pt idx="15">
                  <c:v>0.30000000000000027</c:v>
                </c:pt>
                <c:pt idx="16">
                  <c:v>0.32000000000000028</c:v>
                </c:pt>
                <c:pt idx="17">
                  <c:v>0.3400000000000003</c:v>
                </c:pt>
                <c:pt idx="18">
                  <c:v>0.36000000000000032</c:v>
                </c:pt>
                <c:pt idx="19">
                  <c:v>0.38000000000000034</c:v>
                </c:pt>
                <c:pt idx="20">
                  <c:v>0.40000000000000036</c:v>
                </c:pt>
                <c:pt idx="21">
                  <c:v>0.42000000000000037</c:v>
                </c:pt>
                <c:pt idx="22">
                  <c:v>0.44000000000000039</c:v>
                </c:pt>
                <c:pt idx="23">
                  <c:v>0.46000000000000041</c:v>
                </c:pt>
                <c:pt idx="24">
                  <c:v>0.48000000000000043</c:v>
                </c:pt>
                <c:pt idx="25">
                  <c:v>0.50000000000000044</c:v>
                </c:pt>
                <c:pt idx="26">
                  <c:v>0.52000000000000046</c:v>
                </c:pt>
                <c:pt idx="27">
                  <c:v>0.54000000000000048</c:v>
                </c:pt>
                <c:pt idx="28">
                  <c:v>0.5600000000000005</c:v>
                </c:pt>
                <c:pt idx="29">
                  <c:v>0.58000000000000052</c:v>
                </c:pt>
                <c:pt idx="30">
                  <c:v>0.60000000000000053</c:v>
                </c:pt>
                <c:pt idx="31">
                  <c:v>0.62000000000000055</c:v>
                </c:pt>
                <c:pt idx="32">
                  <c:v>0.64000000000000057</c:v>
                </c:pt>
                <c:pt idx="33">
                  <c:v>0.66000000000000059</c:v>
                </c:pt>
                <c:pt idx="34">
                  <c:v>0.6800000000000006</c:v>
                </c:pt>
                <c:pt idx="35">
                  <c:v>0.70000000000000062</c:v>
                </c:pt>
                <c:pt idx="36">
                  <c:v>0.72000000000000064</c:v>
                </c:pt>
                <c:pt idx="37">
                  <c:v>0.74000000000000066</c:v>
                </c:pt>
                <c:pt idx="38">
                  <c:v>0.76000000000000068</c:v>
                </c:pt>
                <c:pt idx="39">
                  <c:v>0.78000000000000069</c:v>
                </c:pt>
                <c:pt idx="40">
                  <c:v>0.8000000000000006</c:v>
                </c:pt>
                <c:pt idx="41">
                  <c:v>0.82000000000000062</c:v>
                </c:pt>
                <c:pt idx="42">
                  <c:v>0.84000000000000064</c:v>
                </c:pt>
                <c:pt idx="43">
                  <c:v>0.86000000000000054</c:v>
                </c:pt>
                <c:pt idx="44">
                  <c:v>0.88000000000000056</c:v>
                </c:pt>
                <c:pt idx="45">
                  <c:v>0.90000000000000058</c:v>
                </c:pt>
                <c:pt idx="46">
                  <c:v>0.9200000000000006</c:v>
                </c:pt>
                <c:pt idx="47">
                  <c:v>0.94000000000000061</c:v>
                </c:pt>
                <c:pt idx="48">
                  <c:v>0.96000000000000063</c:v>
                </c:pt>
                <c:pt idx="49">
                  <c:v>0.98000000000000065</c:v>
                </c:pt>
                <c:pt idx="50">
                  <c:v>1.0000000000000007</c:v>
                </c:pt>
                <c:pt idx="51">
                  <c:v>0.98000000000000065</c:v>
                </c:pt>
                <c:pt idx="52">
                  <c:v>0.96000000000000063</c:v>
                </c:pt>
                <c:pt idx="53">
                  <c:v>0.94000000000000061</c:v>
                </c:pt>
                <c:pt idx="54">
                  <c:v>0.9200000000000006</c:v>
                </c:pt>
                <c:pt idx="55">
                  <c:v>0.90000000000000058</c:v>
                </c:pt>
                <c:pt idx="56">
                  <c:v>0.88000000000000056</c:v>
                </c:pt>
                <c:pt idx="57">
                  <c:v>0.86000000000000054</c:v>
                </c:pt>
                <c:pt idx="58">
                  <c:v>0.84000000000000064</c:v>
                </c:pt>
                <c:pt idx="59">
                  <c:v>0.82000000000000062</c:v>
                </c:pt>
                <c:pt idx="60">
                  <c:v>0.8000000000000006</c:v>
                </c:pt>
                <c:pt idx="61">
                  <c:v>0.78000000000000069</c:v>
                </c:pt>
                <c:pt idx="62">
                  <c:v>0.76000000000000068</c:v>
                </c:pt>
                <c:pt idx="63">
                  <c:v>0.74000000000000066</c:v>
                </c:pt>
                <c:pt idx="64">
                  <c:v>0.72000000000000064</c:v>
                </c:pt>
                <c:pt idx="65">
                  <c:v>0.70000000000000062</c:v>
                </c:pt>
                <c:pt idx="66">
                  <c:v>0.6800000000000006</c:v>
                </c:pt>
                <c:pt idx="67">
                  <c:v>0.66000000000000059</c:v>
                </c:pt>
                <c:pt idx="68">
                  <c:v>0.64000000000000057</c:v>
                </c:pt>
                <c:pt idx="69">
                  <c:v>0.62000000000000055</c:v>
                </c:pt>
                <c:pt idx="70">
                  <c:v>0.60000000000000053</c:v>
                </c:pt>
                <c:pt idx="71">
                  <c:v>0.58000000000000052</c:v>
                </c:pt>
                <c:pt idx="72">
                  <c:v>0.5600000000000005</c:v>
                </c:pt>
                <c:pt idx="73">
                  <c:v>0.54000000000000048</c:v>
                </c:pt>
                <c:pt idx="74">
                  <c:v>0.52000000000000046</c:v>
                </c:pt>
                <c:pt idx="75">
                  <c:v>0.50000000000000044</c:v>
                </c:pt>
                <c:pt idx="76">
                  <c:v>0.48000000000000043</c:v>
                </c:pt>
                <c:pt idx="77">
                  <c:v>0.46000000000000041</c:v>
                </c:pt>
                <c:pt idx="78">
                  <c:v>0.44000000000000039</c:v>
                </c:pt>
                <c:pt idx="79">
                  <c:v>0.42000000000000037</c:v>
                </c:pt>
                <c:pt idx="80">
                  <c:v>0.40000000000000036</c:v>
                </c:pt>
                <c:pt idx="81">
                  <c:v>0.38000000000000034</c:v>
                </c:pt>
                <c:pt idx="82">
                  <c:v>0.36000000000000032</c:v>
                </c:pt>
                <c:pt idx="83">
                  <c:v>0.3400000000000003</c:v>
                </c:pt>
                <c:pt idx="84">
                  <c:v>0.32000000000000028</c:v>
                </c:pt>
                <c:pt idx="85">
                  <c:v>0.30000000000000027</c:v>
                </c:pt>
                <c:pt idx="86">
                  <c:v>0.28000000000000025</c:v>
                </c:pt>
                <c:pt idx="87">
                  <c:v>0.26000000000000023</c:v>
                </c:pt>
                <c:pt idx="88">
                  <c:v>0.24000000000000021</c:v>
                </c:pt>
                <c:pt idx="89">
                  <c:v>0.2200000000000002</c:v>
                </c:pt>
                <c:pt idx="90">
                  <c:v>0.20000000000000018</c:v>
                </c:pt>
                <c:pt idx="91">
                  <c:v>0.18000000000000016</c:v>
                </c:pt>
                <c:pt idx="92">
                  <c:v>0.16000000000000014</c:v>
                </c:pt>
                <c:pt idx="93">
                  <c:v>0.14000000000000012</c:v>
                </c:pt>
                <c:pt idx="94">
                  <c:v>0.12000000000000011</c:v>
                </c:pt>
                <c:pt idx="95">
                  <c:v>0.10000000000000009</c:v>
                </c:pt>
                <c:pt idx="96">
                  <c:v>8.0000000000000071E-2</c:v>
                </c:pt>
                <c:pt idx="97">
                  <c:v>6.0000000000000053E-2</c:v>
                </c:pt>
                <c:pt idx="98">
                  <c:v>4.0000000000000036E-2</c:v>
                </c:pt>
                <c:pt idx="99">
                  <c:v>2.0000000000000018E-2</c:v>
                </c:pt>
                <c:pt idx="100">
                  <c:v>0</c:v>
                </c:pt>
              </c:numCache>
            </c:numRef>
          </c:xVal>
          <c:yVal>
            <c:numRef>
              <c:f>SD_Data!$T$12:$T$212</c:f>
              <c:numCache>
                <c:formatCode>General</c:formatCode>
                <c:ptCount val="201"/>
                <c:pt idx="0">
                  <c:v>1</c:v>
                </c:pt>
                <c:pt idx="1">
                  <c:v>0.80100251257867583</c:v>
                </c:pt>
                <c:pt idx="2">
                  <c:v>0.72</c:v>
                </c:pt>
                <c:pt idx="3">
                  <c:v>0.65882555781536034</c:v>
                </c:pt>
                <c:pt idx="4">
                  <c:v>0.60808164115469121</c:v>
                </c:pt>
                <c:pt idx="5">
                  <c:v>0.56411010564593245</c:v>
                </c:pt>
                <c:pt idx="6">
                  <c:v>0.52502631651848319</c:v>
                </c:pt>
                <c:pt idx="7">
                  <c:v>0.4897059671130769</c:v>
                </c:pt>
                <c:pt idx="8">
                  <c:v>0.45741360134997833</c:v>
                </c:pt>
                <c:pt idx="9">
                  <c:v>0.42763647914983238</c:v>
                </c:pt>
                <c:pt idx="10">
                  <c:v>0.39999999999999969</c:v>
                </c:pt>
                <c:pt idx="11">
                  <c:v>0.3742204861135191</c:v>
                </c:pt>
                <c:pt idx="12">
                  <c:v>0.3500769276291229</c:v>
                </c:pt>
                <c:pt idx="13">
                  <c:v>0.32739313116799029</c:v>
                </c:pt>
                <c:pt idx="14">
                  <c:v>0.30602593708410086</c:v>
                </c:pt>
                <c:pt idx="15">
                  <c:v>0.28585715714571469</c:v>
                </c:pt>
                <c:pt idx="16">
                  <c:v>0.26678788880706528</c:v>
                </c:pt>
                <c:pt idx="17">
                  <c:v>0.24873440116028178</c:v>
                </c:pt>
                <c:pt idx="18">
                  <c:v>0.23162509150805788</c:v>
                </c:pt>
                <c:pt idx="19">
                  <c:v>0.21539819016267847</c:v>
                </c:pt>
                <c:pt idx="20">
                  <c:v>0.19999999999999973</c:v>
                </c:pt>
                <c:pt idx="21">
                  <c:v>0.18538352582334772</c:v>
                </c:pt>
                <c:pt idx="22">
                  <c:v>0.1715073929116806</c:v>
                </c:pt>
                <c:pt idx="23">
                  <c:v>0.15833498349996722</c:v>
                </c:pt>
                <c:pt idx="24">
                  <c:v>0.14583373983749481</c:v>
                </c:pt>
                <c:pt idx="25">
                  <c:v>0.13397459621556107</c:v>
                </c:pt>
                <c:pt idx="26">
                  <c:v>0.12273151202154731</c:v>
                </c:pt>
                <c:pt idx="27">
                  <c:v>0.11208108478307521</c:v>
                </c:pt>
                <c:pt idx="28">
                  <c:v>0.10200222717425378</c:v>
                </c:pt>
                <c:pt idx="29">
                  <c:v>9.2475895636925598E-2</c:v>
                </c:pt>
                <c:pt idx="30">
                  <c:v>8.348486100883179E-2</c:v>
                </c:pt>
                <c:pt idx="31">
                  <c:v>7.5013513612225635E-2</c:v>
                </c:pt>
                <c:pt idx="32">
                  <c:v>6.7047696824751757E-2</c:v>
                </c:pt>
                <c:pt idx="33">
                  <c:v>5.9574564359299975E-2</c:v>
                </c:pt>
                <c:pt idx="34">
                  <c:v>5.2582457413838934E-2</c:v>
                </c:pt>
                <c:pt idx="35">
                  <c:v>4.6060798583054119E-2</c:v>
                </c:pt>
                <c:pt idx="36">
                  <c:v>3.9999999999999813E-2</c:v>
                </c:pt>
                <c:pt idx="37">
                  <c:v>3.4391383634134964E-2</c:v>
                </c:pt>
                <c:pt idx="38">
                  <c:v>2.9227112039072023E-2</c:v>
                </c:pt>
                <c:pt idx="39">
                  <c:v>2.4500128139424038E-2</c:v>
                </c:pt>
                <c:pt idx="40">
                  <c:v>2.0204102886728581E-2</c:v>
                </c:pt>
                <c:pt idx="41">
                  <c:v>1.6333389811364896E-2</c:v>
                </c:pt>
                <c:pt idx="42">
                  <c:v>1.2882985659754653E-2</c:v>
                </c:pt>
                <c:pt idx="43">
                  <c:v>9.8484964410748832E-3</c:v>
                </c:pt>
                <c:pt idx="44">
                  <c:v>7.2261083207314503E-3</c:v>
                </c:pt>
                <c:pt idx="45">
                  <c:v>5.0125628933800348E-3</c:v>
                </c:pt>
                <c:pt idx="46">
                  <c:v>3.2051364498308921E-3</c:v>
                </c:pt>
                <c:pt idx="47">
                  <c:v>1.8016229225775726E-3</c:v>
                </c:pt>
                <c:pt idx="48">
                  <c:v>8.0032025625620395E-4</c:v>
                </c:pt>
                <c:pt idx="49">
                  <c:v>2.0002000400098918E-4</c:v>
                </c:pt>
                <c:pt idx="50">
                  <c:v>0</c:v>
                </c:pt>
                <c:pt idx="51">
                  <c:v>-2.0002000400098918E-4</c:v>
                </c:pt>
                <c:pt idx="52">
                  <c:v>-8.0032025625620395E-4</c:v>
                </c:pt>
                <c:pt idx="53">
                  <c:v>-1.8016229225775726E-3</c:v>
                </c:pt>
                <c:pt idx="54">
                  <c:v>-3.2051364498308921E-3</c:v>
                </c:pt>
                <c:pt idx="55">
                  <c:v>-5.0125628933800348E-3</c:v>
                </c:pt>
                <c:pt idx="56">
                  <c:v>-7.2261083207314503E-3</c:v>
                </c:pt>
                <c:pt idx="57">
                  <c:v>-9.8484964410748832E-3</c:v>
                </c:pt>
                <c:pt idx="58">
                  <c:v>-1.2882985659754653E-2</c:v>
                </c:pt>
                <c:pt idx="59">
                  <c:v>-1.6333389811364896E-2</c:v>
                </c:pt>
                <c:pt idx="60">
                  <c:v>-2.0204102886728581E-2</c:v>
                </c:pt>
                <c:pt idx="61">
                  <c:v>-2.4500128139424038E-2</c:v>
                </c:pt>
                <c:pt idx="62">
                  <c:v>-2.9227112039072023E-2</c:v>
                </c:pt>
                <c:pt idx="63">
                  <c:v>-3.4391383634134964E-2</c:v>
                </c:pt>
                <c:pt idx="64">
                  <c:v>-3.9999999999999813E-2</c:v>
                </c:pt>
                <c:pt idx="65">
                  <c:v>-4.6060798583054119E-2</c:v>
                </c:pt>
                <c:pt idx="66">
                  <c:v>-5.2582457413838934E-2</c:v>
                </c:pt>
                <c:pt idx="67">
                  <c:v>-5.9574564359299975E-2</c:v>
                </c:pt>
                <c:pt idx="68">
                  <c:v>-6.7047696824751757E-2</c:v>
                </c:pt>
                <c:pt idx="69">
                  <c:v>-7.5013513612225635E-2</c:v>
                </c:pt>
                <c:pt idx="70">
                  <c:v>-8.348486100883179E-2</c:v>
                </c:pt>
                <c:pt idx="71">
                  <c:v>-9.2475895636925598E-2</c:v>
                </c:pt>
                <c:pt idx="72">
                  <c:v>-0.10200222717425378</c:v>
                </c:pt>
                <c:pt idx="73">
                  <c:v>-0.11208108478307521</c:v>
                </c:pt>
                <c:pt idx="74">
                  <c:v>-0.12273151202154731</c:v>
                </c:pt>
                <c:pt idx="75">
                  <c:v>-0.13397459621556107</c:v>
                </c:pt>
                <c:pt idx="76">
                  <c:v>-0.14583373983749481</c:v>
                </c:pt>
                <c:pt idx="77">
                  <c:v>-0.15833498349996722</c:v>
                </c:pt>
                <c:pt idx="78">
                  <c:v>-0.1715073929116806</c:v>
                </c:pt>
                <c:pt idx="79">
                  <c:v>-0.18538352582334772</c:v>
                </c:pt>
                <c:pt idx="80">
                  <c:v>-0.19999999999999973</c:v>
                </c:pt>
                <c:pt idx="81">
                  <c:v>-0.21539819016267847</c:v>
                </c:pt>
                <c:pt idx="82">
                  <c:v>-0.23162509150805788</c:v>
                </c:pt>
                <c:pt idx="83">
                  <c:v>-0.24873440116028178</c:v>
                </c:pt>
                <c:pt idx="84">
                  <c:v>-0.26678788880706528</c:v>
                </c:pt>
                <c:pt idx="85">
                  <c:v>-0.28585715714571469</c:v>
                </c:pt>
                <c:pt idx="86">
                  <c:v>-0.30602593708410086</c:v>
                </c:pt>
                <c:pt idx="87">
                  <c:v>-0.32739313116799029</c:v>
                </c:pt>
                <c:pt idx="88">
                  <c:v>-0.3500769276291229</c:v>
                </c:pt>
                <c:pt idx="89">
                  <c:v>-0.3742204861135191</c:v>
                </c:pt>
                <c:pt idx="90">
                  <c:v>-0.39999999999999969</c:v>
                </c:pt>
                <c:pt idx="91">
                  <c:v>-0.42763647914983238</c:v>
                </c:pt>
                <c:pt idx="92">
                  <c:v>-0.45741360134997833</c:v>
                </c:pt>
                <c:pt idx="93">
                  <c:v>-0.4897059671130769</c:v>
                </c:pt>
                <c:pt idx="94">
                  <c:v>-0.52502631651848319</c:v>
                </c:pt>
                <c:pt idx="95">
                  <c:v>-0.56411010564593245</c:v>
                </c:pt>
                <c:pt idx="96">
                  <c:v>-0.60808164115469121</c:v>
                </c:pt>
                <c:pt idx="97">
                  <c:v>-0.65882555781536034</c:v>
                </c:pt>
                <c:pt idx="98">
                  <c:v>-0.72</c:v>
                </c:pt>
                <c:pt idx="99">
                  <c:v>-0.80100251257867583</c:v>
                </c:pt>
                <c:pt idx="100">
                  <c:v>-1</c:v>
                </c:pt>
              </c:numCache>
            </c:numRef>
          </c:yVal>
          <c:smooth val="1"/>
        </c:ser>
        <c:ser>
          <c:idx val="25"/>
          <c:order val="25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SD_Data!$AA$12:$AA$112</c:f>
              <c:numCache>
                <c:formatCode>General</c:formatCode>
                <c:ptCount val="101"/>
                <c:pt idx="10">
                  <c:v>-0.60000000000000009</c:v>
                </c:pt>
                <c:pt idx="11">
                  <c:v>-0.56000000000000005</c:v>
                </c:pt>
                <c:pt idx="12">
                  <c:v>-0.52</c:v>
                </c:pt>
                <c:pt idx="13">
                  <c:v>-0.48</c:v>
                </c:pt>
                <c:pt idx="14">
                  <c:v>-0.43999999999999995</c:v>
                </c:pt>
                <c:pt idx="15">
                  <c:v>-0.39999999999999991</c:v>
                </c:pt>
                <c:pt idx="16">
                  <c:v>-0.35999999999999988</c:v>
                </c:pt>
                <c:pt idx="17">
                  <c:v>-0.31999999999999984</c:v>
                </c:pt>
                <c:pt idx="18">
                  <c:v>-0.2799999999999998</c:v>
                </c:pt>
                <c:pt idx="19">
                  <c:v>-0.23999999999999977</c:v>
                </c:pt>
                <c:pt idx="20">
                  <c:v>-0.19999999999999973</c:v>
                </c:pt>
                <c:pt idx="21">
                  <c:v>-0.1599999999999997</c:v>
                </c:pt>
                <c:pt idx="22">
                  <c:v>-0.11999999999999966</c:v>
                </c:pt>
                <c:pt idx="23">
                  <c:v>-7.9999999999999627E-2</c:v>
                </c:pt>
                <c:pt idx="24">
                  <c:v>-3.9999999999999591E-2</c:v>
                </c:pt>
                <c:pt idx="25">
                  <c:v>0</c:v>
                </c:pt>
                <c:pt idx="26">
                  <c:v>4.000000000000048E-2</c:v>
                </c:pt>
                <c:pt idx="27">
                  <c:v>8.0000000000000515E-2</c:v>
                </c:pt>
                <c:pt idx="28">
                  <c:v>0.12000000000000055</c:v>
                </c:pt>
                <c:pt idx="29">
                  <c:v>0.16000000000000059</c:v>
                </c:pt>
                <c:pt idx="30">
                  <c:v>0.20000000000000062</c:v>
                </c:pt>
                <c:pt idx="31">
                  <c:v>0.24000000000000066</c:v>
                </c:pt>
                <c:pt idx="32">
                  <c:v>0.28000000000000069</c:v>
                </c:pt>
                <c:pt idx="33">
                  <c:v>0.32000000000000073</c:v>
                </c:pt>
                <c:pt idx="34">
                  <c:v>0.36000000000000076</c:v>
                </c:pt>
                <c:pt idx="35">
                  <c:v>0.4000000000000008</c:v>
                </c:pt>
                <c:pt idx="36">
                  <c:v>0.44000000000000083</c:v>
                </c:pt>
                <c:pt idx="37">
                  <c:v>0.48000000000000087</c:v>
                </c:pt>
                <c:pt idx="38">
                  <c:v>0.52000000000000091</c:v>
                </c:pt>
                <c:pt idx="39">
                  <c:v>0.56000000000000083</c:v>
                </c:pt>
                <c:pt idx="40">
                  <c:v>0.60000000000000075</c:v>
                </c:pt>
                <c:pt idx="41">
                  <c:v>0.64000000000000079</c:v>
                </c:pt>
                <c:pt idx="42">
                  <c:v>0.68000000000000083</c:v>
                </c:pt>
                <c:pt idx="43">
                  <c:v>0.72000000000000075</c:v>
                </c:pt>
                <c:pt idx="44">
                  <c:v>0.76000000000000079</c:v>
                </c:pt>
                <c:pt idx="45">
                  <c:v>0.80000000000000071</c:v>
                </c:pt>
                <c:pt idx="46">
                  <c:v>0.84000000000000075</c:v>
                </c:pt>
                <c:pt idx="47">
                  <c:v>0.88000000000000078</c:v>
                </c:pt>
                <c:pt idx="48">
                  <c:v>0.92000000000000082</c:v>
                </c:pt>
                <c:pt idx="49">
                  <c:v>0.96000000000000074</c:v>
                </c:pt>
                <c:pt idx="50">
                  <c:v>1.0000000000000009</c:v>
                </c:pt>
                <c:pt idx="51">
                  <c:v>0.96000000000000074</c:v>
                </c:pt>
                <c:pt idx="52">
                  <c:v>0.92000000000000082</c:v>
                </c:pt>
                <c:pt idx="53">
                  <c:v>0.88000000000000078</c:v>
                </c:pt>
                <c:pt idx="54">
                  <c:v>0.84000000000000075</c:v>
                </c:pt>
                <c:pt idx="55">
                  <c:v>0.80000000000000071</c:v>
                </c:pt>
                <c:pt idx="56">
                  <c:v>0.76000000000000079</c:v>
                </c:pt>
                <c:pt idx="57">
                  <c:v>0.72000000000000075</c:v>
                </c:pt>
                <c:pt idx="58">
                  <c:v>0.68000000000000083</c:v>
                </c:pt>
                <c:pt idx="59">
                  <c:v>0.64000000000000079</c:v>
                </c:pt>
                <c:pt idx="60">
                  <c:v>0.60000000000000075</c:v>
                </c:pt>
                <c:pt idx="61">
                  <c:v>0.56000000000000083</c:v>
                </c:pt>
                <c:pt idx="62">
                  <c:v>0.52000000000000091</c:v>
                </c:pt>
                <c:pt idx="63">
                  <c:v>0.48000000000000087</c:v>
                </c:pt>
                <c:pt idx="64">
                  <c:v>0.44000000000000083</c:v>
                </c:pt>
                <c:pt idx="65">
                  <c:v>0.4000000000000008</c:v>
                </c:pt>
                <c:pt idx="66">
                  <c:v>0.36000000000000076</c:v>
                </c:pt>
                <c:pt idx="67">
                  <c:v>0.32000000000000073</c:v>
                </c:pt>
                <c:pt idx="68">
                  <c:v>0.28000000000000069</c:v>
                </c:pt>
                <c:pt idx="69">
                  <c:v>0.24000000000000066</c:v>
                </c:pt>
                <c:pt idx="70">
                  <c:v>0.20000000000000062</c:v>
                </c:pt>
                <c:pt idx="71">
                  <c:v>0.16000000000000059</c:v>
                </c:pt>
                <c:pt idx="72">
                  <c:v>0.12000000000000055</c:v>
                </c:pt>
                <c:pt idx="73">
                  <c:v>8.0000000000000515E-2</c:v>
                </c:pt>
                <c:pt idx="74">
                  <c:v>4.000000000000048E-2</c:v>
                </c:pt>
                <c:pt idx="75">
                  <c:v>0</c:v>
                </c:pt>
                <c:pt idx="76">
                  <c:v>-3.9999999999999591E-2</c:v>
                </c:pt>
                <c:pt idx="77">
                  <c:v>-7.9999999999999627E-2</c:v>
                </c:pt>
                <c:pt idx="78">
                  <c:v>-0.11999999999999966</c:v>
                </c:pt>
                <c:pt idx="79">
                  <c:v>-0.1599999999999997</c:v>
                </c:pt>
                <c:pt idx="80">
                  <c:v>-0.19999999999999973</c:v>
                </c:pt>
                <c:pt idx="81">
                  <c:v>-0.23999999999999977</c:v>
                </c:pt>
                <c:pt idx="82">
                  <c:v>-0.2799999999999998</c:v>
                </c:pt>
                <c:pt idx="83">
                  <c:v>-0.31999999999999984</c:v>
                </c:pt>
                <c:pt idx="84">
                  <c:v>-0.35999999999999988</c:v>
                </c:pt>
                <c:pt idx="85">
                  <c:v>-0.39999999999999991</c:v>
                </c:pt>
                <c:pt idx="86">
                  <c:v>-0.43999999999999995</c:v>
                </c:pt>
                <c:pt idx="87">
                  <c:v>-0.48</c:v>
                </c:pt>
                <c:pt idx="88">
                  <c:v>-0.52</c:v>
                </c:pt>
                <c:pt idx="89">
                  <c:v>-0.56000000000000005</c:v>
                </c:pt>
                <c:pt idx="90">
                  <c:v>-0.60000000000000009</c:v>
                </c:pt>
              </c:numCache>
            </c:numRef>
          </c:xVal>
          <c:yVal>
            <c:numRef>
              <c:f>SD_Data!$AB$12:$AB$112</c:f>
              <c:numCache>
                <c:formatCode>General</c:formatCode>
                <c:ptCount val="101"/>
                <c:pt idx="10">
                  <c:v>0.80000000000000027</c:v>
                </c:pt>
                <c:pt idx="11">
                  <c:v>0.74844097222703887</c:v>
                </c:pt>
                <c:pt idx="12">
                  <c:v>0.70015385525824625</c:v>
                </c:pt>
                <c:pt idx="13">
                  <c:v>0.65478626233598103</c:v>
                </c:pt>
                <c:pt idx="14">
                  <c:v>0.61205187416820217</c:v>
                </c:pt>
                <c:pt idx="15">
                  <c:v>0.57171431429143005</c:v>
                </c:pt>
                <c:pt idx="16">
                  <c:v>0.533575777614131</c:v>
                </c:pt>
                <c:pt idx="17">
                  <c:v>0.49746880232056401</c:v>
                </c:pt>
                <c:pt idx="18">
                  <c:v>0.4632501830161162</c:v>
                </c:pt>
                <c:pt idx="19">
                  <c:v>0.43079638032535739</c:v>
                </c:pt>
                <c:pt idx="20">
                  <c:v>0.39999999999999991</c:v>
                </c:pt>
                <c:pt idx="21">
                  <c:v>0.37076705164669566</c:v>
                </c:pt>
                <c:pt idx="22">
                  <c:v>0.34301478582336142</c:v>
                </c:pt>
                <c:pt idx="23">
                  <c:v>0.31666996699993488</c:v>
                </c:pt>
                <c:pt idx="24">
                  <c:v>0.29166747967498985</c:v>
                </c:pt>
                <c:pt idx="25">
                  <c:v>0.26794919243112236</c:v>
                </c:pt>
                <c:pt idx="26">
                  <c:v>0.24546302404309506</c:v>
                </c:pt>
                <c:pt idx="27">
                  <c:v>0.22416216956615065</c:v>
                </c:pt>
                <c:pt idx="28">
                  <c:v>0.20400445434850778</c:v>
                </c:pt>
                <c:pt idx="29">
                  <c:v>0.18495179127385142</c:v>
                </c:pt>
                <c:pt idx="30">
                  <c:v>0.16696972201766358</c:v>
                </c:pt>
                <c:pt idx="31">
                  <c:v>0.15002702722445127</c:v>
                </c:pt>
                <c:pt idx="32">
                  <c:v>0.13409539364950351</c:v>
                </c:pt>
                <c:pt idx="33">
                  <c:v>0.11914912871860017</c:v>
                </c:pt>
                <c:pt idx="34">
                  <c:v>0.10516491482767787</c:v>
                </c:pt>
                <c:pt idx="35">
                  <c:v>9.212159716610846E-2</c:v>
                </c:pt>
                <c:pt idx="36">
                  <c:v>7.9999999999999849E-2</c:v>
                </c:pt>
                <c:pt idx="37">
                  <c:v>6.8782767268269929E-2</c:v>
                </c:pt>
                <c:pt idx="38">
                  <c:v>5.8454224078144268E-2</c:v>
                </c:pt>
                <c:pt idx="39">
                  <c:v>4.9000256278848076E-2</c:v>
                </c:pt>
                <c:pt idx="40">
                  <c:v>4.0408205773457384E-2</c:v>
                </c:pt>
                <c:pt idx="41">
                  <c:v>3.2666779622729791E-2</c:v>
                </c:pt>
                <c:pt idx="42">
                  <c:v>2.5765971319509307E-2</c:v>
                </c:pt>
                <c:pt idx="43">
                  <c:v>1.9696992882149766E-2</c:v>
                </c:pt>
                <c:pt idx="44">
                  <c:v>1.4452216641462901E-2</c:v>
                </c:pt>
                <c:pt idx="45">
                  <c:v>1.002512578676007E-2</c:v>
                </c:pt>
                <c:pt idx="46">
                  <c:v>6.4102728996620062E-3</c:v>
                </c:pt>
                <c:pt idx="47">
                  <c:v>3.6032458451551452E-3</c:v>
                </c:pt>
                <c:pt idx="48">
                  <c:v>1.6006405125124079E-3</c:v>
                </c:pt>
                <c:pt idx="49">
                  <c:v>4.0004000800197836E-4</c:v>
                </c:pt>
                <c:pt idx="50">
                  <c:v>0</c:v>
                </c:pt>
                <c:pt idx="51">
                  <c:v>-4.0004000800197836E-4</c:v>
                </c:pt>
                <c:pt idx="52">
                  <c:v>-1.6006405125124079E-3</c:v>
                </c:pt>
                <c:pt idx="53">
                  <c:v>-3.6032458451551452E-3</c:v>
                </c:pt>
                <c:pt idx="54">
                  <c:v>-6.4102728996620062E-3</c:v>
                </c:pt>
                <c:pt idx="55">
                  <c:v>-1.002512578676007E-2</c:v>
                </c:pt>
                <c:pt idx="56">
                  <c:v>-1.4452216641462901E-2</c:v>
                </c:pt>
                <c:pt idx="57">
                  <c:v>-1.9696992882149766E-2</c:v>
                </c:pt>
                <c:pt idx="58">
                  <c:v>-2.5765971319509307E-2</c:v>
                </c:pt>
                <c:pt idx="59">
                  <c:v>-3.2666779622729791E-2</c:v>
                </c:pt>
                <c:pt idx="60">
                  <c:v>-4.0408205773457384E-2</c:v>
                </c:pt>
                <c:pt idx="61">
                  <c:v>-4.9000256278848076E-2</c:v>
                </c:pt>
                <c:pt idx="62">
                  <c:v>-5.8454224078144268E-2</c:v>
                </c:pt>
                <c:pt idx="63">
                  <c:v>-6.8782767268269929E-2</c:v>
                </c:pt>
                <c:pt idx="64">
                  <c:v>-7.9999999999999849E-2</c:v>
                </c:pt>
                <c:pt idx="65">
                  <c:v>-9.212159716610846E-2</c:v>
                </c:pt>
                <c:pt idx="66">
                  <c:v>-0.10516491482767787</c:v>
                </c:pt>
                <c:pt idx="67">
                  <c:v>-0.11914912871860017</c:v>
                </c:pt>
                <c:pt idx="68">
                  <c:v>-0.13409539364950351</c:v>
                </c:pt>
                <c:pt idx="69">
                  <c:v>-0.15002702722445127</c:v>
                </c:pt>
                <c:pt idx="70">
                  <c:v>-0.16696972201766358</c:v>
                </c:pt>
                <c:pt idx="71">
                  <c:v>-0.18495179127385142</c:v>
                </c:pt>
                <c:pt idx="72">
                  <c:v>-0.20400445434850778</c:v>
                </c:pt>
                <c:pt idx="73">
                  <c:v>-0.22416216956615065</c:v>
                </c:pt>
                <c:pt idx="74">
                  <c:v>-0.24546302404309506</c:v>
                </c:pt>
                <c:pt idx="75">
                  <c:v>-0.26794919243112236</c:v>
                </c:pt>
                <c:pt idx="76">
                  <c:v>-0.29166747967498985</c:v>
                </c:pt>
                <c:pt idx="77">
                  <c:v>-0.31666996699993488</c:v>
                </c:pt>
                <c:pt idx="78">
                  <c:v>-0.34301478582336142</c:v>
                </c:pt>
                <c:pt idx="79">
                  <c:v>-0.37076705164669566</c:v>
                </c:pt>
                <c:pt idx="80">
                  <c:v>-0.39999999999999991</c:v>
                </c:pt>
                <c:pt idx="81">
                  <c:v>-0.43079638032535739</c:v>
                </c:pt>
                <c:pt idx="82">
                  <c:v>-0.4632501830161162</c:v>
                </c:pt>
                <c:pt idx="83">
                  <c:v>-0.49746880232056401</c:v>
                </c:pt>
                <c:pt idx="84">
                  <c:v>-0.533575777614131</c:v>
                </c:pt>
                <c:pt idx="85">
                  <c:v>-0.57171431429143005</c:v>
                </c:pt>
                <c:pt idx="86">
                  <c:v>-0.61205187416820217</c:v>
                </c:pt>
                <c:pt idx="87">
                  <c:v>-0.65478626233598103</c:v>
                </c:pt>
                <c:pt idx="88">
                  <c:v>-0.70015385525824625</c:v>
                </c:pt>
                <c:pt idx="89">
                  <c:v>-0.74844097222703887</c:v>
                </c:pt>
                <c:pt idx="90">
                  <c:v>-0.80000000000000027</c:v>
                </c:pt>
              </c:numCache>
            </c:numRef>
          </c:yVal>
          <c:smooth val="1"/>
        </c:ser>
        <c:ser>
          <c:idx val="26"/>
          <c:order val="26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SD_Data!#REF!</c:f>
            </c:numRef>
          </c:xVal>
          <c:yVal>
            <c:numRef>
              <c:f>SD_Data!#REF!</c:f>
            </c:numRef>
          </c:yVal>
          <c:smooth val="1"/>
        </c:ser>
        <c:ser>
          <c:idx val="27"/>
          <c:order val="27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SD_Data!$AG$12:$AG$212</c:f>
              <c:numCache>
                <c:formatCode>General</c:formatCode>
                <c:ptCount val="201"/>
                <c:pt idx="20">
                  <c:v>0.59999999999999987</c:v>
                </c:pt>
                <c:pt idx="21">
                  <c:v>0.59269176291167391</c:v>
                </c:pt>
                <c:pt idx="22">
                  <c:v>0.5857536964558403</c:v>
                </c:pt>
                <c:pt idx="23">
                  <c:v>0.57916749174998361</c:v>
                </c:pt>
                <c:pt idx="24">
                  <c:v>0.57291686991874746</c:v>
                </c:pt>
                <c:pt idx="25">
                  <c:v>0.56698729810778059</c:v>
                </c:pt>
                <c:pt idx="26">
                  <c:v>0.56136575601077365</c:v>
                </c:pt>
                <c:pt idx="27">
                  <c:v>0.55604054239153755</c:v>
                </c:pt>
                <c:pt idx="28">
                  <c:v>0.55100111358712689</c:v>
                </c:pt>
                <c:pt idx="29">
                  <c:v>0.5462379478184628</c:v>
                </c:pt>
                <c:pt idx="30">
                  <c:v>0.54174243050441584</c:v>
                </c:pt>
                <c:pt idx="31">
                  <c:v>0.53750675680611282</c:v>
                </c:pt>
                <c:pt idx="32">
                  <c:v>0.53352384841237588</c:v>
                </c:pt>
                <c:pt idx="33">
                  <c:v>0.52978728217964999</c:v>
                </c:pt>
                <c:pt idx="34">
                  <c:v>0.52629122870691947</c:v>
                </c:pt>
                <c:pt idx="35">
                  <c:v>0.52303039929152706</c:v>
                </c:pt>
                <c:pt idx="36">
                  <c:v>0.51999999999999991</c:v>
                </c:pt>
                <c:pt idx="37">
                  <c:v>0.51719569181706748</c:v>
                </c:pt>
                <c:pt idx="38">
                  <c:v>0.51461355601953596</c:v>
                </c:pt>
                <c:pt idx="39">
                  <c:v>0.51225006406971207</c:v>
                </c:pt>
                <c:pt idx="40">
                  <c:v>0.51010205144336429</c:v>
                </c:pt>
                <c:pt idx="41">
                  <c:v>0.50816669490568245</c:v>
                </c:pt>
                <c:pt idx="42">
                  <c:v>0.50644149282987727</c:v>
                </c:pt>
                <c:pt idx="43">
                  <c:v>0.50492424822053739</c:v>
                </c:pt>
                <c:pt idx="44">
                  <c:v>0.50361305416036573</c:v>
                </c:pt>
                <c:pt idx="45">
                  <c:v>0.50250628144669007</c:v>
                </c:pt>
                <c:pt idx="46">
                  <c:v>0.50160256822491545</c:v>
                </c:pt>
                <c:pt idx="47">
                  <c:v>0.50090081146128873</c:v>
                </c:pt>
                <c:pt idx="48">
                  <c:v>0.50040016012812805</c:v>
                </c:pt>
                <c:pt idx="49">
                  <c:v>0.50010001000200055</c:v>
                </c:pt>
                <c:pt idx="50">
                  <c:v>0.5</c:v>
                </c:pt>
                <c:pt idx="51">
                  <c:v>0.50010001000200055</c:v>
                </c:pt>
                <c:pt idx="52">
                  <c:v>0.50040016012812816</c:v>
                </c:pt>
                <c:pt idx="53">
                  <c:v>0.50090081146128873</c:v>
                </c:pt>
                <c:pt idx="54">
                  <c:v>0.50160256822491545</c:v>
                </c:pt>
                <c:pt idx="55">
                  <c:v>0.50250628144669007</c:v>
                </c:pt>
                <c:pt idx="56">
                  <c:v>0.50361305416036584</c:v>
                </c:pt>
                <c:pt idx="57">
                  <c:v>0.5049242482205375</c:v>
                </c:pt>
                <c:pt idx="58">
                  <c:v>0.50644149282987738</c:v>
                </c:pt>
                <c:pt idx="59">
                  <c:v>0.50816669490568256</c:v>
                </c:pt>
                <c:pt idx="60">
                  <c:v>0.51010205144336451</c:v>
                </c:pt>
                <c:pt idx="61">
                  <c:v>0.51225006406971207</c:v>
                </c:pt>
                <c:pt idx="62">
                  <c:v>0.51461355601953618</c:v>
                </c:pt>
                <c:pt idx="63">
                  <c:v>0.5171956918170677</c:v>
                </c:pt>
                <c:pt idx="64">
                  <c:v>0.52</c:v>
                </c:pt>
                <c:pt idx="65">
                  <c:v>0.52303039929152728</c:v>
                </c:pt>
                <c:pt idx="66">
                  <c:v>0.52629122870691969</c:v>
                </c:pt>
                <c:pt idx="67">
                  <c:v>0.52978728217965021</c:v>
                </c:pt>
                <c:pt idx="68">
                  <c:v>0.5335238484123761</c:v>
                </c:pt>
                <c:pt idx="69">
                  <c:v>0.53750675680611304</c:v>
                </c:pt>
                <c:pt idx="70">
                  <c:v>0.54174243050441617</c:v>
                </c:pt>
                <c:pt idx="71">
                  <c:v>0.54623794781846313</c:v>
                </c:pt>
                <c:pt idx="72">
                  <c:v>0.55100111358712722</c:v>
                </c:pt>
                <c:pt idx="73">
                  <c:v>0.556040542391538</c:v>
                </c:pt>
                <c:pt idx="74">
                  <c:v>0.5613657560107741</c:v>
                </c:pt>
                <c:pt idx="75">
                  <c:v>0.56698729810778092</c:v>
                </c:pt>
                <c:pt idx="76">
                  <c:v>0.5729168699187478</c:v>
                </c:pt>
                <c:pt idx="77">
                  <c:v>0.57916749174998405</c:v>
                </c:pt>
                <c:pt idx="78">
                  <c:v>0.58575369645584074</c:v>
                </c:pt>
                <c:pt idx="79">
                  <c:v>0.59269176291167425</c:v>
                </c:pt>
                <c:pt idx="80">
                  <c:v>0.60000000000000031</c:v>
                </c:pt>
                <c:pt idx="81">
                  <c:v>0.60769909508133968</c:v>
                </c:pt>
                <c:pt idx="82">
                  <c:v>0.61581254575402944</c:v>
                </c:pt>
                <c:pt idx="83">
                  <c:v>0.6243672005801415</c:v>
                </c:pt>
                <c:pt idx="84">
                  <c:v>0.63339394440353325</c:v>
                </c:pt>
                <c:pt idx="85">
                  <c:v>0.64292857857285801</c:v>
                </c:pt>
                <c:pt idx="86">
                  <c:v>0.65301296854205104</c:v>
                </c:pt>
                <c:pt idx="87">
                  <c:v>0.66369656558399581</c:v>
                </c:pt>
                <c:pt idx="88">
                  <c:v>0.67503846381456212</c:v>
                </c:pt>
                <c:pt idx="89">
                  <c:v>0.68711024305676038</c:v>
                </c:pt>
                <c:pt idx="90">
                  <c:v>0.70000000000000062</c:v>
                </c:pt>
                <c:pt idx="91">
                  <c:v>0.71381823957491708</c:v>
                </c:pt>
                <c:pt idx="92">
                  <c:v>0.72870680067499016</c:v>
                </c:pt>
                <c:pt idx="93">
                  <c:v>0.74485298355653939</c:v>
                </c:pt>
                <c:pt idx="94">
                  <c:v>0.76251315825924271</c:v>
                </c:pt>
                <c:pt idx="95">
                  <c:v>0.7820550528229675</c:v>
                </c:pt>
                <c:pt idx="96">
                  <c:v>0.80404082057734716</c:v>
                </c:pt>
                <c:pt idx="97">
                  <c:v>0.82941277890768172</c:v>
                </c:pt>
                <c:pt idx="98">
                  <c:v>0.8600000000000021</c:v>
                </c:pt>
                <c:pt idx="99">
                  <c:v>0.90050125628934097</c:v>
                </c:pt>
                <c:pt idx="100">
                  <c:v>0.99999000002775562</c:v>
                </c:pt>
                <c:pt idx="101">
                  <c:v>0.90050125628933786</c:v>
                </c:pt>
                <c:pt idx="102">
                  <c:v>0.86</c:v>
                </c:pt>
                <c:pt idx="103">
                  <c:v>0.82941277890768017</c:v>
                </c:pt>
                <c:pt idx="104">
                  <c:v>0.80404082057734561</c:v>
                </c:pt>
                <c:pt idx="105">
                  <c:v>0.78205505282296617</c:v>
                </c:pt>
                <c:pt idx="106">
                  <c:v>0.7625131582592416</c:v>
                </c:pt>
                <c:pt idx="107">
                  <c:v>0.74485298355653851</c:v>
                </c:pt>
                <c:pt idx="108">
                  <c:v>0.72870680067498916</c:v>
                </c:pt>
                <c:pt idx="109">
                  <c:v>0.71381823957491619</c:v>
                </c:pt>
                <c:pt idx="110">
                  <c:v>0.69999999999999984</c:v>
                </c:pt>
                <c:pt idx="111">
                  <c:v>0.6871102430567595</c:v>
                </c:pt>
                <c:pt idx="112">
                  <c:v>0.67503846381456145</c:v>
                </c:pt>
                <c:pt idx="113">
                  <c:v>0.66369656558399515</c:v>
                </c:pt>
                <c:pt idx="114">
                  <c:v>0.65301296854205049</c:v>
                </c:pt>
                <c:pt idx="115">
                  <c:v>0.64292857857285735</c:v>
                </c:pt>
                <c:pt idx="116">
                  <c:v>0.63339394440353258</c:v>
                </c:pt>
                <c:pt idx="117">
                  <c:v>0.62436720058014084</c:v>
                </c:pt>
                <c:pt idx="118">
                  <c:v>0.61581254575402888</c:v>
                </c:pt>
                <c:pt idx="119">
                  <c:v>0.60769909508133924</c:v>
                </c:pt>
                <c:pt idx="120">
                  <c:v>0.59999999999999987</c:v>
                </c:pt>
                <c:pt idx="121">
                  <c:v>0.59269176291167391</c:v>
                </c:pt>
                <c:pt idx="122">
                  <c:v>0.5857536964558403</c:v>
                </c:pt>
                <c:pt idx="123">
                  <c:v>0.57916749174998361</c:v>
                </c:pt>
                <c:pt idx="124">
                  <c:v>0.57291686991874746</c:v>
                </c:pt>
                <c:pt idx="125">
                  <c:v>0.56698729810778059</c:v>
                </c:pt>
                <c:pt idx="126">
                  <c:v>0.56136575601077365</c:v>
                </c:pt>
                <c:pt idx="127">
                  <c:v>0.55604054239153755</c:v>
                </c:pt>
                <c:pt idx="128">
                  <c:v>0.55100111358712689</c:v>
                </c:pt>
                <c:pt idx="129">
                  <c:v>0.5462379478184628</c:v>
                </c:pt>
                <c:pt idx="130">
                  <c:v>0.54174243050441584</c:v>
                </c:pt>
                <c:pt idx="131">
                  <c:v>0.53750675680611282</c:v>
                </c:pt>
                <c:pt idx="132">
                  <c:v>0.53352384841237588</c:v>
                </c:pt>
                <c:pt idx="133">
                  <c:v>0.52978728217964999</c:v>
                </c:pt>
                <c:pt idx="134">
                  <c:v>0.52629122870691947</c:v>
                </c:pt>
                <c:pt idx="135">
                  <c:v>0.52303039929152706</c:v>
                </c:pt>
                <c:pt idx="136">
                  <c:v>0.51999999999999991</c:v>
                </c:pt>
                <c:pt idx="137">
                  <c:v>0.51719569181706748</c:v>
                </c:pt>
                <c:pt idx="138">
                  <c:v>0.51461355601953596</c:v>
                </c:pt>
                <c:pt idx="139">
                  <c:v>0.51225006406971207</c:v>
                </c:pt>
                <c:pt idx="140">
                  <c:v>0.51010205144336429</c:v>
                </c:pt>
                <c:pt idx="141">
                  <c:v>0.50816669490568245</c:v>
                </c:pt>
                <c:pt idx="142">
                  <c:v>0.50644149282987727</c:v>
                </c:pt>
                <c:pt idx="143">
                  <c:v>0.50492424822053739</c:v>
                </c:pt>
                <c:pt idx="144">
                  <c:v>0.50361305416036573</c:v>
                </c:pt>
                <c:pt idx="145">
                  <c:v>0.50250628144669007</c:v>
                </c:pt>
                <c:pt idx="146">
                  <c:v>0.50160256822491545</c:v>
                </c:pt>
                <c:pt idx="147">
                  <c:v>0.50090081146128873</c:v>
                </c:pt>
                <c:pt idx="148">
                  <c:v>0.50040016012812805</c:v>
                </c:pt>
                <c:pt idx="149">
                  <c:v>0.50010001000200055</c:v>
                </c:pt>
                <c:pt idx="150">
                  <c:v>0.5</c:v>
                </c:pt>
                <c:pt idx="151">
                  <c:v>0.50010001000200055</c:v>
                </c:pt>
                <c:pt idx="152">
                  <c:v>0.50040016012812816</c:v>
                </c:pt>
                <c:pt idx="153">
                  <c:v>0.50090081146128873</c:v>
                </c:pt>
                <c:pt idx="154">
                  <c:v>0.50160256822491545</c:v>
                </c:pt>
                <c:pt idx="155">
                  <c:v>0.50250628144669007</c:v>
                </c:pt>
                <c:pt idx="156">
                  <c:v>0.50361305416036584</c:v>
                </c:pt>
                <c:pt idx="157">
                  <c:v>0.5049242482205375</c:v>
                </c:pt>
                <c:pt idx="158">
                  <c:v>0.50644149282987738</c:v>
                </c:pt>
                <c:pt idx="159">
                  <c:v>0.50816669490568256</c:v>
                </c:pt>
                <c:pt idx="160">
                  <c:v>0.51010205144336451</c:v>
                </c:pt>
                <c:pt idx="161">
                  <c:v>0.51225006406971207</c:v>
                </c:pt>
                <c:pt idx="162">
                  <c:v>0.51461355601953618</c:v>
                </c:pt>
                <c:pt idx="163">
                  <c:v>0.5171956918170677</c:v>
                </c:pt>
                <c:pt idx="164">
                  <c:v>0.52</c:v>
                </c:pt>
                <c:pt idx="165">
                  <c:v>0.52303039929152728</c:v>
                </c:pt>
                <c:pt idx="166">
                  <c:v>0.52629122870691969</c:v>
                </c:pt>
                <c:pt idx="167">
                  <c:v>0.52978728217965021</c:v>
                </c:pt>
                <c:pt idx="168">
                  <c:v>0.5335238484123761</c:v>
                </c:pt>
                <c:pt idx="169">
                  <c:v>0.53750675680611304</c:v>
                </c:pt>
                <c:pt idx="170">
                  <c:v>0.54174243050441617</c:v>
                </c:pt>
                <c:pt idx="171">
                  <c:v>0.54623794781846313</c:v>
                </c:pt>
                <c:pt idx="172">
                  <c:v>0.55100111358712722</c:v>
                </c:pt>
                <c:pt idx="173">
                  <c:v>0.556040542391538</c:v>
                </c:pt>
                <c:pt idx="174">
                  <c:v>0.5613657560107741</c:v>
                </c:pt>
                <c:pt idx="175">
                  <c:v>0.56698729810778092</c:v>
                </c:pt>
                <c:pt idx="176">
                  <c:v>0.5729168699187478</c:v>
                </c:pt>
                <c:pt idx="177">
                  <c:v>0.57916749174998405</c:v>
                </c:pt>
                <c:pt idx="178">
                  <c:v>0.58575369645584074</c:v>
                </c:pt>
                <c:pt idx="179">
                  <c:v>0.59269176291167425</c:v>
                </c:pt>
                <c:pt idx="180">
                  <c:v>0.60000000000000031</c:v>
                </c:pt>
              </c:numCache>
            </c:numRef>
          </c:xVal>
          <c:yVal>
            <c:numRef>
              <c:f>SD_Data!$AF$12:$AF$212</c:f>
              <c:numCache>
                <c:formatCode>General</c:formatCode>
                <c:ptCount val="201"/>
                <c:pt idx="20">
                  <c:v>0.79999999999999982</c:v>
                </c:pt>
                <c:pt idx="21">
                  <c:v>0.78999999999999981</c:v>
                </c:pt>
                <c:pt idx="22">
                  <c:v>0.7799999999999998</c:v>
                </c:pt>
                <c:pt idx="23">
                  <c:v>0.7699999999999998</c:v>
                </c:pt>
                <c:pt idx="24">
                  <c:v>0.75999999999999979</c:v>
                </c:pt>
                <c:pt idx="25">
                  <c:v>0.74999999999999978</c:v>
                </c:pt>
                <c:pt idx="26">
                  <c:v>0.73999999999999977</c:v>
                </c:pt>
                <c:pt idx="27">
                  <c:v>0.72999999999999976</c:v>
                </c:pt>
                <c:pt idx="28">
                  <c:v>0.71999999999999975</c:v>
                </c:pt>
                <c:pt idx="29">
                  <c:v>0.70999999999999974</c:v>
                </c:pt>
                <c:pt idx="30">
                  <c:v>0.69999999999999973</c:v>
                </c:pt>
                <c:pt idx="31">
                  <c:v>0.68999999999999972</c:v>
                </c:pt>
                <c:pt idx="32">
                  <c:v>0.67999999999999972</c:v>
                </c:pt>
                <c:pt idx="33">
                  <c:v>0.66999999999999971</c:v>
                </c:pt>
                <c:pt idx="34">
                  <c:v>0.6599999999999997</c:v>
                </c:pt>
                <c:pt idx="35">
                  <c:v>0.64999999999999969</c:v>
                </c:pt>
                <c:pt idx="36">
                  <c:v>0.63999999999999968</c:v>
                </c:pt>
                <c:pt idx="37">
                  <c:v>0.62999999999999967</c:v>
                </c:pt>
                <c:pt idx="38">
                  <c:v>0.61999999999999966</c:v>
                </c:pt>
                <c:pt idx="39">
                  <c:v>0.60999999999999965</c:v>
                </c:pt>
                <c:pt idx="40">
                  <c:v>0.59999999999999964</c:v>
                </c:pt>
                <c:pt idx="41">
                  <c:v>0.58999999999999964</c:v>
                </c:pt>
                <c:pt idx="42">
                  <c:v>0.57999999999999974</c:v>
                </c:pt>
                <c:pt idx="43">
                  <c:v>0.56999999999999973</c:v>
                </c:pt>
                <c:pt idx="44">
                  <c:v>0.55999999999999972</c:v>
                </c:pt>
                <c:pt idx="45">
                  <c:v>0.54999999999999971</c:v>
                </c:pt>
                <c:pt idx="46">
                  <c:v>0.5399999999999997</c:v>
                </c:pt>
                <c:pt idx="47">
                  <c:v>0.52999999999999969</c:v>
                </c:pt>
                <c:pt idx="48">
                  <c:v>0.51999999999999968</c:v>
                </c:pt>
                <c:pt idx="49">
                  <c:v>0.50999999999999968</c:v>
                </c:pt>
                <c:pt idx="50">
                  <c:v>0.49999999999999967</c:v>
                </c:pt>
                <c:pt idx="51">
                  <c:v>0.48999999999999971</c:v>
                </c:pt>
                <c:pt idx="52">
                  <c:v>0.4799999999999997</c:v>
                </c:pt>
                <c:pt idx="53">
                  <c:v>0.4699999999999997</c:v>
                </c:pt>
                <c:pt idx="54">
                  <c:v>0.45999999999999969</c:v>
                </c:pt>
                <c:pt idx="55">
                  <c:v>0.44999999999999968</c:v>
                </c:pt>
                <c:pt idx="56">
                  <c:v>0.43999999999999967</c:v>
                </c:pt>
                <c:pt idx="57">
                  <c:v>0.42999999999999972</c:v>
                </c:pt>
                <c:pt idx="58">
                  <c:v>0.41999999999999971</c:v>
                </c:pt>
                <c:pt idx="59">
                  <c:v>0.4099999999999997</c:v>
                </c:pt>
                <c:pt idx="60">
                  <c:v>0.39999999999999969</c:v>
                </c:pt>
                <c:pt idx="61">
                  <c:v>0.38999999999999968</c:v>
                </c:pt>
                <c:pt idx="62">
                  <c:v>0.37999999999999973</c:v>
                </c:pt>
                <c:pt idx="63">
                  <c:v>0.36999999999999972</c:v>
                </c:pt>
                <c:pt idx="64">
                  <c:v>0.35999999999999971</c:v>
                </c:pt>
                <c:pt idx="65">
                  <c:v>0.3499999999999997</c:v>
                </c:pt>
                <c:pt idx="66">
                  <c:v>0.33999999999999969</c:v>
                </c:pt>
                <c:pt idx="67">
                  <c:v>0.32999999999999968</c:v>
                </c:pt>
                <c:pt idx="68">
                  <c:v>0.31999999999999967</c:v>
                </c:pt>
                <c:pt idx="69">
                  <c:v>0.30999999999999966</c:v>
                </c:pt>
                <c:pt idx="70">
                  <c:v>0.29999999999999966</c:v>
                </c:pt>
                <c:pt idx="71">
                  <c:v>0.28999999999999965</c:v>
                </c:pt>
                <c:pt idx="72">
                  <c:v>0.27999999999999964</c:v>
                </c:pt>
                <c:pt idx="73">
                  <c:v>0.26999999999999963</c:v>
                </c:pt>
                <c:pt idx="74">
                  <c:v>0.25999999999999962</c:v>
                </c:pt>
                <c:pt idx="75">
                  <c:v>0.24999999999999961</c:v>
                </c:pt>
                <c:pt idx="76">
                  <c:v>0.2399999999999996</c:v>
                </c:pt>
                <c:pt idx="77">
                  <c:v>0.22999999999999959</c:v>
                </c:pt>
                <c:pt idx="78">
                  <c:v>0.21999999999999958</c:v>
                </c:pt>
                <c:pt idx="79">
                  <c:v>0.20999999999999958</c:v>
                </c:pt>
                <c:pt idx="80">
                  <c:v>0.19999999999999957</c:v>
                </c:pt>
                <c:pt idx="81">
                  <c:v>0.18999999999999956</c:v>
                </c:pt>
                <c:pt idx="82">
                  <c:v>0.17999999999999955</c:v>
                </c:pt>
                <c:pt idx="83">
                  <c:v>0.16999999999999954</c:v>
                </c:pt>
                <c:pt idx="84">
                  <c:v>0.15999999999999953</c:v>
                </c:pt>
                <c:pt idx="85">
                  <c:v>0.14999999999999952</c:v>
                </c:pt>
                <c:pt idx="86">
                  <c:v>0.13999999999999951</c:v>
                </c:pt>
                <c:pt idx="87">
                  <c:v>0.1299999999999995</c:v>
                </c:pt>
                <c:pt idx="88">
                  <c:v>0.1199999999999995</c:v>
                </c:pt>
                <c:pt idx="89">
                  <c:v>0.10999999999999949</c:v>
                </c:pt>
                <c:pt idx="90">
                  <c:v>9.9999999999999478E-2</c:v>
                </c:pt>
                <c:pt idx="91">
                  <c:v>8.9999999999999469E-2</c:v>
                </c:pt>
                <c:pt idx="92">
                  <c:v>7.999999999999946E-2</c:v>
                </c:pt>
                <c:pt idx="93">
                  <c:v>6.9999999999999452E-2</c:v>
                </c:pt>
                <c:pt idx="94">
                  <c:v>5.9999999999999443E-2</c:v>
                </c:pt>
                <c:pt idx="95">
                  <c:v>4.9999999999999434E-2</c:v>
                </c:pt>
                <c:pt idx="96">
                  <c:v>3.9999999999999425E-2</c:v>
                </c:pt>
                <c:pt idx="97">
                  <c:v>2.9999999999999416E-2</c:v>
                </c:pt>
                <c:pt idx="98">
                  <c:v>1.9999999999999407E-2</c:v>
                </c:pt>
                <c:pt idx="99">
                  <c:v>9.9999999999993983E-3</c:v>
                </c:pt>
                <c:pt idx="100">
                  <c:v>0</c:v>
                </c:pt>
                <c:pt idx="101">
                  <c:v>-1.0000000000000009E-2</c:v>
                </c:pt>
                <c:pt idx="102">
                  <c:v>-2.0000000000000018E-2</c:v>
                </c:pt>
                <c:pt idx="103">
                  <c:v>-3.0000000000000027E-2</c:v>
                </c:pt>
                <c:pt idx="104">
                  <c:v>-4.0000000000000036E-2</c:v>
                </c:pt>
                <c:pt idx="105">
                  <c:v>-5.0000000000000044E-2</c:v>
                </c:pt>
                <c:pt idx="106">
                  <c:v>-6.0000000000000053E-2</c:v>
                </c:pt>
                <c:pt idx="107">
                  <c:v>-7.0000000000000062E-2</c:v>
                </c:pt>
                <c:pt idx="108">
                  <c:v>-8.0000000000000071E-2</c:v>
                </c:pt>
                <c:pt idx="109">
                  <c:v>-9.000000000000008E-2</c:v>
                </c:pt>
                <c:pt idx="110">
                  <c:v>-0.10000000000000009</c:v>
                </c:pt>
                <c:pt idx="111">
                  <c:v>-0.1100000000000001</c:v>
                </c:pt>
                <c:pt idx="112">
                  <c:v>-0.12000000000000011</c:v>
                </c:pt>
                <c:pt idx="113">
                  <c:v>-0.13000000000000012</c:v>
                </c:pt>
                <c:pt idx="114">
                  <c:v>-0.14000000000000012</c:v>
                </c:pt>
                <c:pt idx="115">
                  <c:v>-0.15000000000000013</c:v>
                </c:pt>
                <c:pt idx="116">
                  <c:v>-0.16000000000000014</c:v>
                </c:pt>
                <c:pt idx="117">
                  <c:v>-0.17000000000000015</c:v>
                </c:pt>
                <c:pt idx="118">
                  <c:v>-0.18000000000000016</c:v>
                </c:pt>
                <c:pt idx="119">
                  <c:v>-0.19000000000000017</c:v>
                </c:pt>
                <c:pt idx="120">
                  <c:v>-0.20000000000000018</c:v>
                </c:pt>
                <c:pt idx="121">
                  <c:v>-0.21000000000000019</c:v>
                </c:pt>
                <c:pt idx="122">
                  <c:v>-0.2200000000000002</c:v>
                </c:pt>
                <c:pt idx="123">
                  <c:v>-0.2300000000000002</c:v>
                </c:pt>
                <c:pt idx="124">
                  <c:v>-0.24000000000000021</c:v>
                </c:pt>
                <c:pt idx="125">
                  <c:v>-0.25000000000000022</c:v>
                </c:pt>
                <c:pt idx="126">
                  <c:v>-0.26000000000000023</c:v>
                </c:pt>
                <c:pt idx="127">
                  <c:v>-0.27000000000000024</c:v>
                </c:pt>
                <c:pt idx="128">
                  <c:v>-0.28000000000000025</c:v>
                </c:pt>
                <c:pt idx="129">
                  <c:v>-0.29000000000000026</c:v>
                </c:pt>
                <c:pt idx="130">
                  <c:v>-0.30000000000000027</c:v>
                </c:pt>
                <c:pt idx="131">
                  <c:v>-0.31000000000000028</c:v>
                </c:pt>
                <c:pt idx="132">
                  <c:v>-0.32000000000000028</c:v>
                </c:pt>
                <c:pt idx="133">
                  <c:v>-0.33000000000000029</c:v>
                </c:pt>
                <c:pt idx="134">
                  <c:v>-0.3400000000000003</c:v>
                </c:pt>
                <c:pt idx="135">
                  <c:v>-0.35000000000000031</c:v>
                </c:pt>
                <c:pt idx="136">
                  <c:v>-0.36000000000000032</c:v>
                </c:pt>
                <c:pt idx="137">
                  <c:v>-0.37000000000000033</c:v>
                </c:pt>
                <c:pt idx="138">
                  <c:v>-0.38000000000000034</c:v>
                </c:pt>
                <c:pt idx="139">
                  <c:v>-0.39000000000000035</c:v>
                </c:pt>
                <c:pt idx="140">
                  <c:v>-0.4000000000000003</c:v>
                </c:pt>
                <c:pt idx="141">
                  <c:v>-0.41000000000000031</c:v>
                </c:pt>
                <c:pt idx="142">
                  <c:v>-0.42000000000000032</c:v>
                </c:pt>
                <c:pt idx="143">
                  <c:v>-0.43000000000000027</c:v>
                </c:pt>
                <c:pt idx="144">
                  <c:v>-0.44000000000000028</c:v>
                </c:pt>
                <c:pt idx="145">
                  <c:v>-0.45000000000000029</c:v>
                </c:pt>
                <c:pt idx="146">
                  <c:v>-0.4600000000000003</c:v>
                </c:pt>
                <c:pt idx="147">
                  <c:v>-0.47000000000000031</c:v>
                </c:pt>
                <c:pt idx="148">
                  <c:v>-0.48000000000000032</c:v>
                </c:pt>
                <c:pt idx="149">
                  <c:v>-0.49000000000000032</c:v>
                </c:pt>
                <c:pt idx="150">
                  <c:v>-0.50000000000000033</c:v>
                </c:pt>
                <c:pt idx="151">
                  <c:v>-0.51000000000000034</c:v>
                </c:pt>
                <c:pt idx="152">
                  <c:v>-0.52000000000000035</c:v>
                </c:pt>
                <c:pt idx="153">
                  <c:v>-0.53000000000000036</c:v>
                </c:pt>
                <c:pt idx="154">
                  <c:v>-0.54000000000000026</c:v>
                </c:pt>
                <c:pt idx="155">
                  <c:v>-0.55000000000000027</c:v>
                </c:pt>
                <c:pt idx="156">
                  <c:v>-0.56000000000000028</c:v>
                </c:pt>
                <c:pt idx="157">
                  <c:v>-0.57000000000000028</c:v>
                </c:pt>
                <c:pt idx="158">
                  <c:v>-0.58000000000000029</c:v>
                </c:pt>
                <c:pt idx="159">
                  <c:v>-0.5900000000000003</c:v>
                </c:pt>
                <c:pt idx="160">
                  <c:v>-0.60000000000000031</c:v>
                </c:pt>
                <c:pt idx="161">
                  <c:v>-0.61000000000000032</c:v>
                </c:pt>
                <c:pt idx="162">
                  <c:v>-0.62000000000000033</c:v>
                </c:pt>
                <c:pt idx="163">
                  <c:v>-0.63000000000000034</c:v>
                </c:pt>
                <c:pt idx="164">
                  <c:v>-0.64000000000000035</c:v>
                </c:pt>
                <c:pt idx="165">
                  <c:v>-0.65000000000000036</c:v>
                </c:pt>
                <c:pt idx="166">
                  <c:v>-0.66000000000000036</c:v>
                </c:pt>
                <c:pt idx="167">
                  <c:v>-0.67000000000000037</c:v>
                </c:pt>
                <c:pt idx="168">
                  <c:v>-0.68000000000000038</c:v>
                </c:pt>
                <c:pt idx="169">
                  <c:v>-0.69000000000000039</c:v>
                </c:pt>
                <c:pt idx="170">
                  <c:v>-0.7000000000000004</c:v>
                </c:pt>
                <c:pt idx="171">
                  <c:v>-0.71000000000000041</c:v>
                </c:pt>
                <c:pt idx="172">
                  <c:v>-0.72000000000000042</c:v>
                </c:pt>
                <c:pt idx="173">
                  <c:v>-0.73000000000000043</c:v>
                </c:pt>
                <c:pt idx="174">
                  <c:v>-0.74000000000000044</c:v>
                </c:pt>
                <c:pt idx="175">
                  <c:v>-0.75000000000000044</c:v>
                </c:pt>
                <c:pt idx="176">
                  <c:v>-0.76000000000000045</c:v>
                </c:pt>
                <c:pt idx="177">
                  <c:v>-0.77000000000000046</c:v>
                </c:pt>
                <c:pt idx="178">
                  <c:v>-0.78000000000000047</c:v>
                </c:pt>
                <c:pt idx="179">
                  <c:v>-0.79000000000000048</c:v>
                </c:pt>
                <c:pt idx="180">
                  <c:v>-0.80000000000000049</c:v>
                </c:pt>
              </c:numCache>
            </c:numRef>
          </c:yVal>
          <c:smooth val="1"/>
        </c:ser>
        <c:ser>
          <c:idx val="28"/>
          <c:order val="28"/>
          <c:tx>
            <c:v>Match_1_XB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Matching!$D$60:$D$99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xVal>
          <c:yVal>
            <c:numRef>
              <c:f>Matching!$E$60:$E$99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1"/>
        </c:ser>
        <c:ser>
          <c:idx val="29"/>
          <c:order val="29"/>
          <c:tx>
            <c:v>Match_2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Matching!$H$60:$H$99</c:f>
              <c:numCache>
                <c:formatCode>General</c:formatCode>
                <c:ptCount val="40"/>
                <c:pt idx="0">
                  <c:v>0.26952372212535602</c:v>
                </c:pt>
                <c:pt idx="1">
                  <c:v>0.25944556432916599</c:v>
                </c:pt>
                <c:pt idx="2">
                  <c:v>0.24918275638613399</c:v>
                </c:pt>
                <c:pt idx="3">
                  <c:v>0.238748165311298</c:v>
                </c:pt>
                <c:pt idx="4">
                  <c:v>0.22815451732389899</c:v>
                </c:pt>
                <c:pt idx="5">
                  <c:v>0.21741436954109999</c:v>
                </c:pt>
                <c:pt idx="6">
                  <c:v>0.206540083749371</c:v>
                </c:pt>
                <c:pt idx="7">
                  <c:v>0.19554380227731</c:v>
                </c:pt>
                <c:pt idx="8">
                  <c:v>0.18443742597674101</c:v>
                </c:pt>
                <c:pt idx="9">
                  <c:v>0.17323259430336499</c:v>
                </c:pt>
                <c:pt idx="10">
                  <c:v>0.161940667473564</c:v>
                </c:pt>
                <c:pt idx="11">
                  <c:v>0.150572710661208</c:v>
                </c:pt>
                <c:pt idx="12">
                  <c:v>0.13913948018636901</c:v>
                </c:pt>
                <c:pt idx="13">
                  <c:v>0.127651411637691</c:v>
                </c:pt>
                <c:pt idx="14">
                  <c:v>0.116118609861234</c:v>
                </c:pt>
                <c:pt idx="15">
                  <c:v>0.104550840740916</c:v>
                </c:pt>
                <c:pt idx="16">
                  <c:v>9.2957524689555607E-2</c:v>
                </c:pt>
                <c:pt idx="17">
                  <c:v>8.1347731764350797E-2</c:v>
                </c:pt>
                <c:pt idx="18">
                  <c:v>6.9730178316752406E-2</c:v>
                </c:pt>
                <c:pt idx="19">
                  <c:v>5.8113225084069797E-2</c:v>
                </c:pt>
                <c:pt idx="20">
                  <c:v>3.1261889565211101E-2</c:v>
                </c:pt>
                <c:pt idx="21">
                  <c:v>4.2224674517355298E-3</c:v>
                </c:pt>
                <c:pt idx="22">
                  <c:v>-2.29052487245998E-2</c:v>
                </c:pt>
                <c:pt idx="23">
                  <c:v>-5.0009233451074497E-2</c:v>
                </c:pt>
                <c:pt idx="24">
                  <c:v>-7.6965160092953205E-2</c:v>
                </c:pt>
                <c:pt idx="25">
                  <c:v>-0.103636605665878</c:v>
                </c:pt>
                <c:pt idx="26">
                  <c:v>-0.129875576201085</c:v>
                </c:pt>
                <c:pt idx="27">
                  <c:v>-0.15552339670002299</c:v>
                </c:pt>
                <c:pt idx="28">
                  <c:v>-0.18041200244653399</c:v>
                </c:pt>
                <c:pt idx="29">
                  <c:v>-0.20436565722998901</c:v>
                </c:pt>
                <c:pt idx="30">
                  <c:v>-0.227203108633864</c:v>
                </c:pt>
                <c:pt idx="31">
                  <c:v>-0.248740171107525</c:v>
                </c:pt>
                <c:pt idx="32">
                  <c:v>-0.26879270464495197</c:v>
                </c:pt>
                <c:pt idx="33">
                  <c:v>-0.28717993161529698</c:v>
                </c:pt>
                <c:pt idx="34">
                  <c:v>-0.30372800819705398</c:v>
                </c:pt>
                <c:pt idx="35">
                  <c:v>-0.31827374196543101</c:v>
                </c:pt>
                <c:pt idx="36">
                  <c:v>-0.33066832576684901</c:v>
                </c:pt>
                <c:pt idx="37">
                  <c:v>-0.34078094245033402</c:v>
                </c:pt>
                <c:pt idx="38">
                  <c:v>-0.34850208746615002</c:v>
                </c:pt>
                <c:pt idx="39">
                  <c:v>-0.353746458423847</c:v>
                </c:pt>
              </c:numCache>
            </c:numRef>
          </c:xVal>
          <c:yVal>
            <c:numRef>
              <c:f>Matching!$I$60:$I$99</c:f>
              <c:numCache>
                <c:formatCode>General</c:formatCode>
                <c:ptCount val="40"/>
                <c:pt idx="0">
                  <c:v>0.44782967789299799</c:v>
                </c:pt>
                <c:pt idx="1">
                  <c:v>0.46005676516710298</c:v>
                </c:pt>
                <c:pt idx="2">
                  <c:v>0.47196150844977203</c:v>
                </c:pt>
                <c:pt idx="3">
                  <c:v>0.48354198875455101</c:v>
                </c:pt>
                <c:pt idx="4">
                  <c:v>0.49479687532119698</c:v>
                </c:pt>
                <c:pt idx="5">
                  <c:v>0.50572540503536101</c:v>
                </c:pt>
                <c:pt idx="6">
                  <c:v>0.51632736060916296</c:v>
                </c:pt>
                <c:pt idx="7">
                  <c:v>0.52660304771534505</c:v>
                </c:pt>
                <c:pt idx="8">
                  <c:v>0.53655327126243502</c:v>
                </c:pt>
                <c:pt idx="9">
                  <c:v>0.54617931099181205</c:v>
                </c:pt>
                <c:pt idx="10">
                  <c:v>0.555482896569644</c:v>
                </c:pt>
                <c:pt idx="11">
                  <c:v>0.564466182338064</c:v>
                </c:pt>
                <c:pt idx="12">
                  <c:v>0.57313172188035599</c:v>
                </c:pt>
                <c:pt idx="13">
                  <c:v>0.58148244254481896</c:v>
                </c:pt>
                <c:pt idx="14">
                  <c:v>0.58952162006144904</c:v>
                </c:pt>
                <c:pt idx="15">
                  <c:v>0.59725285337465905</c:v>
                </c:pt>
                <c:pt idx="16">
                  <c:v>0.60468003980441498</c:v>
                </c:pt>
                <c:pt idx="17">
                  <c:v>0.61180735063704395</c:v>
                </c:pt>
                <c:pt idx="18">
                  <c:v>0.61863920723615895</c:v>
                </c:pt>
                <c:pt idx="19">
                  <c:v>0.62518025775353703</c:v>
                </c:pt>
                <c:pt idx="20">
                  <c:v>0.61317274556841705</c:v>
                </c:pt>
                <c:pt idx="21">
                  <c:v>0.59962483683600398</c:v>
                </c:pt>
                <c:pt idx="22">
                  <c:v>0.58446213748788101</c:v>
                </c:pt>
                <c:pt idx="23">
                  <c:v>0.56761593209827699</c:v>
                </c:pt>
                <c:pt idx="24">
                  <c:v>0.54902503258582902</c:v>
                </c:pt>
                <c:pt idx="25">
                  <c:v>0.52863777022939296</c:v>
                </c:pt>
                <c:pt idx="26">
                  <c:v>0.506414093541531</c:v>
                </c:pt>
                <c:pt idx="27">
                  <c:v>0.48232772126067303</c:v>
                </c:pt>
                <c:pt idx="28">
                  <c:v>0.45636828609001001</c:v>
                </c:pt>
                <c:pt idx="29">
                  <c:v>0.428543391763197</c:v>
                </c:pt>
                <c:pt idx="30">
                  <c:v>0.39888049471686998</c:v>
                </c:pt>
                <c:pt idx="31">
                  <c:v>0.36742851342944699</c:v>
                </c:pt>
                <c:pt idx="32">
                  <c:v>0.33425906474100198</c:v>
                </c:pt>
                <c:pt idx="33">
                  <c:v>0.29946722851405999</c:v>
                </c:pt>
                <c:pt idx="34">
                  <c:v>0.26317175088173</c:v>
                </c:pt>
                <c:pt idx="35">
                  <c:v>0.22551461265100101</c:v>
                </c:pt>
                <c:pt idx="36">
                  <c:v>0.18665991314093799</c:v>
                </c:pt>
                <c:pt idx="37">
                  <c:v>0.14679205002303899</c:v>
                </c:pt>
                <c:pt idx="38">
                  <c:v>0.10611321096177399</c:v>
                </c:pt>
                <c:pt idx="39">
                  <c:v>6.4840230640938204E-2</c:v>
                </c:pt>
              </c:numCache>
            </c:numRef>
          </c:yVal>
          <c:smooth val="1"/>
        </c:ser>
        <c:ser>
          <c:idx val="30"/>
          <c:order val="30"/>
          <c:tx>
            <c:v>Match_3_Lines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Matching!$L$60:$L$99</c:f>
              <c:numCache>
                <c:formatCode>General</c:formatCode>
                <c:ptCount val="40"/>
                <c:pt idx="0">
                  <c:v>0.26952372212535602</c:v>
                </c:pt>
                <c:pt idx="1">
                  <c:v>0.35063871800883201</c:v>
                </c:pt>
                <c:pt idx="2">
                  <c:v>0.41865556741752302</c:v>
                </c:pt>
                <c:pt idx="3">
                  <c:v>0.47103349373278403</c:v>
                </c:pt>
                <c:pt idx="4">
                  <c:v>0.50581591396566605</c:v>
                </c:pt>
                <c:pt idx="5">
                  <c:v>0.52170352712184398</c:v>
                </c:pt>
                <c:pt idx="6">
                  <c:v>0.51810284972797005</c:v>
                </c:pt>
                <c:pt idx="7">
                  <c:v>0.49514838546972301</c:v>
                </c:pt>
                <c:pt idx="8">
                  <c:v>0.45369760079236598</c:v>
                </c:pt>
                <c:pt idx="9">
                  <c:v>0.39529889415081898</c:v>
                </c:pt>
                <c:pt idx="10">
                  <c:v>0.322133755421255</c:v>
                </c:pt>
                <c:pt idx="11">
                  <c:v>0.23693527611555201</c:v>
                </c:pt>
                <c:pt idx="12">
                  <c:v>0.14288605445821101</c:v>
                </c:pt>
                <c:pt idx="13">
                  <c:v>4.3499309092349003E-2</c:v>
                </c:pt>
                <c:pt idx="14">
                  <c:v>-5.7512357575068597E-2</c:v>
                </c:pt>
                <c:pt idx="15">
                  <c:v>-0.15637564402964199</c:v>
                </c:pt>
                <c:pt idx="16">
                  <c:v>-0.24939750172751499</c:v>
                </c:pt>
                <c:pt idx="17">
                  <c:v>-0.33310308931516502</c:v>
                </c:pt>
                <c:pt idx="18">
                  <c:v>-0.40436557569645198</c:v>
                </c:pt>
                <c:pt idx="19">
                  <c:v>-0.46052294313962</c:v>
                </c:pt>
                <c:pt idx="20">
                  <c:v>-0.449226886624782</c:v>
                </c:pt>
                <c:pt idx="21">
                  <c:v>-0.438202960495361</c:v>
                </c:pt>
                <c:pt idx="22">
                  <c:v>-0.42751306422119301</c:v>
                </c:pt>
                <c:pt idx="23">
                  <c:v>-0.41722127432044198</c:v>
                </c:pt>
                <c:pt idx="24">
                  <c:v>-0.40739315127025399</c:v>
                </c:pt>
                <c:pt idx="25">
                  <c:v>-0.39809493419366199</c:v>
                </c:pt>
                <c:pt idx="26">
                  <c:v>-0.389392633204731</c:v>
                </c:pt>
                <c:pt idx="27">
                  <c:v>-0.38135103498102801</c:v>
                </c:pt>
                <c:pt idx="28">
                  <c:v>-0.37403264289273902</c:v>
                </c:pt>
                <c:pt idx="29">
                  <c:v>-0.36749657847210199</c:v>
                </c:pt>
                <c:pt idx="30">
                  <c:v>-0.36179747573239202</c:v>
                </c:pt>
                <c:pt idx="31">
                  <c:v>-0.35698440341014898</c:v>
                </c:pt>
                <c:pt idx="32">
                  <c:v>-0.353099852208975</c:v>
                </c:pt>
                <c:pt idx="33">
                  <c:v>-0.350178824248429</c:v>
                </c:pt>
                <c:pt idx="34">
                  <c:v>-0.34824805997091601</c:v>
                </c:pt>
                <c:pt idx="35">
                  <c:v>-0.347325433694887</c:v>
                </c:pt>
                <c:pt idx="36">
                  <c:v>-0.34741954296410998</c:v>
                </c:pt>
                <c:pt idx="37">
                  <c:v>-0.34852950914848901</c:v>
                </c:pt>
                <c:pt idx="38">
                  <c:v>-0.35064499787752301</c:v>
                </c:pt>
                <c:pt idx="39">
                  <c:v>-0.35374645842385399</c:v>
                </c:pt>
              </c:numCache>
            </c:numRef>
          </c:xVal>
          <c:yVal>
            <c:numRef>
              <c:f>Matching!$M$60:$M$99</c:f>
              <c:numCache>
                <c:formatCode>General</c:formatCode>
                <c:ptCount val="40"/>
                <c:pt idx="0">
                  <c:v>0.44782967789299799</c:v>
                </c:pt>
                <c:pt idx="1">
                  <c:v>0.38761701023455802</c:v>
                </c:pt>
                <c:pt idx="2">
                  <c:v>0.31292486807597703</c:v>
                </c:pt>
                <c:pt idx="3">
                  <c:v>0.226543384304075</c:v>
                </c:pt>
                <c:pt idx="4">
                  <c:v>0.13169934840056999</c:v>
                </c:pt>
                <c:pt idx="5">
                  <c:v>3.1935669378984601E-2</c:v>
                </c:pt>
                <c:pt idx="6">
                  <c:v>-6.9020969957057102E-2</c:v>
                </c:pt>
                <c:pt idx="7">
                  <c:v>-0.167399323644944</c:v>
                </c:pt>
                <c:pt idx="8">
                  <c:v>-0.25952445785572198</c:v>
                </c:pt>
                <c:pt idx="9">
                  <c:v>-0.341955028436771</c:v>
                </c:pt>
                <c:pt idx="10">
                  <c:v>-0.41161183268736601</c:v>
                </c:pt>
                <c:pt idx="11">
                  <c:v>-0.46589283330192799</c:v>
                </c:pt>
                <c:pt idx="12">
                  <c:v>-0.50277035774935697</c:v>
                </c:pt>
                <c:pt idx="13">
                  <c:v>-0.52086684219533497</c:v>
                </c:pt>
                <c:pt idx="14">
                  <c:v>-0.51950629054536701</c:v>
                </c:pt>
                <c:pt idx="15">
                  <c:v>-0.49873952635054503</c:v>
                </c:pt>
                <c:pt idx="16">
                  <c:v>-0.45934229428839302</c:v>
                </c:pt>
                <c:pt idx="17">
                  <c:v>-0.40278628213823803</c:v>
                </c:pt>
                <c:pt idx="18">
                  <c:v>-0.33118414572821803</c:v>
                </c:pt>
                <c:pt idx="19">
                  <c:v>-0.247210590452909</c:v>
                </c:pt>
                <c:pt idx="20">
                  <c:v>-0.23700454098193799</c:v>
                </c:pt>
                <c:pt idx="21">
                  <c:v>-0.22605802270050501</c:v>
                </c:pt>
                <c:pt idx="22">
                  <c:v>-0.21437065776538899</c:v>
                </c:pt>
                <c:pt idx="23">
                  <c:v>-0.20194822901118301</c:v>
                </c:pt>
                <c:pt idx="24">
                  <c:v>-0.188803204777445</c:v>
                </c:pt>
                <c:pt idx="25">
                  <c:v>-0.174955180213411</c:v>
                </c:pt>
                <c:pt idx="26">
                  <c:v>-0.16043121052398601</c:v>
                </c:pt>
                <c:pt idx="27">
                  <c:v>-0.14526601249337201</c:v>
                </c:pt>
                <c:pt idx="28">
                  <c:v>-0.129502012909506</c:v>
                </c:pt>
                <c:pt idx="29">
                  <c:v>-0.113189226302019</c:v>
                </c:pt>
                <c:pt idx="30">
                  <c:v>-9.63849496770387E-2</c:v>
                </c:pt>
                <c:pt idx="31">
                  <c:v>-7.9153268533435503E-2</c:v>
                </c:pt>
                <c:pt idx="32">
                  <c:v>-6.1564376090851101E-2</c:v>
                </c:pt>
                <c:pt idx="33">
                  <c:v>-4.3693715935821498E-2</c:v>
                </c:pt>
                <c:pt idx="34">
                  <c:v>-2.56209666813433E-2</c:v>
                </c:pt>
                <c:pt idx="35">
                  <c:v>-7.4288951580320402E-3</c:v>
                </c:pt>
                <c:pt idx="36">
                  <c:v>1.07978884764975E-2</c:v>
                </c:pt>
                <c:pt idx="37">
                  <c:v>2.8974235046414401E-2</c:v>
                </c:pt>
                <c:pt idx="38">
                  <c:v>4.70157781634735E-2</c:v>
                </c:pt>
                <c:pt idx="39">
                  <c:v>6.4840230640926602E-2</c:v>
                </c:pt>
              </c:numCache>
            </c:numRef>
          </c:yVal>
          <c:smooth val="1"/>
        </c:ser>
        <c:ser>
          <c:idx val="31"/>
          <c:order val="31"/>
          <c:tx>
            <c:v>Match_4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Matching!$P$60:$P$99</c:f>
              <c:numCache>
                <c:formatCode>General</c:formatCode>
                <c:ptCount val="40"/>
                <c:pt idx="0">
                  <c:v>0.26952372212535602</c:v>
                </c:pt>
                <c:pt idx="1">
                  <c:v>0.333448128984557</c:v>
                </c:pt>
                <c:pt idx="2">
                  <c:v>0.38987706633890501</c:v>
                </c:pt>
                <c:pt idx="3">
                  <c:v>0.43754208688771101</c:v>
                </c:pt>
                <c:pt idx="4">
                  <c:v>0.475371744499127</c:v>
                </c:pt>
                <c:pt idx="5">
                  <c:v>0.50251567889112203</c:v>
                </c:pt>
                <c:pt idx="6">
                  <c:v>0.51836373059722796</c:v>
                </c:pt>
                <c:pt idx="7">
                  <c:v>0.522559656538088</c:v>
                </c:pt>
                <c:pt idx="8">
                  <c:v>0.51500913789107305</c:v>
                </c:pt>
                <c:pt idx="9">
                  <c:v>0.49588190025169698</c:v>
                </c:pt>
                <c:pt idx="10">
                  <c:v>0.46560789842844602</c:v>
                </c:pt>
                <c:pt idx="11">
                  <c:v>0.42486765163175</c:v>
                </c:pt>
                <c:pt idx="12">
                  <c:v>0.374576946309155</c:v>
                </c:pt>
                <c:pt idx="13">
                  <c:v>0.315866250486597</c:v>
                </c:pt>
                <c:pt idx="14">
                  <c:v>0.250055302353898</c:v>
                </c:pt>
                <c:pt idx="15">
                  <c:v>0.17862344430927801</c:v>
                </c:pt>
                <c:pt idx="16">
                  <c:v>0.103176369313976</c:v>
                </c:pt>
                <c:pt idx="17">
                  <c:v>2.5410027054614901E-2</c:v>
                </c:pt>
                <c:pt idx="18">
                  <c:v>-5.2927498745299201E-2</c:v>
                </c:pt>
                <c:pt idx="19">
                  <c:v>-0.130075284917581</c:v>
                </c:pt>
                <c:pt idx="20">
                  <c:v>-0.15077602038599899</c:v>
                </c:pt>
                <c:pt idx="21">
                  <c:v>-0.171005528359326</c:v>
                </c:pt>
                <c:pt idx="22">
                  <c:v>-0.190673067516581</c:v>
                </c:pt>
                <c:pt idx="23">
                  <c:v>-0.209685199830425</c:v>
                </c:pt>
                <c:pt idx="24">
                  <c:v>-0.227946596612877</c:v>
                </c:pt>
                <c:pt idx="25">
                  <c:v>-0.24536095879139899</c:v>
                </c:pt>
                <c:pt idx="26">
                  <c:v>-0.26183204263826598</c:v>
                </c:pt>
                <c:pt idx="27">
                  <c:v>-0.27726477761579799</c:v>
                </c:pt>
                <c:pt idx="28">
                  <c:v>-0.291566458349931</c:v>
                </c:pt>
                <c:pt idx="29">
                  <c:v>-0.3046479882382</c:v>
                </c:pt>
                <c:pt idx="30">
                  <c:v>-0.31642514809803701</c:v>
                </c:pt>
                <c:pt idx="31">
                  <c:v>-0.32681985984328799</c:v>
                </c:pt>
                <c:pt idx="32">
                  <c:v>-0.33576141271025101</c:v>
                </c:pt>
                <c:pt idx="33">
                  <c:v>-0.34318761827940802</c:v>
                </c:pt>
                <c:pt idx="34">
                  <c:v>-0.34904586064307402</c:v>
                </c:pt>
                <c:pt idx="35">
                  <c:v>-0.35329400966612501</c:v>
                </c:pt>
                <c:pt idx="36">
                  <c:v>-0.35590116839985902</c:v>
                </c:pt>
                <c:pt idx="37">
                  <c:v>-0.35684823026010598</c:v>
                </c:pt>
                <c:pt idx="38">
                  <c:v>-0.35612822739017602</c:v>
                </c:pt>
                <c:pt idx="39">
                  <c:v>-0.35374645842385</c:v>
                </c:pt>
              </c:numCache>
            </c:numRef>
          </c:xVal>
          <c:yVal>
            <c:numRef>
              <c:f>Matching!$Q$60:$Q$99</c:f>
              <c:numCache>
                <c:formatCode>General</c:formatCode>
                <c:ptCount val="40"/>
                <c:pt idx="0">
                  <c:v>0.44782967789299799</c:v>
                </c:pt>
                <c:pt idx="1">
                  <c:v>0.40250068629351599</c:v>
                </c:pt>
                <c:pt idx="2">
                  <c:v>0.348124015737239</c:v>
                </c:pt>
                <c:pt idx="3">
                  <c:v>0.285921981302593</c:v>
                </c:pt>
                <c:pt idx="4">
                  <c:v>0.21729280181798999</c:v>
                </c:pt>
                <c:pt idx="5">
                  <c:v>0.143779169766174</c:v>
                </c:pt>
                <c:pt idx="6">
                  <c:v>6.7033573613381997E-2</c:v>
                </c:pt>
                <c:pt idx="7">
                  <c:v>-1.1218847928865801E-2</c:v>
                </c:pt>
                <c:pt idx="8">
                  <c:v>-8.9219084722659506E-2</c:v>
                </c:pt>
                <c:pt idx="9">
                  <c:v>-0.16521379540711101</c:v>
                </c:pt>
                <c:pt idx="10">
                  <c:v>-0.237494720175216</c:v>
                </c:pt>
                <c:pt idx="11">
                  <c:v>-0.30443708017746601</c:v>
                </c:pt>
                <c:pt idx="12">
                  <c:v>-0.36453610038481299</c:v>
                </c:pt>
                <c:pt idx="13">
                  <c:v>-0.41644083492567802</c:v>
                </c:pt>
                <c:pt idx="14">
                  <c:v>-0.45898453454855798</c:v>
                </c:pt>
                <c:pt idx="15">
                  <c:v>-0.49121087359009502</c:v>
                </c:pt>
                <c:pt idx="16">
                  <c:v>-0.51239544690135697</c:v>
                </c:pt>
                <c:pt idx="17">
                  <c:v>-0.52206205351005697</c:v>
                </c:pt>
                <c:pt idx="18">
                  <c:v>-0.51999340098372504</c:v>
                </c:pt>
                <c:pt idx="19">
                  <c:v>-0.50623598987395502</c:v>
                </c:pt>
                <c:pt idx="20">
                  <c:v>-0.486977837674618</c:v>
                </c:pt>
                <c:pt idx="21">
                  <c:v>-0.46650548386089402</c:v>
                </c:pt>
                <c:pt idx="22">
                  <c:v>-0.44482007832356002</c:v>
                </c:pt>
                <c:pt idx="23">
                  <c:v>-0.42193082942017501</c:v>
                </c:pt>
                <c:pt idx="24">
                  <c:v>-0.39785559943403698</c:v>
                </c:pt>
                <c:pt idx="25">
                  <c:v>-0.372621414305145</c:v>
                </c:pt>
                <c:pt idx="26">
                  <c:v>-0.34626486539965301</c:v>
                </c:pt>
                <c:pt idx="27">
                  <c:v>-0.31883238168688999</c:v>
                </c:pt>
                <c:pt idx="28">
                  <c:v>-0.29038035229290998</c:v>
                </c:pt>
                <c:pt idx="29">
                  <c:v>-0.260975082065877</c:v>
                </c:pt>
                <c:pt idx="30">
                  <c:v>-0.23069256653161699</c:v>
                </c:pt>
                <c:pt idx="31">
                  <c:v>-0.199618077378274</c:v>
                </c:pt>
                <c:pt idx="32">
                  <c:v>-0.16784555525178299</c:v>
                </c:pt>
                <c:pt idx="33">
                  <c:v>-0.135476812957325</c:v>
                </c:pt>
                <c:pt idx="34">
                  <c:v>-0.102620558864695</c:v>
                </c:pt>
                <c:pt idx="35">
                  <c:v>-6.9391257071723195E-2</c:v>
                </c:pt>
                <c:pt idx="36">
                  <c:v>-3.5907847319839099E-2</c:v>
                </c:pt>
                <c:pt idx="37">
                  <c:v>-2.29235340366374E-3</c:v>
                </c:pt>
                <c:pt idx="38">
                  <c:v>3.1331586480276501E-2</c:v>
                </c:pt>
                <c:pt idx="39">
                  <c:v>6.4840230640928004E-2</c:v>
                </c:pt>
              </c:numCache>
            </c:numRef>
          </c:yVal>
          <c:smooth val="1"/>
        </c:ser>
        <c:ser>
          <c:idx val="32"/>
          <c:order val="32"/>
          <c:tx>
            <c:v>Starting Point</c:v>
          </c:tx>
          <c:marker>
            <c:symbol val="none"/>
          </c:marker>
          <c:xVal>
            <c:numRef>
              <c:f>Matching!$F$16</c:f>
              <c:numCache>
                <c:formatCode>General</c:formatCode>
                <c:ptCount val="1"/>
                <c:pt idx="0">
                  <c:v>0.26952372212535602</c:v>
                </c:pt>
              </c:numCache>
            </c:numRef>
          </c:xVal>
          <c:yVal>
            <c:numRef>
              <c:f>Matching!$F$17</c:f>
              <c:numCache>
                <c:formatCode>General</c:formatCode>
                <c:ptCount val="1"/>
                <c:pt idx="0">
                  <c:v>0.44782967789299799</c:v>
                </c:pt>
              </c:numCache>
            </c:numRef>
          </c:yVal>
          <c:smooth val="1"/>
        </c:ser>
        <c:ser>
          <c:idx val="33"/>
          <c:order val="33"/>
          <c:tx>
            <c:v>End Point</c:v>
          </c:tx>
          <c:marker>
            <c:symbol val="none"/>
          </c:marker>
          <c:xVal>
            <c:numRef>
              <c:f>Matching!$F$10</c:f>
              <c:numCache>
                <c:formatCode>General</c:formatCode>
                <c:ptCount val="1"/>
                <c:pt idx="0">
                  <c:v>-0.353746458423847</c:v>
                </c:pt>
              </c:numCache>
            </c:numRef>
          </c:xVal>
          <c:yVal>
            <c:numRef>
              <c:f>Matching!$F$11</c:f>
              <c:numCache>
                <c:formatCode>General</c:formatCode>
                <c:ptCount val="1"/>
                <c:pt idx="0">
                  <c:v>6.4840230640925103E-2</c:v>
                </c:pt>
              </c:numCache>
            </c:numRef>
          </c:yVal>
          <c:smooth val="1"/>
        </c:ser>
        <c:ser>
          <c:idx val="34"/>
          <c:order val="34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SD_Data!$C$12:$C$212</c:f>
              <c:numCache>
                <c:formatCode>General</c:formatCode>
                <c:ptCount val="2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-0.91999999999999993</c:v>
                </c:pt>
                <c:pt idx="5">
                  <c:v>-0.89999999999999991</c:v>
                </c:pt>
                <c:pt idx="6">
                  <c:v>-0.87999999999999989</c:v>
                </c:pt>
                <c:pt idx="7">
                  <c:v>-0.85999999999999988</c:v>
                </c:pt>
                <c:pt idx="8">
                  <c:v>-0.83999999999999986</c:v>
                </c:pt>
                <c:pt idx="9">
                  <c:v>-0.81999999999999984</c:v>
                </c:pt>
                <c:pt idx="10">
                  <c:v>-0.79999999999999982</c:v>
                </c:pt>
                <c:pt idx="11">
                  <c:v>-0.7799999999999998</c:v>
                </c:pt>
                <c:pt idx="12">
                  <c:v>-0.75999999999999979</c:v>
                </c:pt>
                <c:pt idx="13">
                  <c:v>-0.73999999999999977</c:v>
                </c:pt>
                <c:pt idx="14">
                  <c:v>-0.71999999999999975</c:v>
                </c:pt>
                <c:pt idx="15">
                  <c:v>-0.69999999999999973</c:v>
                </c:pt>
                <c:pt idx="16">
                  <c:v>-0.67999999999999972</c:v>
                </c:pt>
                <c:pt idx="17">
                  <c:v>-0.6599999999999997</c:v>
                </c:pt>
                <c:pt idx="18">
                  <c:v>-0.63999999999999968</c:v>
                </c:pt>
                <c:pt idx="19">
                  <c:v>-0.61999999999999966</c:v>
                </c:pt>
                <c:pt idx="20">
                  <c:v>-0.59999999999999964</c:v>
                </c:pt>
                <c:pt idx="21">
                  <c:v>-0.57999999999999963</c:v>
                </c:pt>
                <c:pt idx="22">
                  <c:v>-0.55999999999999961</c:v>
                </c:pt>
                <c:pt idx="23">
                  <c:v>-0.53999999999999959</c:v>
                </c:pt>
                <c:pt idx="24">
                  <c:v>-0.51999999999999957</c:v>
                </c:pt>
                <c:pt idx="25">
                  <c:v>-0.49999999999999956</c:v>
                </c:pt>
                <c:pt idx="26">
                  <c:v>-0.47999999999999954</c:v>
                </c:pt>
                <c:pt idx="27">
                  <c:v>-0.45999999999999952</c:v>
                </c:pt>
                <c:pt idx="28">
                  <c:v>-0.4399999999999995</c:v>
                </c:pt>
                <c:pt idx="29">
                  <c:v>-0.41999999999999948</c:v>
                </c:pt>
                <c:pt idx="30">
                  <c:v>-0.39999999999999947</c:v>
                </c:pt>
                <c:pt idx="31">
                  <c:v>-0.37999999999999945</c:v>
                </c:pt>
                <c:pt idx="32">
                  <c:v>-0.35999999999999943</c:v>
                </c:pt>
                <c:pt idx="33">
                  <c:v>-0.33999999999999941</c:v>
                </c:pt>
                <c:pt idx="34">
                  <c:v>-0.3199999999999994</c:v>
                </c:pt>
                <c:pt idx="35">
                  <c:v>-0.29999999999999938</c:v>
                </c:pt>
                <c:pt idx="36">
                  <c:v>-0.27999999999999936</c:v>
                </c:pt>
                <c:pt idx="37">
                  <c:v>-0.25999999999999934</c:v>
                </c:pt>
                <c:pt idx="38">
                  <c:v>-0.23999999999999935</c:v>
                </c:pt>
                <c:pt idx="39">
                  <c:v>-0.21999999999999936</c:v>
                </c:pt>
                <c:pt idx="40">
                  <c:v>-0.19999999999999937</c:v>
                </c:pt>
                <c:pt idx="41">
                  <c:v>-0.17999999999999938</c:v>
                </c:pt>
                <c:pt idx="42">
                  <c:v>-0.15999999999999939</c:v>
                </c:pt>
                <c:pt idx="43">
                  <c:v>-0.1399999999999994</c:v>
                </c:pt>
                <c:pt idx="44">
                  <c:v>-0.1199999999999994</c:v>
                </c:pt>
                <c:pt idx="45">
                  <c:v>-9.9999999999999395E-2</c:v>
                </c:pt>
                <c:pt idx="46">
                  <c:v>-7.9999999999999391E-2</c:v>
                </c:pt>
                <c:pt idx="47">
                  <c:v>-5.9999999999999387E-2</c:v>
                </c:pt>
                <c:pt idx="48">
                  <c:v>-3.9999999999999383E-2</c:v>
                </c:pt>
                <c:pt idx="49">
                  <c:v>-1.9999999999999383E-2</c:v>
                </c:pt>
                <c:pt idx="50">
                  <c:v>6.1756155744774333E-16</c:v>
                </c:pt>
                <c:pt idx="51">
                  <c:v>2.0000000000000618E-2</c:v>
                </c:pt>
                <c:pt idx="52">
                  <c:v>4.0000000000000618E-2</c:v>
                </c:pt>
                <c:pt idx="53">
                  <c:v>6.0000000000000622E-2</c:v>
                </c:pt>
                <c:pt idx="54">
                  <c:v>8.0000000000000626E-2</c:v>
                </c:pt>
                <c:pt idx="55">
                  <c:v>0.10000000000000063</c:v>
                </c:pt>
                <c:pt idx="56">
                  <c:v>0.12000000000000063</c:v>
                </c:pt>
                <c:pt idx="57">
                  <c:v>0.14000000000000062</c:v>
                </c:pt>
                <c:pt idx="58">
                  <c:v>0.16000000000000061</c:v>
                </c:pt>
                <c:pt idx="59">
                  <c:v>0.1800000000000006</c:v>
                </c:pt>
                <c:pt idx="60">
                  <c:v>0.20000000000000059</c:v>
                </c:pt>
                <c:pt idx="61">
                  <c:v>0.22000000000000058</c:v>
                </c:pt>
                <c:pt idx="62">
                  <c:v>0.24000000000000057</c:v>
                </c:pt>
                <c:pt idx="63">
                  <c:v>0.26000000000000056</c:v>
                </c:pt>
                <c:pt idx="64">
                  <c:v>0.28000000000000058</c:v>
                </c:pt>
                <c:pt idx="65">
                  <c:v>0.3000000000000006</c:v>
                </c:pt>
                <c:pt idx="66">
                  <c:v>0.32000000000000062</c:v>
                </c:pt>
                <c:pt idx="67">
                  <c:v>0.34000000000000064</c:v>
                </c:pt>
                <c:pt idx="68">
                  <c:v>0.36000000000000065</c:v>
                </c:pt>
                <c:pt idx="69">
                  <c:v>0.38000000000000067</c:v>
                </c:pt>
                <c:pt idx="70">
                  <c:v>0.40000000000000069</c:v>
                </c:pt>
                <c:pt idx="71">
                  <c:v>0.42000000000000071</c:v>
                </c:pt>
                <c:pt idx="72">
                  <c:v>0.44000000000000072</c:v>
                </c:pt>
                <c:pt idx="73">
                  <c:v>0.46000000000000074</c:v>
                </c:pt>
                <c:pt idx="74">
                  <c:v>0.48000000000000076</c:v>
                </c:pt>
                <c:pt idx="75">
                  <c:v>0.50000000000000078</c:v>
                </c:pt>
                <c:pt idx="76">
                  <c:v>0.52000000000000079</c:v>
                </c:pt>
                <c:pt idx="77">
                  <c:v>0.54000000000000081</c:v>
                </c:pt>
                <c:pt idx="78">
                  <c:v>0.56000000000000083</c:v>
                </c:pt>
                <c:pt idx="79">
                  <c:v>0.58000000000000085</c:v>
                </c:pt>
                <c:pt idx="80">
                  <c:v>0.60000000000000087</c:v>
                </c:pt>
                <c:pt idx="81">
                  <c:v>0.62000000000000088</c:v>
                </c:pt>
                <c:pt idx="82">
                  <c:v>0.6400000000000009</c:v>
                </c:pt>
                <c:pt idx="83">
                  <c:v>0.66000000000000092</c:v>
                </c:pt>
                <c:pt idx="84">
                  <c:v>0.68000000000000094</c:v>
                </c:pt>
                <c:pt idx="85">
                  <c:v>0.70000000000000095</c:v>
                </c:pt>
                <c:pt idx="86">
                  <c:v>0.72000000000000097</c:v>
                </c:pt>
                <c:pt idx="87">
                  <c:v>0.74000000000000099</c:v>
                </c:pt>
                <c:pt idx="88">
                  <c:v>0.76000000000000101</c:v>
                </c:pt>
                <c:pt idx="89">
                  <c:v>0.78000000000000103</c:v>
                </c:pt>
                <c:pt idx="90">
                  <c:v>0.80000000000000104</c:v>
                </c:pt>
                <c:pt idx="91">
                  <c:v>0.82000000000000106</c:v>
                </c:pt>
                <c:pt idx="92">
                  <c:v>0.84000000000000108</c:v>
                </c:pt>
                <c:pt idx="93">
                  <c:v>0.8600000000000011</c:v>
                </c:pt>
                <c:pt idx="94">
                  <c:v>0.88000000000000111</c:v>
                </c:pt>
                <c:pt idx="95">
                  <c:v>0.90000000000000113</c:v>
                </c:pt>
                <c:pt idx="96">
                  <c:v>0.92000000000000115</c:v>
                </c:pt>
                <c:pt idx="97">
                  <c:v>0.94000000000000117</c:v>
                </c:pt>
                <c:pt idx="98">
                  <c:v>0.96000000000000119</c:v>
                </c:pt>
                <c:pt idx="99">
                  <c:v>0.9800000000000012</c:v>
                </c:pt>
                <c:pt idx="100">
                  <c:v>0.9999999999000011</c:v>
                </c:pt>
                <c:pt idx="101">
                  <c:v>0.97999999990000108</c:v>
                </c:pt>
                <c:pt idx="102">
                  <c:v>0.95999999990000107</c:v>
                </c:pt>
                <c:pt idx="103">
                  <c:v>0.93999999990000105</c:v>
                </c:pt>
                <c:pt idx="104">
                  <c:v>0.91999999990000103</c:v>
                </c:pt>
                <c:pt idx="105">
                  <c:v>0.89999999990000101</c:v>
                </c:pt>
                <c:pt idx="106">
                  <c:v>0.879999999900001</c:v>
                </c:pt>
                <c:pt idx="107">
                  <c:v>0.85999999990000098</c:v>
                </c:pt>
                <c:pt idx="108">
                  <c:v>0.83999999990000096</c:v>
                </c:pt>
                <c:pt idx="109">
                  <c:v>0.81999999990000094</c:v>
                </c:pt>
                <c:pt idx="110">
                  <c:v>0.79999999990000092</c:v>
                </c:pt>
                <c:pt idx="111">
                  <c:v>0.77999999990000091</c:v>
                </c:pt>
                <c:pt idx="112">
                  <c:v>0.75999999990000089</c:v>
                </c:pt>
                <c:pt idx="113">
                  <c:v>0.73999999990000087</c:v>
                </c:pt>
                <c:pt idx="114">
                  <c:v>0.71999999990000085</c:v>
                </c:pt>
                <c:pt idx="115">
                  <c:v>0.69999999990000084</c:v>
                </c:pt>
                <c:pt idx="116">
                  <c:v>0.67999999990000082</c:v>
                </c:pt>
                <c:pt idx="117">
                  <c:v>0.6599999999000008</c:v>
                </c:pt>
                <c:pt idx="118">
                  <c:v>0.63999999990000078</c:v>
                </c:pt>
                <c:pt idx="119">
                  <c:v>0.61999999990000076</c:v>
                </c:pt>
                <c:pt idx="120">
                  <c:v>0.59999999990000075</c:v>
                </c:pt>
                <c:pt idx="121">
                  <c:v>0.57999999990000073</c:v>
                </c:pt>
                <c:pt idx="122">
                  <c:v>0.55999999990000071</c:v>
                </c:pt>
                <c:pt idx="123">
                  <c:v>0.53999999990000069</c:v>
                </c:pt>
                <c:pt idx="124">
                  <c:v>0.51999999990000068</c:v>
                </c:pt>
                <c:pt idx="125">
                  <c:v>0.49999999990000066</c:v>
                </c:pt>
                <c:pt idx="126">
                  <c:v>0.47999999990000064</c:v>
                </c:pt>
                <c:pt idx="127">
                  <c:v>0.45999999990000062</c:v>
                </c:pt>
                <c:pt idx="128">
                  <c:v>0.4399999999000006</c:v>
                </c:pt>
                <c:pt idx="129">
                  <c:v>0.41999999990000059</c:v>
                </c:pt>
                <c:pt idx="130">
                  <c:v>0.39999999990000057</c:v>
                </c:pt>
                <c:pt idx="131">
                  <c:v>0.37999999990000055</c:v>
                </c:pt>
                <c:pt idx="132">
                  <c:v>0.35999999990000053</c:v>
                </c:pt>
                <c:pt idx="133">
                  <c:v>0.33999999990000052</c:v>
                </c:pt>
                <c:pt idx="134">
                  <c:v>0.3199999999000005</c:v>
                </c:pt>
                <c:pt idx="135">
                  <c:v>0.29999999990000048</c:v>
                </c:pt>
                <c:pt idx="136">
                  <c:v>0.27999999990000046</c:v>
                </c:pt>
                <c:pt idx="137">
                  <c:v>0.25999999990000044</c:v>
                </c:pt>
                <c:pt idx="138">
                  <c:v>0.23999999990000045</c:v>
                </c:pt>
                <c:pt idx="139">
                  <c:v>0.21999999990000046</c:v>
                </c:pt>
                <c:pt idx="140">
                  <c:v>0.19999999990000047</c:v>
                </c:pt>
                <c:pt idx="141">
                  <c:v>0.17999999990000048</c:v>
                </c:pt>
                <c:pt idx="142">
                  <c:v>0.15999999990000049</c:v>
                </c:pt>
                <c:pt idx="143">
                  <c:v>0.1399999999000005</c:v>
                </c:pt>
                <c:pt idx="144">
                  <c:v>0.1199999999000005</c:v>
                </c:pt>
                <c:pt idx="145">
                  <c:v>9.9999999900000497E-2</c:v>
                </c:pt>
                <c:pt idx="146">
                  <c:v>7.9999999900000493E-2</c:v>
                </c:pt>
                <c:pt idx="147">
                  <c:v>5.9999999900000489E-2</c:v>
                </c:pt>
                <c:pt idx="148">
                  <c:v>3.9999999900000485E-2</c:v>
                </c:pt>
                <c:pt idx="149">
                  <c:v>1.9999999900000485E-2</c:v>
                </c:pt>
                <c:pt idx="150">
                  <c:v>-9.9999515612569922E-11</c:v>
                </c:pt>
                <c:pt idx="151">
                  <c:v>-2.0000000099999516E-2</c:v>
                </c:pt>
                <c:pt idx="152">
                  <c:v>-4.0000000099999516E-2</c:v>
                </c:pt>
                <c:pt idx="153">
                  <c:v>-6.000000009999952E-2</c:v>
                </c:pt>
                <c:pt idx="154">
                  <c:v>-8.0000000099999524E-2</c:v>
                </c:pt>
                <c:pt idx="155">
                  <c:v>-0.10000000009999953</c:v>
                </c:pt>
                <c:pt idx="156">
                  <c:v>-0.12000000009999953</c:v>
                </c:pt>
                <c:pt idx="157">
                  <c:v>-0.14000000009999952</c:v>
                </c:pt>
                <c:pt idx="158">
                  <c:v>-0.16000000009999951</c:v>
                </c:pt>
                <c:pt idx="159">
                  <c:v>-0.1800000000999995</c:v>
                </c:pt>
                <c:pt idx="160">
                  <c:v>-0.20000000009999949</c:v>
                </c:pt>
                <c:pt idx="161">
                  <c:v>-0.22000000009999948</c:v>
                </c:pt>
                <c:pt idx="162">
                  <c:v>-0.24000000009999947</c:v>
                </c:pt>
                <c:pt idx="163">
                  <c:v>-0.26000000009999946</c:v>
                </c:pt>
                <c:pt idx="164">
                  <c:v>-0.28000000009999948</c:v>
                </c:pt>
                <c:pt idx="165">
                  <c:v>-0.3000000000999995</c:v>
                </c:pt>
                <c:pt idx="166">
                  <c:v>-0.32000000009999952</c:v>
                </c:pt>
                <c:pt idx="167">
                  <c:v>-0.34000000009999953</c:v>
                </c:pt>
                <c:pt idx="168">
                  <c:v>-0.36000000009999955</c:v>
                </c:pt>
                <c:pt idx="169">
                  <c:v>-0.38000000009999957</c:v>
                </c:pt>
                <c:pt idx="170">
                  <c:v>-0.40000000009999959</c:v>
                </c:pt>
                <c:pt idx="171">
                  <c:v>-0.4200000000999996</c:v>
                </c:pt>
                <c:pt idx="172">
                  <c:v>-0.44000000009999962</c:v>
                </c:pt>
                <c:pt idx="173">
                  <c:v>-0.46000000009999964</c:v>
                </c:pt>
                <c:pt idx="174">
                  <c:v>-0.48000000009999966</c:v>
                </c:pt>
                <c:pt idx="175">
                  <c:v>-0.50000000009999968</c:v>
                </c:pt>
                <c:pt idx="176">
                  <c:v>-0.52000000009999969</c:v>
                </c:pt>
                <c:pt idx="177">
                  <c:v>-0.54000000009999971</c:v>
                </c:pt>
                <c:pt idx="178">
                  <c:v>-0.56000000009999973</c:v>
                </c:pt>
                <c:pt idx="179">
                  <c:v>-0.58000000009999975</c:v>
                </c:pt>
                <c:pt idx="180">
                  <c:v>-0.60000000009999976</c:v>
                </c:pt>
                <c:pt idx="181">
                  <c:v>-0.62000000009999978</c:v>
                </c:pt>
                <c:pt idx="182">
                  <c:v>-0.6400000000999998</c:v>
                </c:pt>
                <c:pt idx="183">
                  <c:v>-0.66000000009999982</c:v>
                </c:pt>
                <c:pt idx="184">
                  <c:v>-0.68000000009999984</c:v>
                </c:pt>
                <c:pt idx="185">
                  <c:v>-0.70000000009999985</c:v>
                </c:pt>
                <c:pt idx="186">
                  <c:v>-0.72000000009999987</c:v>
                </c:pt>
                <c:pt idx="187">
                  <c:v>-0.74000000009999989</c:v>
                </c:pt>
                <c:pt idx="188">
                  <c:v>-0.76000000009999991</c:v>
                </c:pt>
                <c:pt idx="189">
                  <c:v>-0.78000000009999992</c:v>
                </c:pt>
                <c:pt idx="190">
                  <c:v>-0.80000000009999994</c:v>
                </c:pt>
                <c:pt idx="191">
                  <c:v>-0.82000000009999996</c:v>
                </c:pt>
                <c:pt idx="192">
                  <c:v>-0.84000000009999998</c:v>
                </c:pt>
                <c:pt idx="193">
                  <c:v>-0.86000000009999999</c:v>
                </c:pt>
                <c:pt idx="194">
                  <c:v>-0.88000000010000001</c:v>
                </c:pt>
                <c:pt idx="195">
                  <c:v>-0.90000000010000003</c:v>
                </c:pt>
                <c:pt idx="196">
                  <c:v>-0.92000000010000005</c:v>
                </c:pt>
                <c:pt idx="197">
                  <c:v>-0.94000000010000007</c:v>
                </c:pt>
                <c:pt idx="198">
                  <c:v>-0.96000000010000008</c:v>
                </c:pt>
                <c:pt idx="199">
                  <c:v>-0.9800000001000001</c:v>
                </c:pt>
                <c:pt idx="200">
                  <c:v>-0.99999999009999996</c:v>
                </c:pt>
              </c:numCache>
            </c:numRef>
          </c:xVal>
          <c:yVal>
            <c:numRef>
              <c:f>SD_Data!$D$12:$D$212</c:f>
              <c:numCache>
                <c:formatCode>General</c:formatCode>
                <c:ptCount val="201"/>
                <c:pt idx="0">
                  <c:v>0</c:v>
                </c:pt>
                <c:pt idx="1">
                  <c:v>0.1989974874213242</c:v>
                </c:pt>
                <c:pt idx="2">
                  <c:v>0.28000000000000003</c:v>
                </c:pt>
                <c:pt idx="3">
                  <c:v>0.34117444218463971</c:v>
                </c:pt>
                <c:pt idx="4">
                  <c:v>0.39191835884530873</c:v>
                </c:pt>
                <c:pt idx="5">
                  <c:v>0.43588989435406755</c:v>
                </c:pt>
                <c:pt idx="6">
                  <c:v>0.47497368348151681</c:v>
                </c:pt>
                <c:pt idx="7">
                  <c:v>0.5102940328869231</c:v>
                </c:pt>
                <c:pt idx="8">
                  <c:v>0.54258639865002167</c:v>
                </c:pt>
                <c:pt idx="9">
                  <c:v>0.57236352085016762</c:v>
                </c:pt>
                <c:pt idx="10">
                  <c:v>0.60000000000000031</c:v>
                </c:pt>
                <c:pt idx="11">
                  <c:v>0.6257795138864809</c:v>
                </c:pt>
                <c:pt idx="12">
                  <c:v>0.6499230723708771</c:v>
                </c:pt>
                <c:pt idx="13">
                  <c:v>0.67260686883200971</c:v>
                </c:pt>
                <c:pt idx="14">
                  <c:v>0.69397406291589914</c:v>
                </c:pt>
                <c:pt idx="15">
                  <c:v>0.71414284285428531</c:v>
                </c:pt>
                <c:pt idx="16">
                  <c:v>0.73321211119293472</c:v>
                </c:pt>
                <c:pt idx="17">
                  <c:v>0.75126559883971822</c:v>
                </c:pt>
                <c:pt idx="18">
                  <c:v>0.76837490849194212</c:v>
                </c:pt>
                <c:pt idx="19">
                  <c:v>0.78460180983732153</c:v>
                </c:pt>
                <c:pt idx="20">
                  <c:v>0.80000000000000027</c:v>
                </c:pt>
                <c:pt idx="21">
                  <c:v>0.81461647417665228</c:v>
                </c:pt>
                <c:pt idx="22">
                  <c:v>0.8284926070883194</c:v>
                </c:pt>
                <c:pt idx="23">
                  <c:v>0.84166501650003278</c:v>
                </c:pt>
                <c:pt idx="24">
                  <c:v>0.85416626016250519</c:v>
                </c:pt>
                <c:pt idx="25">
                  <c:v>0.86602540378443893</c:v>
                </c:pt>
                <c:pt idx="26">
                  <c:v>0.87726848797845269</c:v>
                </c:pt>
                <c:pt idx="27">
                  <c:v>0.88791891521692479</c:v>
                </c:pt>
                <c:pt idx="28">
                  <c:v>0.89799777282574622</c:v>
                </c:pt>
                <c:pt idx="29">
                  <c:v>0.9075241043630744</c:v>
                </c:pt>
                <c:pt idx="30">
                  <c:v>0.91651513899116821</c:v>
                </c:pt>
                <c:pt idx="31">
                  <c:v>0.92498648638777436</c:v>
                </c:pt>
                <c:pt idx="32">
                  <c:v>0.93295230317524824</c:v>
                </c:pt>
                <c:pt idx="33">
                  <c:v>0.94042543564070002</c:v>
                </c:pt>
                <c:pt idx="34">
                  <c:v>0.94741754258616107</c:v>
                </c:pt>
                <c:pt idx="35">
                  <c:v>0.95393920141694588</c:v>
                </c:pt>
                <c:pt idx="36">
                  <c:v>0.96000000000000019</c:v>
                </c:pt>
                <c:pt idx="37">
                  <c:v>0.96560861636586504</c:v>
                </c:pt>
                <c:pt idx="38">
                  <c:v>0.97077288796092798</c:v>
                </c:pt>
                <c:pt idx="39">
                  <c:v>0.97549987186057596</c:v>
                </c:pt>
                <c:pt idx="40">
                  <c:v>0.97979589711327142</c:v>
                </c:pt>
                <c:pt idx="41">
                  <c:v>0.9836666101886351</c:v>
                </c:pt>
                <c:pt idx="42">
                  <c:v>0.98711701434024535</c:v>
                </c:pt>
                <c:pt idx="43">
                  <c:v>0.99015150355892512</c:v>
                </c:pt>
                <c:pt idx="44">
                  <c:v>0.99277389167926855</c:v>
                </c:pt>
                <c:pt idx="45">
                  <c:v>0.99498743710661997</c:v>
                </c:pt>
                <c:pt idx="46">
                  <c:v>0.99679486355016911</c:v>
                </c:pt>
                <c:pt idx="47">
                  <c:v>0.99819837707742243</c:v>
                </c:pt>
                <c:pt idx="48">
                  <c:v>0.9991996797437438</c:v>
                </c:pt>
                <c:pt idx="49">
                  <c:v>0.99979997999599901</c:v>
                </c:pt>
                <c:pt idx="50">
                  <c:v>1</c:v>
                </c:pt>
                <c:pt idx="51">
                  <c:v>0.99979997999599901</c:v>
                </c:pt>
                <c:pt idx="52">
                  <c:v>0.99919967974374369</c:v>
                </c:pt>
                <c:pt idx="53">
                  <c:v>0.99819837707742243</c:v>
                </c:pt>
                <c:pt idx="54">
                  <c:v>0.996794863550169</c:v>
                </c:pt>
                <c:pt idx="55">
                  <c:v>0.99498743710661985</c:v>
                </c:pt>
                <c:pt idx="56">
                  <c:v>0.99277389167926844</c:v>
                </c:pt>
                <c:pt idx="57">
                  <c:v>0.99015150355892501</c:v>
                </c:pt>
                <c:pt idx="58">
                  <c:v>0.98711701434024524</c:v>
                </c:pt>
                <c:pt idx="59">
                  <c:v>0.98366661018863488</c:v>
                </c:pt>
                <c:pt idx="60">
                  <c:v>0.97979589711327109</c:v>
                </c:pt>
                <c:pt idx="61">
                  <c:v>0.97549987186057574</c:v>
                </c:pt>
                <c:pt idx="62">
                  <c:v>0.97077288796092764</c:v>
                </c:pt>
                <c:pt idx="63">
                  <c:v>0.9656086163658647</c:v>
                </c:pt>
                <c:pt idx="64">
                  <c:v>0.95999999999999985</c:v>
                </c:pt>
                <c:pt idx="65">
                  <c:v>0.95393920141694544</c:v>
                </c:pt>
                <c:pt idx="66">
                  <c:v>0.94741754258616073</c:v>
                </c:pt>
                <c:pt idx="67">
                  <c:v>0.94042543564069958</c:v>
                </c:pt>
                <c:pt idx="68">
                  <c:v>0.9329523031752478</c:v>
                </c:pt>
                <c:pt idx="69">
                  <c:v>0.92498648638777392</c:v>
                </c:pt>
                <c:pt idx="70">
                  <c:v>0.91651513899116765</c:v>
                </c:pt>
                <c:pt idx="71">
                  <c:v>0.90752410436307385</c:v>
                </c:pt>
                <c:pt idx="72">
                  <c:v>0.89799777282574555</c:v>
                </c:pt>
                <c:pt idx="73">
                  <c:v>0.88791891521692412</c:v>
                </c:pt>
                <c:pt idx="74">
                  <c:v>0.87726848797845192</c:v>
                </c:pt>
                <c:pt idx="75">
                  <c:v>0.86602540378443815</c:v>
                </c:pt>
                <c:pt idx="76">
                  <c:v>0.85416626016250441</c:v>
                </c:pt>
                <c:pt idx="77">
                  <c:v>0.841665016500032</c:v>
                </c:pt>
                <c:pt idx="78">
                  <c:v>0.82849260708831862</c:v>
                </c:pt>
                <c:pt idx="79">
                  <c:v>0.81461647417665151</c:v>
                </c:pt>
                <c:pt idx="80">
                  <c:v>0.79999999999999938</c:v>
                </c:pt>
                <c:pt idx="81">
                  <c:v>0.78460180983732053</c:v>
                </c:pt>
                <c:pt idx="82">
                  <c:v>0.76837490849194112</c:v>
                </c:pt>
                <c:pt idx="83">
                  <c:v>0.75126559883971711</c:v>
                </c:pt>
                <c:pt idx="84">
                  <c:v>0.7332121111929335</c:v>
                </c:pt>
                <c:pt idx="85">
                  <c:v>0.71414284285428409</c:v>
                </c:pt>
                <c:pt idx="86">
                  <c:v>0.69397406291589792</c:v>
                </c:pt>
                <c:pt idx="87">
                  <c:v>0.67260686883200838</c:v>
                </c:pt>
                <c:pt idx="88">
                  <c:v>0.64992307237087565</c:v>
                </c:pt>
                <c:pt idx="89">
                  <c:v>0.62577951388647934</c:v>
                </c:pt>
                <c:pt idx="90">
                  <c:v>0.59999999999999865</c:v>
                </c:pt>
                <c:pt idx="91">
                  <c:v>0.57236352085016584</c:v>
                </c:pt>
                <c:pt idx="92">
                  <c:v>0.54258639865001979</c:v>
                </c:pt>
                <c:pt idx="93">
                  <c:v>0.5102940328869211</c:v>
                </c:pt>
                <c:pt idx="94">
                  <c:v>0.47497368348151459</c:v>
                </c:pt>
                <c:pt idx="95">
                  <c:v>0.435889894354065</c:v>
                </c:pt>
                <c:pt idx="96">
                  <c:v>0.39191835884530574</c:v>
                </c:pt>
                <c:pt idx="97">
                  <c:v>0.34117444218463644</c:v>
                </c:pt>
                <c:pt idx="98">
                  <c:v>0.27999999999999586</c:v>
                </c:pt>
                <c:pt idx="99">
                  <c:v>0.19899748742131806</c:v>
                </c:pt>
                <c:pt idx="100">
                  <c:v>1.414205770395613E-5</c:v>
                </c:pt>
                <c:pt idx="101">
                  <c:v>-0.19899748791378713</c:v>
                </c:pt>
                <c:pt idx="102">
                  <c:v>-0.28000000034285355</c:v>
                </c:pt>
                <c:pt idx="103">
                  <c:v>-0.3411744424601556</c:v>
                </c:pt>
                <c:pt idx="104">
                  <c:v>-0.39191835908004885</c:v>
                </c:pt>
                <c:pt idx="105">
                  <c:v>-0.43588989456053945</c:v>
                </c:pt>
                <c:pt idx="106">
                  <c:v>-0.47497368366678827</c:v>
                </c:pt>
                <c:pt idx="107">
                  <c:v>-0.51029403305545151</c:v>
                </c:pt>
                <c:pt idx="108">
                  <c:v>-0.54258639880483406</c:v>
                </c:pt>
                <c:pt idx="109">
                  <c:v>-0.57236352099343168</c:v>
                </c:pt>
                <c:pt idx="110">
                  <c:v>-0.6000000001333321</c:v>
                </c:pt>
                <c:pt idx="111">
                  <c:v>-0.62577951401112408</c:v>
                </c:pt>
                <c:pt idx="112">
                  <c:v>-0.64992307248781267</c:v>
                </c:pt>
                <c:pt idx="113">
                  <c:v>-0.67260686894202826</c:v>
                </c:pt>
                <c:pt idx="114">
                  <c:v>-0.69397406301964826</c:v>
                </c:pt>
                <c:pt idx="115">
                  <c:v>-0.71414284295230379</c:v>
                </c:pt>
                <c:pt idx="116">
                  <c:v>-0.7332121112856762</c:v>
                </c:pt>
                <c:pt idx="117">
                  <c:v>-0.75126559892756894</c:v>
                </c:pt>
                <c:pt idx="118">
                  <c:v>-0.76837490857523383</c:v>
                </c:pt>
                <c:pt idx="119">
                  <c:v>-0.78460180991634165</c:v>
                </c:pt>
                <c:pt idx="120">
                  <c:v>-0.80000000007499938</c:v>
                </c:pt>
                <c:pt idx="121">
                  <c:v>-0.81461647424785066</c:v>
                </c:pt>
                <c:pt idx="122">
                  <c:v>-0.82849260715591133</c:v>
                </c:pt>
                <c:pt idx="123">
                  <c:v>-0.84166501656419068</c:v>
                </c:pt>
                <c:pt idx="124">
                  <c:v>-0.8541662602233826</c:v>
                </c:pt>
                <c:pt idx="125">
                  <c:v>-0.8660254038421733</c:v>
                </c:pt>
                <c:pt idx="126">
                  <c:v>-0.87726848803316726</c:v>
                </c:pt>
                <c:pt idx="127">
                  <c:v>-0.88791891526873068</c:v>
                </c:pt>
                <c:pt idx="128">
                  <c:v>-0.89799777287474358</c:v>
                </c:pt>
                <c:pt idx="129">
                  <c:v>-0.90752410440935372</c:v>
                </c:pt>
                <c:pt idx="130">
                  <c:v>-0.9165151390348113</c:v>
                </c:pt>
                <c:pt idx="131">
                  <c:v>-0.92498648642885561</c:v>
                </c:pt>
                <c:pt idx="132">
                  <c:v>-0.93295230321383504</c:v>
                </c:pt>
                <c:pt idx="133">
                  <c:v>-0.94042543567685344</c:v>
                </c:pt>
                <c:pt idx="134">
                  <c:v>-0.94741754261993671</c:v>
                </c:pt>
                <c:pt idx="135">
                  <c:v>-0.95393920144839406</c:v>
                </c:pt>
                <c:pt idx="136">
                  <c:v>-0.96000000002916652</c:v>
                </c:pt>
                <c:pt idx="137">
                  <c:v>-0.96560861639279072</c:v>
                </c:pt>
                <c:pt idx="138">
                  <c:v>-0.9707728879856502</c:v>
                </c:pt>
                <c:pt idx="139">
                  <c:v>-0.97549987188312837</c:v>
                </c:pt>
                <c:pt idx="140">
                  <c:v>-0.97979589713368354</c:v>
                </c:pt>
                <c:pt idx="141">
                  <c:v>-0.9836666102069338</c:v>
                </c:pt>
                <c:pt idx="142">
                  <c:v>-0.98711701435645405</c:v>
                </c:pt>
                <c:pt idx="143">
                  <c:v>-0.99015150357306425</c:v>
                </c:pt>
                <c:pt idx="144">
                  <c:v>-0.99277389169135577</c:v>
                </c:pt>
                <c:pt idx="145">
                  <c:v>-0.99498743711667026</c:v>
                </c:pt>
                <c:pt idx="146">
                  <c:v>-0.99679486355819469</c:v>
                </c:pt>
                <c:pt idx="147">
                  <c:v>-0.99819837708343317</c:v>
                </c:pt>
                <c:pt idx="148">
                  <c:v>-0.99919967974774693</c:v>
                </c:pt>
                <c:pt idx="149">
                  <c:v>-0.99979997999799941</c:v>
                </c:pt>
                <c:pt idx="150">
                  <c:v>-1</c:v>
                </c:pt>
                <c:pt idx="151">
                  <c:v>-0.99979997999399861</c:v>
                </c:pt>
                <c:pt idx="152">
                  <c:v>-0.99919967973974055</c:v>
                </c:pt>
                <c:pt idx="153">
                  <c:v>-0.99819837707141168</c:v>
                </c:pt>
                <c:pt idx="154">
                  <c:v>-0.99679486354214331</c:v>
                </c:pt>
                <c:pt idx="155">
                  <c:v>-0.99498743709656967</c:v>
                </c:pt>
                <c:pt idx="156">
                  <c:v>-0.99277389166718122</c:v>
                </c:pt>
                <c:pt idx="157">
                  <c:v>-0.99015150354478587</c:v>
                </c:pt>
                <c:pt idx="158">
                  <c:v>-0.98711701432403653</c:v>
                </c:pt>
                <c:pt idx="159">
                  <c:v>-0.98366661017033619</c:v>
                </c:pt>
                <c:pt idx="160">
                  <c:v>-0.97979589709285897</c:v>
                </c:pt>
                <c:pt idx="161">
                  <c:v>-0.97549987183802345</c:v>
                </c:pt>
                <c:pt idx="162">
                  <c:v>-0.97077288793620531</c:v>
                </c:pt>
                <c:pt idx="163">
                  <c:v>-0.96560861633893902</c:v>
                </c:pt>
                <c:pt idx="164">
                  <c:v>-0.95999999997083352</c:v>
                </c:pt>
                <c:pt idx="165">
                  <c:v>-0.95393920138549726</c:v>
                </c:pt>
                <c:pt idx="166">
                  <c:v>-0.94741754255238497</c:v>
                </c:pt>
                <c:pt idx="167">
                  <c:v>-0.94042543560454617</c:v>
                </c:pt>
                <c:pt idx="168">
                  <c:v>-0.93295230313666111</c:v>
                </c:pt>
                <c:pt idx="169">
                  <c:v>-0.92498648634669267</c:v>
                </c:pt>
                <c:pt idx="170">
                  <c:v>-0.91651513894752457</c:v>
                </c:pt>
                <c:pt idx="171">
                  <c:v>-0.90752410431679464</c:v>
                </c:pt>
                <c:pt idx="172">
                  <c:v>-0.8979977727767483</c:v>
                </c:pt>
                <c:pt idx="173">
                  <c:v>-0.88791891516511823</c:v>
                </c:pt>
                <c:pt idx="174">
                  <c:v>-0.87726848792373724</c:v>
                </c:pt>
                <c:pt idx="175">
                  <c:v>-0.86602540372670378</c:v>
                </c:pt>
                <c:pt idx="176">
                  <c:v>-0.854166260101627</c:v>
                </c:pt>
                <c:pt idx="177">
                  <c:v>-0.8416650164358741</c:v>
                </c:pt>
                <c:pt idx="178">
                  <c:v>-0.8284926070207268</c:v>
                </c:pt>
                <c:pt idx="179">
                  <c:v>-0.81461647410545313</c:v>
                </c:pt>
                <c:pt idx="180">
                  <c:v>-0.79999999992500026</c:v>
                </c:pt>
                <c:pt idx="181">
                  <c:v>-0.78460180975830041</c:v>
                </c:pt>
                <c:pt idx="182">
                  <c:v>-0.7683749084086493</c:v>
                </c:pt>
                <c:pt idx="183">
                  <c:v>-0.75126559875186638</c:v>
                </c:pt>
                <c:pt idx="184">
                  <c:v>-0.73321211110019191</c:v>
                </c:pt>
                <c:pt idx="185">
                  <c:v>-0.71414284275626549</c:v>
                </c:pt>
                <c:pt idx="186">
                  <c:v>-0.6939740628121488</c:v>
                </c:pt>
                <c:pt idx="187">
                  <c:v>-0.67260686872198994</c:v>
                </c:pt>
                <c:pt idx="188">
                  <c:v>-0.64992307225393997</c:v>
                </c:pt>
                <c:pt idx="189">
                  <c:v>-0.62577951376183616</c:v>
                </c:pt>
                <c:pt idx="190">
                  <c:v>-0.59999999986666674</c:v>
                </c:pt>
                <c:pt idx="191">
                  <c:v>-0.57236352070690188</c:v>
                </c:pt>
                <c:pt idx="192">
                  <c:v>-0.5425863984952074</c:v>
                </c:pt>
                <c:pt idx="193">
                  <c:v>-0.51029403271839269</c:v>
                </c:pt>
                <c:pt idx="194">
                  <c:v>-0.47497368329624329</c:v>
                </c:pt>
                <c:pt idx="195">
                  <c:v>-0.4358898941475931</c:v>
                </c:pt>
                <c:pt idx="196">
                  <c:v>-0.39191835861056562</c:v>
                </c:pt>
                <c:pt idx="197">
                  <c:v>-0.34117444190912055</c:v>
                </c:pt>
                <c:pt idx="198">
                  <c:v>-0.27999999965714256</c:v>
                </c:pt>
                <c:pt idx="199">
                  <c:v>-0.19899748692885483</c:v>
                </c:pt>
                <c:pt idx="200">
                  <c:v>-1.4071247269849539E-4</c:v>
                </c:pt>
              </c:numCache>
            </c:numRef>
          </c:yVal>
          <c:smooth val="1"/>
        </c:ser>
        <c:ser>
          <c:idx val="35"/>
          <c:order val="35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SD_Data!$G$12:$G$212</c:f>
              <c:numCache>
                <c:formatCode>General</c:formatCode>
                <c:ptCount val="201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3.0000000000000027E-2</c:v>
                </c:pt>
                <c:pt idx="4">
                  <c:v>4.0000000000000036E-2</c:v>
                </c:pt>
                <c:pt idx="5">
                  <c:v>5.0000000000000044E-2</c:v>
                </c:pt>
                <c:pt idx="6">
                  <c:v>6.0000000000000053E-2</c:v>
                </c:pt>
                <c:pt idx="7">
                  <c:v>7.0000000000000062E-2</c:v>
                </c:pt>
                <c:pt idx="8">
                  <c:v>8.0000000000000071E-2</c:v>
                </c:pt>
                <c:pt idx="9">
                  <c:v>9.000000000000008E-2</c:v>
                </c:pt>
                <c:pt idx="10">
                  <c:v>0.10000000000000009</c:v>
                </c:pt>
                <c:pt idx="11">
                  <c:v>0.1100000000000001</c:v>
                </c:pt>
                <c:pt idx="12">
                  <c:v>0.12000000000000011</c:v>
                </c:pt>
                <c:pt idx="13">
                  <c:v>0.13000000000000012</c:v>
                </c:pt>
                <c:pt idx="14">
                  <c:v>0.14000000000000012</c:v>
                </c:pt>
                <c:pt idx="15">
                  <c:v>0.15000000000000013</c:v>
                </c:pt>
                <c:pt idx="16">
                  <c:v>0.16000000000000014</c:v>
                </c:pt>
                <c:pt idx="17">
                  <c:v>0.17000000000000015</c:v>
                </c:pt>
                <c:pt idx="18">
                  <c:v>0.18000000000000016</c:v>
                </c:pt>
                <c:pt idx="19">
                  <c:v>0.19000000000000017</c:v>
                </c:pt>
                <c:pt idx="20">
                  <c:v>0.20000000000000018</c:v>
                </c:pt>
                <c:pt idx="21">
                  <c:v>0.21000000000000019</c:v>
                </c:pt>
                <c:pt idx="22">
                  <c:v>0.2200000000000002</c:v>
                </c:pt>
                <c:pt idx="23">
                  <c:v>0.2300000000000002</c:v>
                </c:pt>
                <c:pt idx="24">
                  <c:v>0.24000000000000021</c:v>
                </c:pt>
                <c:pt idx="25">
                  <c:v>0.25000000000000022</c:v>
                </c:pt>
                <c:pt idx="26">
                  <c:v>0.26000000000000023</c:v>
                </c:pt>
                <c:pt idx="27">
                  <c:v>0.27000000000000024</c:v>
                </c:pt>
                <c:pt idx="28">
                  <c:v>0.28000000000000025</c:v>
                </c:pt>
                <c:pt idx="29">
                  <c:v>0.29000000000000026</c:v>
                </c:pt>
                <c:pt idx="30">
                  <c:v>0.30000000000000027</c:v>
                </c:pt>
                <c:pt idx="31">
                  <c:v>0.31000000000000028</c:v>
                </c:pt>
                <c:pt idx="32">
                  <c:v>0.32000000000000028</c:v>
                </c:pt>
                <c:pt idx="33">
                  <c:v>0.33000000000000029</c:v>
                </c:pt>
                <c:pt idx="34">
                  <c:v>0.3400000000000003</c:v>
                </c:pt>
                <c:pt idx="35">
                  <c:v>0.35000000000000031</c:v>
                </c:pt>
                <c:pt idx="36">
                  <c:v>0.36000000000000032</c:v>
                </c:pt>
                <c:pt idx="37">
                  <c:v>0.37000000000000033</c:v>
                </c:pt>
                <c:pt idx="38">
                  <c:v>0.38000000000000034</c:v>
                </c:pt>
                <c:pt idx="39">
                  <c:v>0.39000000000000035</c:v>
                </c:pt>
                <c:pt idx="40">
                  <c:v>0.4000000000000003</c:v>
                </c:pt>
                <c:pt idx="41">
                  <c:v>0.41000000000000031</c:v>
                </c:pt>
                <c:pt idx="42">
                  <c:v>0.42000000000000032</c:v>
                </c:pt>
                <c:pt idx="43">
                  <c:v>0.43000000000000027</c:v>
                </c:pt>
                <c:pt idx="44">
                  <c:v>0.44000000000000028</c:v>
                </c:pt>
                <c:pt idx="45">
                  <c:v>0.45000000000000029</c:v>
                </c:pt>
                <c:pt idx="46">
                  <c:v>0.4600000000000003</c:v>
                </c:pt>
                <c:pt idx="47">
                  <c:v>0.47000000000000031</c:v>
                </c:pt>
                <c:pt idx="48">
                  <c:v>0.48000000000000032</c:v>
                </c:pt>
                <c:pt idx="49">
                  <c:v>0.49000000000000032</c:v>
                </c:pt>
                <c:pt idx="50">
                  <c:v>0.50000000000000033</c:v>
                </c:pt>
                <c:pt idx="51">
                  <c:v>0.51000000000000034</c:v>
                </c:pt>
                <c:pt idx="52">
                  <c:v>0.52000000000000035</c:v>
                </c:pt>
                <c:pt idx="53">
                  <c:v>0.53000000000000036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0.99999999990000055</c:v>
                </c:pt>
                <c:pt idx="101">
                  <c:v>0.98999999990000054</c:v>
                </c:pt>
                <c:pt idx="102">
                  <c:v>0.97999999990000053</c:v>
                </c:pt>
                <c:pt idx="103">
                  <c:v>0.96999999990000052</c:v>
                </c:pt>
                <c:pt idx="104">
                  <c:v>0.95999999990000051</c:v>
                </c:pt>
                <c:pt idx="105">
                  <c:v>0.9499999999000005</c:v>
                </c:pt>
                <c:pt idx="106">
                  <c:v>0.93999999990000049</c:v>
                </c:pt>
                <c:pt idx="107">
                  <c:v>0.92999999990000048</c:v>
                </c:pt>
                <c:pt idx="108">
                  <c:v>0.91999999990000048</c:v>
                </c:pt>
                <c:pt idx="109">
                  <c:v>0.90999999990000047</c:v>
                </c:pt>
                <c:pt idx="110">
                  <c:v>0.89999999990000046</c:v>
                </c:pt>
                <c:pt idx="111">
                  <c:v>0.88999999990000045</c:v>
                </c:pt>
                <c:pt idx="112">
                  <c:v>0.87999999990000044</c:v>
                </c:pt>
                <c:pt idx="113">
                  <c:v>0.86999999990000043</c:v>
                </c:pt>
                <c:pt idx="114">
                  <c:v>0.85999999990000042</c:v>
                </c:pt>
                <c:pt idx="115">
                  <c:v>0.84999999990000041</c:v>
                </c:pt>
                <c:pt idx="116">
                  <c:v>0.8399999999000004</c:v>
                </c:pt>
                <c:pt idx="117">
                  <c:v>0.8299999999000004</c:v>
                </c:pt>
                <c:pt idx="118">
                  <c:v>0.81999999990000039</c:v>
                </c:pt>
                <c:pt idx="119">
                  <c:v>0.80999999990000038</c:v>
                </c:pt>
                <c:pt idx="120">
                  <c:v>0.79999999990000037</c:v>
                </c:pt>
                <c:pt idx="121">
                  <c:v>0.78999999990000036</c:v>
                </c:pt>
                <c:pt idx="122">
                  <c:v>0.77999999990000035</c:v>
                </c:pt>
                <c:pt idx="123">
                  <c:v>0.76999999990000034</c:v>
                </c:pt>
                <c:pt idx="124">
                  <c:v>0.75999999990000033</c:v>
                </c:pt>
                <c:pt idx="125">
                  <c:v>0.74999999990000032</c:v>
                </c:pt>
                <c:pt idx="126">
                  <c:v>0.73999999990000032</c:v>
                </c:pt>
                <c:pt idx="127">
                  <c:v>0.72999999990000031</c:v>
                </c:pt>
                <c:pt idx="128">
                  <c:v>0.7199999999000003</c:v>
                </c:pt>
                <c:pt idx="129">
                  <c:v>0.70999999990000029</c:v>
                </c:pt>
                <c:pt idx="130">
                  <c:v>0.69999999990000028</c:v>
                </c:pt>
                <c:pt idx="131">
                  <c:v>0.68999999990000027</c:v>
                </c:pt>
                <c:pt idx="132">
                  <c:v>0.67999999990000026</c:v>
                </c:pt>
                <c:pt idx="133">
                  <c:v>0.66999999990000025</c:v>
                </c:pt>
                <c:pt idx="134">
                  <c:v>0.65999999990000024</c:v>
                </c:pt>
                <c:pt idx="135">
                  <c:v>0.64999999990000024</c:v>
                </c:pt>
                <c:pt idx="136">
                  <c:v>0.63999999990000023</c:v>
                </c:pt>
                <c:pt idx="137">
                  <c:v>0.62999999990000022</c:v>
                </c:pt>
                <c:pt idx="138">
                  <c:v>0.61999999990000021</c:v>
                </c:pt>
                <c:pt idx="139">
                  <c:v>0.6099999999000002</c:v>
                </c:pt>
                <c:pt idx="140">
                  <c:v>0.59999999990000019</c:v>
                </c:pt>
                <c:pt idx="141">
                  <c:v>0.58999999990000029</c:v>
                </c:pt>
                <c:pt idx="142">
                  <c:v>0.57999999990000028</c:v>
                </c:pt>
                <c:pt idx="143">
                  <c:v>0.56999999990000028</c:v>
                </c:pt>
                <c:pt idx="144">
                  <c:v>0.55999999990000027</c:v>
                </c:pt>
                <c:pt idx="145">
                  <c:v>0.54999999990000026</c:v>
                </c:pt>
                <c:pt idx="146">
                  <c:v>0.53999999990000025</c:v>
                </c:pt>
                <c:pt idx="147">
                  <c:v>0.52999999990000024</c:v>
                </c:pt>
                <c:pt idx="148">
                  <c:v>0.51999999990000023</c:v>
                </c:pt>
                <c:pt idx="149">
                  <c:v>0.50999999990000022</c:v>
                </c:pt>
                <c:pt idx="150">
                  <c:v>0.49999999990000021</c:v>
                </c:pt>
                <c:pt idx="151">
                  <c:v>0.48999999990000026</c:v>
                </c:pt>
                <c:pt idx="152">
                  <c:v>0.47999999990000025</c:v>
                </c:pt>
                <c:pt idx="153">
                  <c:v>0.46999999990000024</c:v>
                </c:pt>
                <c:pt idx="154">
                  <c:v>0.45999999990000023</c:v>
                </c:pt>
                <c:pt idx="155">
                  <c:v>0.44999999990000022</c:v>
                </c:pt>
                <c:pt idx="156">
                  <c:v>0.43999999990000022</c:v>
                </c:pt>
                <c:pt idx="157">
                  <c:v>0.42999999990000026</c:v>
                </c:pt>
                <c:pt idx="158">
                  <c:v>0.41999999990000025</c:v>
                </c:pt>
                <c:pt idx="159">
                  <c:v>0.40999999990000024</c:v>
                </c:pt>
                <c:pt idx="160">
                  <c:v>0.39999999990000024</c:v>
                </c:pt>
                <c:pt idx="161">
                  <c:v>0.38999999990000023</c:v>
                </c:pt>
                <c:pt idx="162">
                  <c:v>0.37999999990000027</c:v>
                </c:pt>
                <c:pt idx="163">
                  <c:v>0.36999999990000026</c:v>
                </c:pt>
                <c:pt idx="164">
                  <c:v>0.35999999990000026</c:v>
                </c:pt>
                <c:pt idx="165">
                  <c:v>0.34999999990000025</c:v>
                </c:pt>
                <c:pt idx="166">
                  <c:v>0.33999999990000024</c:v>
                </c:pt>
                <c:pt idx="167">
                  <c:v>0.32999999990000023</c:v>
                </c:pt>
                <c:pt idx="168">
                  <c:v>0.31999999990000022</c:v>
                </c:pt>
                <c:pt idx="169">
                  <c:v>0.30999999990000021</c:v>
                </c:pt>
                <c:pt idx="170">
                  <c:v>0.2999999999000002</c:v>
                </c:pt>
                <c:pt idx="171">
                  <c:v>0.28999999990000019</c:v>
                </c:pt>
                <c:pt idx="172">
                  <c:v>0.27999999990000018</c:v>
                </c:pt>
                <c:pt idx="173">
                  <c:v>0.26999999990000018</c:v>
                </c:pt>
                <c:pt idx="174">
                  <c:v>0.25999999990000017</c:v>
                </c:pt>
                <c:pt idx="175">
                  <c:v>0.24999999990000016</c:v>
                </c:pt>
                <c:pt idx="176">
                  <c:v>0.23999999990000015</c:v>
                </c:pt>
                <c:pt idx="177">
                  <c:v>0.22999999990000014</c:v>
                </c:pt>
                <c:pt idx="178">
                  <c:v>0.21999999990000013</c:v>
                </c:pt>
                <c:pt idx="179">
                  <c:v>0.20999999990000012</c:v>
                </c:pt>
                <c:pt idx="180">
                  <c:v>0.19999999990000011</c:v>
                </c:pt>
                <c:pt idx="181">
                  <c:v>0.1899999999000001</c:v>
                </c:pt>
                <c:pt idx="182">
                  <c:v>0.1799999999000001</c:v>
                </c:pt>
                <c:pt idx="183">
                  <c:v>0.16999999990000009</c:v>
                </c:pt>
                <c:pt idx="184">
                  <c:v>0.15999999990000008</c:v>
                </c:pt>
                <c:pt idx="185">
                  <c:v>0.14999999990000007</c:v>
                </c:pt>
                <c:pt idx="186">
                  <c:v>0.13999999990000006</c:v>
                </c:pt>
                <c:pt idx="187">
                  <c:v>0.12999999990000005</c:v>
                </c:pt>
                <c:pt idx="188">
                  <c:v>0.11999999990000004</c:v>
                </c:pt>
                <c:pt idx="189">
                  <c:v>0.10999999990000003</c:v>
                </c:pt>
                <c:pt idx="190">
                  <c:v>9.9999999900000025E-2</c:v>
                </c:pt>
                <c:pt idx="191">
                  <c:v>8.9999999900000016E-2</c:v>
                </c:pt>
                <c:pt idx="192">
                  <c:v>7.9999999900000007E-2</c:v>
                </c:pt>
                <c:pt idx="193">
                  <c:v>6.9999999899999998E-2</c:v>
                </c:pt>
                <c:pt idx="194">
                  <c:v>5.999999989999999E-2</c:v>
                </c:pt>
                <c:pt idx="195">
                  <c:v>4.9999999899999981E-2</c:v>
                </c:pt>
                <c:pt idx="196">
                  <c:v>3.9999999899999972E-2</c:v>
                </c:pt>
                <c:pt idx="197">
                  <c:v>2.9999999899999963E-2</c:v>
                </c:pt>
                <c:pt idx="198">
                  <c:v>1.9999999899999954E-2</c:v>
                </c:pt>
                <c:pt idx="199">
                  <c:v>9.9999998999999451E-3</c:v>
                </c:pt>
                <c:pt idx="200">
                  <c:v>9.8999999864624044E-9</c:v>
                </c:pt>
              </c:numCache>
            </c:numRef>
          </c:xVal>
          <c:yVal>
            <c:numRef>
              <c:f>SD_Data!$H$12:$H$212</c:f>
              <c:numCache>
                <c:formatCode>General</c:formatCode>
                <c:ptCount val="201"/>
                <c:pt idx="0">
                  <c:v>0</c:v>
                </c:pt>
                <c:pt idx="1">
                  <c:v>9.9498743710662099E-2</c:v>
                </c:pt>
                <c:pt idx="2">
                  <c:v>0.14000000000000001</c:v>
                </c:pt>
                <c:pt idx="3">
                  <c:v>0.17058722109231986</c:v>
                </c:pt>
                <c:pt idx="4">
                  <c:v>0.19595917942265437</c:v>
                </c:pt>
                <c:pt idx="5">
                  <c:v>0.21794494717703378</c:v>
                </c:pt>
                <c:pt idx="6">
                  <c:v>0.2374868417407584</c:v>
                </c:pt>
                <c:pt idx="7">
                  <c:v>0.25514701644346155</c:v>
                </c:pt>
                <c:pt idx="8">
                  <c:v>0.27129319932501084</c:v>
                </c:pt>
                <c:pt idx="9">
                  <c:v>0.28618176042508381</c:v>
                </c:pt>
                <c:pt idx="10">
                  <c:v>0.30000000000000016</c:v>
                </c:pt>
                <c:pt idx="11">
                  <c:v>0.31288975694324045</c:v>
                </c:pt>
                <c:pt idx="12">
                  <c:v>0.32496153618543855</c:v>
                </c:pt>
                <c:pt idx="13">
                  <c:v>0.33630343441600485</c:v>
                </c:pt>
                <c:pt idx="14">
                  <c:v>0.34698703145794957</c:v>
                </c:pt>
                <c:pt idx="15">
                  <c:v>0.35707142142714265</c:v>
                </c:pt>
                <c:pt idx="16">
                  <c:v>0.36660605559646736</c:v>
                </c:pt>
                <c:pt idx="17">
                  <c:v>0.37563279941985911</c:v>
                </c:pt>
                <c:pt idx="18">
                  <c:v>0.38418745424597106</c:v>
                </c:pt>
                <c:pt idx="19">
                  <c:v>0.39230090491866076</c:v>
                </c:pt>
                <c:pt idx="20">
                  <c:v>0.40000000000000013</c:v>
                </c:pt>
                <c:pt idx="21">
                  <c:v>0.40730823708832614</c:v>
                </c:pt>
                <c:pt idx="22">
                  <c:v>0.4142463035441597</c:v>
                </c:pt>
                <c:pt idx="23">
                  <c:v>0.42083250825001639</c:v>
                </c:pt>
                <c:pt idx="24">
                  <c:v>0.42708313008125259</c:v>
                </c:pt>
                <c:pt idx="25">
                  <c:v>0.43301270189221946</c:v>
                </c:pt>
                <c:pt idx="26">
                  <c:v>0.43863424398922635</c:v>
                </c:pt>
                <c:pt idx="27">
                  <c:v>0.44395945760846239</c:v>
                </c:pt>
                <c:pt idx="28">
                  <c:v>0.44899888641287311</c:v>
                </c:pt>
                <c:pt idx="29">
                  <c:v>0.4537620521815372</c:v>
                </c:pt>
                <c:pt idx="30">
                  <c:v>0.45825756949558411</c:v>
                </c:pt>
                <c:pt idx="31">
                  <c:v>0.46249324319388718</c:v>
                </c:pt>
                <c:pt idx="32">
                  <c:v>0.46647615158762412</c:v>
                </c:pt>
                <c:pt idx="33">
                  <c:v>0.47021271782035001</c:v>
                </c:pt>
                <c:pt idx="34">
                  <c:v>0.47370877129308053</c:v>
                </c:pt>
                <c:pt idx="35">
                  <c:v>0.47696960070847294</c:v>
                </c:pt>
                <c:pt idx="36">
                  <c:v>0.48000000000000009</c:v>
                </c:pt>
                <c:pt idx="37">
                  <c:v>0.48280430818293252</c:v>
                </c:pt>
                <c:pt idx="38">
                  <c:v>0.48538644398046399</c:v>
                </c:pt>
                <c:pt idx="39">
                  <c:v>0.48774993593028798</c:v>
                </c:pt>
                <c:pt idx="40">
                  <c:v>0.48989794855663571</c:v>
                </c:pt>
                <c:pt idx="41">
                  <c:v>0.49183330509431755</c:v>
                </c:pt>
                <c:pt idx="42">
                  <c:v>0.49355850717012267</c:v>
                </c:pt>
                <c:pt idx="43">
                  <c:v>0.49507575177946256</c:v>
                </c:pt>
                <c:pt idx="44">
                  <c:v>0.49638694583963427</c:v>
                </c:pt>
                <c:pt idx="45">
                  <c:v>0.49749371855330998</c:v>
                </c:pt>
                <c:pt idx="46">
                  <c:v>0.49839743177508455</c:v>
                </c:pt>
                <c:pt idx="47">
                  <c:v>0.49909918853871121</c:v>
                </c:pt>
                <c:pt idx="48">
                  <c:v>0.4995998398718719</c:v>
                </c:pt>
                <c:pt idx="49">
                  <c:v>0.49989998999799951</c:v>
                </c:pt>
                <c:pt idx="50">
                  <c:v>0.5</c:v>
                </c:pt>
                <c:pt idx="51">
                  <c:v>0.49989998999799951</c:v>
                </c:pt>
                <c:pt idx="52">
                  <c:v>0.49959983987187184</c:v>
                </c:pt>
                <c:pt idx="53">
                  <c:v>0.49909918853871121</c:v>
                </c:pt>
                <c:pt idx="54">
                  <c:v>0.4983974317750845</c:v>
                </c:pt>
                <c:pt idx="55">
                  <c:v>0.49749371855330993</c:v>
                </c:pt>
                <c:pt idx="56">
                  <c:v>0.49638694583963422</c:v>
                </c:pt>
                <c:pt idx="57">
                  <c:v>0.4950757517794625</c:v>
                </c:pt>
                <c:pt idx="58">
                  <c:v>0.49355850717012262</c:v>
                </c:pt>
                <c:pt idx="59">
                  <c:v>0.49183330509431744</c:v>
                </c:pt>
                <c:pt idx="60">
                  <c:v>0.48989794855663554</c:v>
                </c:pt>
                <c:pt idx="61">
                  <c:v>0.48774993593028787</c:v>
                </c:pt>
                <c:pt idx="62">
                  <c:v>0.48538644398046382</c:v>
                </c:pt>
                <c:pt idx="63">
                  <c:v>0.48280430818293235</c:v>
                </c:pt>
                <c:pt idx="64">
                  <c:v>0.47999999999999993</c:v>
                </c:pt>
                <c:pt idx="65">
                  <c:v>0.47696960070847272</c:v>
                </c:pt>
                <c:pt idx="66">
                  <c:v>0.47370877129308037</c:v>
                </c:pt>
                <c:pt idx="67">
                  <c:v>0.47021271782034979</c:v>
                </c:pt>
                <c:pt idx="68">
                  <c:v>0.4664761515876239</c:v>
                </c:pt>
                <c:pt idx="69">
                  <c:v>0.46249324319388696</c:v>
                </c:pt>
                <c:pt idx="70">
                  <c:v>0.45825756949558383</c:v>
                </c:pt>
                <c:pt idx="71">
                  <c:v>0.45376205218153692</c:v>
                </c:pt>
                <c:pt idx="72">
                  <c:v>0.44899888641287278</c:v>
                </c:pt>
                <c:pt idx="73">
                  <c:v>0.44395945760846206</c:v>
                </c:pt>
                <c:pt idx="74">
                  <c:v>0.43863424398922596</c:v>
                </c:pt>
                <c:pt idx="75">
                  <c:v>0.43301270189221908</c:v>
                </c:pt>
                <c:pt idx="76">
                  <c:v>0.4270831300812522</c:v>
                </c:pt>
                <c:pt idx="77">
                  <c:v>0.420832508250016</c:v>
                </c:pt>
                <c:pt idx="78">
                  <c:v>0.41424630354415931</c:v>
                </c:pt>
                <c:pt idx="79">
                  <c:v>0.40730823708832575</c:v>
                </c:pt>
                <c:pt idx="80">
                  <c:v>0.39999999999999969</c:v>
                </c:pt>
                <c:pt idx="81">
                  <c:v>0.39230090491866026</c:v>
                </c:pt>
                <c:pt idx="82">
                  <c:v>0.38418745424597056</c:v>
                </c:pt>
                <c:pt idx="83">
                  <c:v>0.37563279941985855</c:v>
                </c:pt>
                <c:pt idx="84">
                  <c:v>0.36660605559646675</c:v>
                </c:pt>
                <c:pt idx="85">
                  <c:v>0.35707142142714204</c:v>
                </c:pt>
                <c:pt idx="86">
                  <c:v>0.34698703145794896</c:v>
                </c:pt>
                <c:pt idx="87">
                  <c:v>0.33630343441600419</c:v>
                </c:pt>
                <c:pt idx="88">
                  <c:v>0.32496153618543783</c:v>
                </c:pt>
                <c:pt idx="89">
                  <c:v>0.31288975694323967</c:v>
                </c:pt>
                <c:pt idx="90">
                  <c:v>0.29999999999999932</c:v>
                </c:pt>
                <c:pt idx="91">
                  <c:v>0.28618176042508292</c:v>
                </c:pt>
                <c:pt idx="92">
                  <c:v>0.27129319932500989</c:v>
                </c:pt>
                <c:pt idx="93">
                  <c:v>0.25514701644346055</c:v>
                </c:pt>
                <c:pt idx="94">
                  <c:v>0.23748684174075729</c:v>
                </c:pt>
                <c:pt idx="95">
                  <c:v>0.2179449471770325</c:v>
                </c:pt>
                <c:pt idx="96">
                  <c:v>0.19595917942265287</c:v>
                </c:pt>
                <c:pt idx="97">
                  <c:v>0.17058722109231822</c:v>
                </c:pt>
                <c:pt idx="98">
                  <c:v>0.13999999999999793</c:v>
                </c:pt>
                <c:pt idx="99">
                  <c:v>9.9498743710659032E-2</c:v>
                </c:pt>
                <c:pt idx="100">
                  <c:v>9.9999726580888611E-6</c:v>
                </c:pt>
                <c:pt idx="101">
                  <c:v>-9.949874420312782E-2</c:v>
                </c:pt>
                <c:pt idx="102">
                  <c:v>-0.14000000034285534</c:v>
                </c:pt>
                <c:pt idx="103">
                  <c:v>-0.17058722136783727</c:v>
                </c:pt>
                <c:pt idx="104">
                  <c:v>-0.19595917965739584</c:v>
                </c:pt>
                <c:pt idx="105">
                  <c:v>-0.21794494738350681</c:v>
                </c:pt>
                <c:pt idx="106">
                  <c:v>-0.23748684192603084</c:v>
                </c:pt>
                <c:pt idx="107">
                  <c:v>-0.25514701661199096</c:v>
                </c:pt>
                <c:pt idx="108">
                  <c:v>-0.27129319947982405</c:v>
                </c:pt>
                <c:pt idx="109">
                  <c:v>-0.28618176056834865</c:v>
                </c:pt>
                <c:pt idx="110">
                  <c:v>-0.30000000013333272</c:v>
                </c:pt>
                <c:pt idx="111">
                  <c:v>-0.3128897570678843</c:v>
                </c:pt>
                <c:pt idx="112">
                  <c:v>-0.32496153630237484</c:v>
                </c:pt>
                <c:pt idx="113">
                  <c:v>-0.33630343452602396</c:v>
                </c:pt>
                <c:pt idx="114">
                  <c:v>-0.3469870315616993</c:v>
                </c:pt>
                <c:pt idx="115">
                  <c:v>-0.35707142152516175</c:v>
                </c:pt>
                <c:pt idx="116">
                  <c:v>-0.36660605568920945</c:v>
                </c:pt>
                <c:pt idx="117">
                  <c:v>-0.37563279950771039</c:v>
                </c:pt>
                <c:pt idx="118">
                  <c:v>-0.38418745432926327</c:v>
                </c:pt>
                <c:pt idx="119">
                  <c:v>-0.39230090499768133</c:v>
                </c:pt>
                <c:pt idx="120">
                  <c:v>-0.4000000000749997</c:v>
                </c:pt>
                <c:pt idx="121">
                  <c:v>-0.40730823715952491</c:v>
                </c:pt>
                <c:pt idx="122">
                  <c:v>-0.41424630361175196</c:v>
                </c:pt>
                <c:pt idx="123">
                  <c:v>-0.42083250831417457</c:v>
                </c:pt>
                <c:pt idx="124">
                  <c:v>-0.42708313014213034</c:v>
                </c:pt>
                <c:pt idx="125">
                  <c:v>-0.43301270194995417</c:v>
                </c:pt>
                <c:pt idx="126">
                  <c:v>-0.4386342440439413</c:v>
                </c:pt>
                <c:pt idx="127">
                  <c:v>-0.44395945766026862</c:v>
                </c:pt>
                <c:pt idx="128">
                  <c:v>-0.44899888646187069</c:v>
                </c:pt>
                <c:pt idx="129">
                  <c:v>-0.45376205222781674</c:v>
                </c:pt>
                <c:pt idx="130">
                  <c:v>-0.45825756953922747</c:v>
                </c:pt>
                <c:pt idx="131">
                  <c:v>-0.46249324323496865</c:v>
                </c:pt>
                <c:pt idx="132">
                  <c:v>-0.46647615162621114</c:v>
                </c:pt>
                <c:pt idx="133">
                  <c:v>-0.47021271785650365</c:v>
                </c:pt>
                <c:pt idx="134">
                  <c:v>-0.4737087713268564</c:v>
                </c:pt>
                <c:pt idx="135">
                  <c:v>-0.47696960073992128</c:v>
                </c:pt>
                <c:pt idx="136">
                  <c:v>-0.4800000000291666</c:v>
                </c:pt>
                <c:pt idx="137">
                  <c:v>-0.48280430820985842</c:v>
                </c:pt>
                <c:pt idx="138">
                  <c:v>-0.48538644400518638</c:v>
                </c:pt>
                <c:pt idx="139">
                  <c:v>-0.48774993595284044</c:v>
                </c:pt>
                <c:pt idx="140">
                  <c:v>-0.48989794857704799</c:v>
                </c:pt>
                <c:pt idx="141">
                  <c:v>-0.49183330511261636</c:v>
                </c:pt>
                <c:pt idx="142">
                  <c:v>-0.49355850718633143</c:v>
                </c:pt>
                <c:pt idx="143">
                  <c:v>-0.49507575179360175</c:v>
                </c:pt>
                <c:pt idx="144">
                  <c:v>-0.49638694585172155</c:v>
                </c:pt>
                <c:pt idx="145">
                  <c:v>-0.49749371856336033</c:v>
                </c:pt>
                <c:pt idx="146">
                  <c:v>-0.49839743178311019</c:v>
                </c:pt>
                <c:pt idx="147">
                  <c:v>-0.49909918854472202</c:v>
                </c:pt>
                <c:pt idx="148">
                  <c:v>-0.49959983987587503</c:v>
                </c:pt>
                <c:pt idx="149">
                  <c:v>-0.49989998999999991</c:v>
                </c:pt>
                <c:pt idx="150">
                  <c:v>-0.5</c:v>
                </c:pt>
                <c:pt idx="151">
                  <c:v>-0.49989998999599911</c:v>
                </c:pt>
                <c:pt idx="152">
                  <c:v>-0.49959983986786866</c:v>
                </c:pt>
                <c:pt idx="153">
                  <c:v>-0.49909918853270041</c:v>
                </c:pt>
                <c:pt idx="154">
                  <c:v>-0.49839743176705881</c:v>
                </c:pt>
                <c:pt idx="155">
                  <c:v>-0.49749371854325963</c:v>
                </c:pt>
                <c:pt idx="156">
                  <c:v>-0.49638694582754694</c:v>
                </c:pt>
                <c:pt idx="157">
                  <c:v>-0.49507575176532331</c:v>
                </c:pt>
                <c:pt idx="158">
                  <c:v>-0.49355850715391386</c:v>
                </c:pt>
                <c:pt idx="159">
                  <c:v>-0.49183330507601863</c:v>
                </c:pt>
                <c:pt idx="160">
                  <c:v>-0.48989794853622326</c:v>
                </c:pt>
                <c:pt idx="161">
                  <c:v>-0.48774993590773547</c:v>
                </c:pt>
                <c:pt idx="162">
                  <c:v>-0.48538644395574138</c:v>
                </c:pt>
                <c:pt idx="163">
                  <c:v>-0.4828043081560065</c:v>
                </c:pt>
                <c:pt idx="164">
                  <c:v>-0.47999999997083337</c:v>
                </c:pt>
                <c:pt idx="165">
                  <c:v>-0.47696960067702437</c:v>
                </c:pt>
                <c:pt idx="166">
                  <c:v>-0.4737087712593045</c:v>
                </c:pt>
                <c:pt idx="167">
                  <c:v>-0.47021271778419615</c:v>
                </c:pt>
                <c:pt idx="168">
                  <c:v>-0.46647615154903693</c:v>
                </c:pt>
                <c:pt idx="169">
                  <c:v>-0.46249324315280549</c:v>
                </c:pt>
                <c:pt idx="170">
                  <c:v>-0.45825756945194052</c:v>
                </c:pt>
                <c:pt idx="171">
                  <c:v>-0.45376205213525739</c:v>
                </c:pt>
                <c:pt idx="172">
                  <c:v>-0.44899888636387519</c:v>
                </c:pt>
                <c:pt idx="173">
                  <c:v>-0.44395945755665583</c:v>
                </c:pt>
                <c:pt idx="174">
                  <c:v>-0.43863424393451095</c:v>
                </c:pt>
                <c:pt idx="175">
                  <c:v>-0.43301270183448437</c:v>
                </c:pt>
                <c:pt idx="176">
                  <c:v>-0.42708313002037446</c:v>
                </c:pt>
                <c:pt idx="177">
                  <c:v>-0.42083250818585777</c:v>
                </c:pt>
                <c:pt idx="178">
                  <c:v>-0.41424630347656705</c:v>
                </c:pt>
                <c:pt idx="179">
                  <c:v>-0.40730823701712693</c:v>
                </c:pt>
                <c:pt idx="180">
                  <c:v>-0.39999999992500013</c:v>
                </c:pt>
                <c:pt idx="181">
                  <c:v>-0.39230090483963975</c:v>
                </c:pt>
                <c:pt idx="182">
                  <c:v>-0.38418745416267835</c:v>
                </c:pt>
                <c:pt idx="183">
                  <c:v>-0.37563279933200733</c:v>
                </c:pt>
                <c:pt idx="184">
                  <c:v>-0.36660605550372466</c:v>
                </c:pt>
                <c:pt idx="185">
                  <c:v>-0.35707142132912295</c:v>
                </c:pt>
                <c:pt idx="186">
                  <c:v>-0.34698703135419923</c:v>
                </c:pt>
                <c:pt idx="187">
                  <c:v>-0.33630343430598508</c:v>
                </c:pt>
                <c:pt idx="188">
                  <c:v>-0.32496153606850159</c:v>
                </c:pt>
                <c:pt idx="189">
                  <c:v>-0.31288975681859582</c:v>
                </c:pt>
                <c:pt idx="190">
                  <c:v>-0.2999999998666667</c:v>
                </c:pt>
                <c:pt idx="191">
                  <c:v>-0.28618176028181813</c:v>
                </c:pt>
                <c:pt idx="192">
                  <c:v>-0.27129319917019667</c:v>
                </c:pt>
                <c:pt idx="193">
                  <c:v>-0.25514701627493119</c:v>
                </c:pt>
                <c:pt idx="194">
                  <c:v>-0.23748684155548488</c:v>
                </c:pt>
                <c:pt idx="195">
                  <c:v>-0.21794494697055947</c:v>
                </c:pt>
                <c:pt idx="196">
                  <c:v>-0.19595917918791142</c:v>
                </c:pt>
                <c:pt idx="197">
                  <c:v>-0.17058722081680081</c:v>
                </c:pt>
                <c:pt idx="198">
                  <c:v>-0.13999999965714274</c:v>
                </c:pt>
                <c:pt idx="199">
                  <c:v>-9.9498743218193159E-2</c:v>
                </c:pt>
                <c:pt idx="200">
                  <c:v>-9.9498743084724953E-5</c:v>
                </c:pt>
              </c:numCache>
            </c:numRef>
          </c:yVal>
          <c:smooth val="1"/>
        </c:ser>
        <c:ser>
          <c:idx val="36"/>
          <c:order val="36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SD_Data!$K$12:$K$212</c:f>
              <c:numCache>
                <c:formatCode>General</c:formatCode>
                <c:ptCount val="201"/>
                <c:pt idx="0">
                  <c:v>-0.5</c:v>
                </c:pt>
                <c:pt idx="1">
                  <c:v>-0.48499999999999999</c:v>
                </c:pt>
                <c:pt idx="2">
                  <c:v>-0.47</c:v>
                </c:pt>
                <c:pt idx="3">
                  <c:v>-0.45499999999999996</c:v>
                </c:pt>
                <c:pt idx="4">
                  <c:v>-0.43999999999999995</c:v>
                </c:pt>
                <c:pt idx="5">
                  <c:v>-0.42499999999999993</c:v>
                </c:pt>
                <c:pt idx="6">
                  <c:v>-0.40999999999999992</c:v>
                </c:pt>
                <c:pt idx="7">
                  <c:v>-0.39499999999999991</c:v>
                </c:pt>
                <c:pt idx="8">
                  <c:v>-0.37999999999999989</c:v>
                </c:pt>
                <c:pt idx="9">
                  <c:v>-0.36499999999999988</c:v>
                </c:pt>
                <c:pt idx="10">
                  <c:v>-0.34999999999999987</c:v>
                </c:pt>
                <c:pt idx="11">
                  <c:v>-0.33499999999999985</c:v>
                </c:pt>
                <c:pt idx="12">
                  <c:v>-0.31999999999999984</c:v>
                </c:pt>
                <c:pt idx="13">
                  <c:v>-0.30499999999999983</c:v>
                </c:pt>
                <c:pt idx="14">
                  <c:v>-0.28999999999999981</c:v>
                </c:pt>
                <c:pt idx="15">
                  <c:v>-0.2749999999999998</c:v>
                </c:pt>
                <c:pt idx="16">
                  <c:v>-0.25999999999999979</c:v>
                </c:pt>
                <c:pt idx="17">
                  <c:v>-0.24499999999999977</c:v>
                </c:pt>
                <c:pt idx="18">
                  <c:v>-0.22999999999999976</c:v>
                </c:pt>
                <c:pt idx="19">
                  <c:v>-0.21499999999999975</c:v>
                </c:pt>
                <c:pt idx="20">
                  <c:v>-0.19999999999999973</c:v>
                </c:pt>
                <c:pt idx="21">
                  <c:v>-0.18499999999999972</c:v>
                </c:pt>
                <c:pt idx="22">
                  <c:v>-0.16999999999999971</c:v>
                </c:pt>
                <c:pt idx="23">
                  <c:v>-0.15499999999999969</c:v>
                </c:pt>
                <c:pt idx="24">
                  <c:v>-0.13999999999999968</c:v>
                </c:pt>
                <c:pt idx="25">
                  <c:v>-0.12499999999999967</c:v>
                </c:pt>
                <c:pt idx="26">
                  <c:v>-0.10999999999999965</c:v>
                </c:pt>
                <c:pt idx="27">
                  <c:v>-9.499999999999964E-2</c:v>
                </c:pt>
                <c:pt idx="28">
                  <c:v>-7.9999999999999627E-2</c:v>
                </c:pt>
                <c:pt idx="29">
                  <c:v>-6.4999999999999614E-2</c:v>
                </c:pt>
                <c:pt idx="30">
                  <c:v>-4.99999999999996E-2</c:v>
                </c:pt>
                <c:pt idx="31">
                  <c:v>-3.4999999999999587E-2</c:v>
                </c:pt>
                <c:pt idx="32">
                  <c:v>-1.9999999999999574E-2</c:v>
                </c:pt>
                <c:pt idx="33">
                  <c:v>-4.9999999999995604E-3</c:v>
                </c:pt>
                <c:pt idx="34">
                  <c:v>1.0000000000000453E-2</c:v>
                </c:pt>
                <c:pt idx="35">
                  <c:v>2.5000000000000466E-2</c:v>
                </c:pt>
                <c:pt idx="36">
                  <c:v>4.000000000000048E-2</c:v>
                </c:pt>
                <c:pt idx="37">
                  <c:v>5.5000000000000493E-2</c:v>
                </c:pt>
                <c:pt idx="38">
                  <c:v>7.0000000000000506E-2</c:v>
                </c:pt>
                <c:pt idx="39">
                  <c:v>8.500000000000052E-2</c:v>
                </c:pt>
                <c:pt idx="40">
                  <c:v>0.10000000000000053</c:v>
                </c:pt>
                <c:pt idx="41">
                  <c:v>0.11500000000000055</c:v>
                </c:pt>
                <c:pt idx="42">
                  <c:v>0.13000000000000056</c:v>
                </c:pt>
                <c:pt idx="43">
                  <c:v>0.14500000000000055</c:v>
                </c:pt>
                <c:pt idx="44">
                  <c:v>0.16000000000000053</c:v>
                </c:pt>
                <c:pt idx="45">
                  <c:v>0.17500000000000054</c:v>
                </c:pt>
                <c:pt idx="46">
                  <c:v>0.19000000000000056</c:v>
                </c:pt>
                <c:pt idx="47">
                  <c:v>0.20500000000000054</c:v>
                </c:pt>
                <c:pt idx="48">
                  <c:v>0.22000000000000053</c:v>
                </c:pt>
                <c:pt idx="49">
                  <c:v>0.23500000000000054</c:v>
                </c:pt>
                <c:pt idx="50">
                  <c:v>0.25000000000000056</c:v>
                </c:pt>
                <c:pt idx="51">
                  <c:v>0.26500000000000057</c:v>
                </c:pt>
                <c:pt idx="52">
                  <c:v>0.28000000000000053</c:v>
                </c:pt>
                <c:pt idx="53">
                  <c:v>0.29500000000000054</c:v>
                </c:pt>
                <c:pt idx="54">
                  <c:v>0.31000000000000055</c:v>
                </c:pt>
                <c:pt idx="55">
                  <c:v>0.32500000000000051</c:v>
                </c:pt>
                <c:pt idx="56">
                  <c:v>0.34000000000000052</c:v>
                </c:pt>
                <c:pt idx="57">
                  <c:v>0.35500000000000054</c:v>
                </c:pt>
                <c:pt idx="58">
                  <c:v>0.37000000000000055</c:v>
                </c:pt>
                <c:pt idx="59">
                  <c:v>0.38500000000000056</c:v>
                </c:pt>
                <c:pt idx="60">
                  <c:v>0.40000000000000052</c:v>
                </c:pt>
                <c:pt idx="61">
                  <c:v>0.41500000000000054</c:v>
                </c:pt>
                <c:pt idx="62">
                  <c:v>0.43000000000000055</c:v>
                </c:pt>
                <c:pt idx="63">
                  <c:v>0.44500000000000056</c:v>
                </c:pt>
                <c:pt idx="64">
                  <c:v>0.46000000000000058</c:v>
                </c:pt>
                <c:pt idx="65">
                  <c:v>0.47500000000000059</c:v>
                </c:pt>
                <c:pt idx="66">
                  <c:v>0.4900000000000006</c:v>
                </c:pt>
                <c:pt idx="67">
                  <c:v>0.50500000000000056</c:v>
                </c:pt>
                <c:pt idx="68">
                  <c:v>0.52000000000000068</c:v>
                </c:pt>
                <c:pt idx="69">
                  <c:v>0.53500000000000059</c:v>
                </c:pt>
                <c:pt idx="70">
                  <c:v>0.55000000000000071</c:v>
                </c:pt>
                <c:pt idx="71">
                  <c:v>0.56500000000000061</c:v>
                </c:pt>
                <c:pt idx="72">
                  <c:v>0.58000000000000074</c:v>
                </c:pt>
                <c:pt idx="73">
                  <c:v>0.59500000000000064</c:v>
                </c:pt>
                <c:pt idx="74">
                  <c:v>0.61000000000000076</c:v>
                </c:pt>
                <c:pt idx="75">
                  <c:v>0.62500000000000067</c:v>
                </c:pt>
                <c:pt idx="76">
                  <c:v>0.64000000000000079</c:v>
                </c:pt>
                <c:pt idx="77">
                  <c:v>0.65500000000000069</c:v>
                </c:pt>
                <c:pt idx="78">
                  <c:v>0.67000000000000082</c:v>
                </c:pt>
                <c:pt idx="79">
                  <c:v>0.68500000000000072</c:v>
                </c:pt>
                <c:pt idx="80">
                  <c:v>0.70000000000000084</c:v>
                </c:pt>
                <c:pt idx="81">
                  <c:v>0.71500000000000075</c:v>
                </c:pt>
                <c:pt idx="82">
                  <c:v>0.73000000000000087</c:v>
                </c:pt>
                <c:pt idx="83">
                  <c:v>0.74500000000000077</c:v>
                </c:pt>
                <c:pt idx="84">
                  <c:v>0.76000000000000079</c:v>
                </c:pt>
                <c:pt idx="85">
                  <c:v>0.7750000000000008</c:v>
                </c:pt>
                <c:pt idx="86">
                  <c:v>0.79000000000000081</c:v>
                </c:pt>
                <c:pt idx="87">
                  <c:v>0.80500000000000083</c:v>
                </c:pt>
                <c:pt idx="88">
                  <c:v>0.82000000000000084</c:v>
                </c:pt>
                <c:pt idx="89">
                  <c:v>0.83500000000000085</c:v>
                </c:pt>
                <c:pt idx="90">
                  <c:v>0.85000000000000087</c:v>
                </c:pt>
                <c:pt idx="91">
                  <c:v>0.86500000000000088</c:v>
                </c:pt>
                <c:pt idx="92">
                  <c:v>0.88000000000000089</c:v>
                </c:pt>
                <c:pt idx="93">
                  <c:v>0.89500000000000091</c:v>
                </c:pt>
                <c:pt idx="94">
                  <c:v>0.91000000000000092</c:v>
                </c:pt>
                <c:pt idx="95">
                  <c:v>0.92500000000000093</c:v>
                </c:pt>
                <c:pt idx="96">
                  <c:v>0.94000000000000095</c:v>
                </c:pt>
                <c:pt idx="97">
                  <c:v>0.95500000000000096</c:v>
                </c:pt>
                <c:pt idx="98">
                  <c:v>0.97000000000000097</c:v>
                </c:pt>
                <c:pt idx="99">
                  <c:v>0.98500000000000099</c:v>
                </c:pt>
                <c:pt idx="100">
                  <c:v>0.99999999990000099</c:v>
                </c:pt>
                <c:pt idx="101">
                  <c:v>0.98499999990000098</c:v>
                </c:pt>
                <c:pt idx="102">
                  <c:v>0.96999999990000096</c:v>
                </c:pt>
                <c:pt idx="103">
                  <c:v>0.95499999990000095</c:v>
                </c:pt>
                <c:pt idx="104">
                  <c:v>0.93999999990000094</c:v>
                </c:pt>
                <c:pt idx="105">
                  <c:v>0.92499999990000092</c:v>
                </c:pt>
                <c:pt idx="106">
                  <c:v>0.90999999990000091</c:v>
                </c:pt>
                <c:pt idx="107">
                  <c:v>0.8949999999000009</c:v>
                </c:pt>
                <c:pt idx="108">
                  <c:v>0.87999999990000088</c:v>
                </c:pt>
                <c:pt idx="109">
                  <c:v>0.86499999990000087</c:v>
                </c:pt>
                <c:pt idx="110">
                  <c:v>0.84999999990000086</c:v>
                </c:pt>
                <c:pt idx="111">
                  <c:v>0.83499999990000084</c:v>
                </c:pt>
                <c:pt idx="112">
                  <c:v>0.81999999990000083</c:v>
                </c:pt>
                <c:pt idx="113">
                  <c:v>0.80499999990000082</c:v>
                </c:pt>
                <c:pt idx="114">
                  <c:v>0.7899999999000008</c:v>
                </c:pt>
                <c:pt idx="115">
                  <c:v>0.77499999990000079</c:v>
                </c:pt>
                <c:pt idx="116">
                  <c:v>0.75999999990000078</c:v>
                </c:pt>
                <c:pt idx="117">
                  <c:v>0.74499999990000076</c:v>
                </c:pt>
                <c:pt idx="118">
                  <c:v>0.72999999990000075</c:v>
                </c:pt>
                <c:pt idx="119">
                  <c:v>0.71499999990000074</c:v>
                </c:pt>
                <c:pt idx="120">
                  <c:v>0.69999999990000072</c:v>
                </c:pt>
                <c:pt idx="121">
                  <c:v>0.68499999990000071</c:v>
                </c:pt>
                <c:pt idx="122">
                  <c:v>0.6699999999000007</c:v>
                </c:pt>
                <c:pt idx="123">
                  <c:v>0.65499999990000068</c:v>
                </c:pt>
                <c:pt idx="124">
                  <c:v>0.63999999990000067</c:v>
                </c:pt>
                <c:pt idx="125">
                  <c:v>0.62499999990000066</c:v>
                </c:pt>
                <c:pt idx="126">
                  <c:v>0.60999999990000064</c:v>
                </c:pt>
                <c:pt idx="127">
                  <c:v>0.59499999990000063</c:v>
                </c:pt>
                <c:pt idx="128">
                  <c:v>0.57999999990000062</c:v>
                </c:pt>
                <c:pt idx="129">
                  <c:v>0.5649999999000006</c:v>
                </c:pt>
                <c:pt idx="130">
                  <c:v>0.54999999990000059</c:v>
                </c:pt>
                <c:pt idx="131">
                  <c:v>0.53499999990000058</c:v>
                </c:pt>
                <c:pt idx="132">
                  <c:v>0.51999999990000056</c:v>
                </c:pt>
                <c:pt idx="133">
                  <c:v>0.50499999990000055</c:v>
                </c:pt>
                <c:pt idx="134">
                  <c:v>0.48999999990000054</c:v>
                </c:pt>
                <c:pt idx="135">
                  <c:v>0.47499999990000052</c:v>
                </c:pt>
                <c:pt idx="136">
                  <c:v>0.45999999990000051</c:v>
                </c:pt>
                <c:pt idx="137">
                  <c:v>0.4449999999000005</c:v>
                </c:pt>
                <c:pt idx="138">
                  <c:v>0.42999999990000048</c:v>
                </c:pt>
                <c:pt idx="139">
                  <c:v>0.41499999990000047</c:v>
                </c:pt>
                <c:pt idx="140">
                  <c:v>0.39999999990000046</c:v>
                </c:pt>
                <c:pt idx="141">
                  <c:v>0.38499999990000044</c:v>
                </c:pt>
                <c:pt idx="142">
                  <c:v>0.36999999990000043</c:v>
                </c:pt>
                <c:pt idx="143">
                  <c:v>0.35499999990000042</c:v>
                </c:pt>
                <c:pt idx="144">
                  <c:v>0.33999999990000046</c:v>
                </c:pt>
                <c:pt idx="145">
                  <c:v>0.32499999990000045</c:v>
                </c:pt>
                <c:pt idx="146">
                  <c:v>0.30999999990000043</c:v>
                </c:pt>
                <c:pt idx="147">
                  <c:v>0.29499999990000048</c:v>
                </c:pt>
                <c:pt idx="148">
                  <c:v>0.27999999990000046</c:v>
                </c:pt>
                <c:pt idx="149">
                  <c:v>0.26499999990000045</c:v>
                </c:pt>
                <c:pt idx="150">
                  <c:v>0.24999999990000044</c:v>
                </c:pt>
                <c:pt idx="151">
                  <c:v>0.23499999990000045</c:v>
                </c:pt>
                <c:pt idx="152">
                  <c:v>0.21999999990000046</c:v>
                </c:pt>
                <c:pt idx="153">
                  <c:v>0.20499999990000045</c:v>
                </c:pt>
                <c:pt idx="154">
                  <c:v>0.18999999990000044</c:v>
                </c:pt>
                <c:pt idx="155">
                  <c:v>0.17499999990000045</c:v>
                </c:pt>
                <c:pt idx="156">
                  <c:v>0.15999999990000047</c:v>
                </c:pt>
                <c:pt idx="157">
                  <c:v>0.14499999990000045</c:v>
                </c:pt>
                <c:pt idx="158">
                  <c:v>0.12999999990000044</c:v>
                </c:pt>
                <c:pt idx="159">
                  <c:v>0.11499999990000045</c:v>
                </c:pt>
                <c:pt idx="160">
                  <c:v>9.9999999900000469E-2</c:v>
                </c:pt>
                <c:pt idx="161">
                  <c:v>8.4999999900000456E-2</c:v>
                </c:pt>
                <c:pt idx="162">
                  <c:v>6.9999999900000442E-2</c:v>
                </c:pt>
                <c:pt idx="163">
                  <c:v>5.4999999900000429E-2</c:v>
                </c:pt>
                <c:pt idx="164">
                  <c:v>3.9999999900000416E-2</c:v>
                </c:pt>
                <c:pt idx="165">
                  <c:v>2.4999999900000403E-2</c:v>
                </c:pt>
                <c:pt idx="166">
                  <c:v>9.9999999000003892E-3</c:v>
                </c:pt>
                <c:pt idx="167">
                  <c:v>-5.0000000999996241E-3</c:v>
                </c:pt>
                <c:pt idx="168">
                  <c:v>-2.0000000099999637E-2</c:v>
                </c:pt>
                <c:pt idx="169">
                  <c:v>-3.5000000099999651E-2</c:v>
                </c:pt>
                <c:pt idx="170">
                  <c:v>-5.0000000099999664E-2</c:v>
                </c:pt>
                <c:pt idx="171">
                  <c:v>-6.5000000099999677E-2</c:v>
                </c:pt>
                <c:pt idx="172">
                  <c:v>-8.0000000099999691E-2</c:v>
                </c:pt>
                <c:pt idx="173">
                  <c:v>-9.5000000099999704E-2</c:v>
                </c:pt>
                <c:pt idx="174">
                  <c:v>-0.11000000009999972</c:v>
                </c:pt>
                <c:pt idx="175">
                  <c:v>-0.12500000009999973</c:v>
                </c:pt>
                <c:pt idx="176">
                  <c:v>-0.14000000009999974</c:v>
                </c:pt>
                <c:pt idx="177">
                  <c:v>-0.15500000009999976</c:v>
                </c:pt>
                <c:pt idx="178">
                  <c:v>-0.17000000009999977</c:v>
                </c:pt>
                <c:pt idx="179">
                  <c:v>-0.18500000009999978</c:v>
                </c:pt>
                <c:pt idx="180">
                  <c:v>-0.2000000000999998</c:v>
                </c:pt>
                <c:pt idx="181">
                  <c:v>-0.21500000009999981</c:v>
                </c:pt>
                <c:pt idx="182">
                  <c:v>-0.23000000009999982</c:v>
                </c:pt>
                <c:pt idx="183">
                  <c:v>-0.24500000009999984</c:v>
                </c:pt>
                <c:pt idx="184">
                  <c:v>-0.2600000000999998</c:v>
                </c:pt>
                <c:pt idx="185">
                  <c:v>-0.27500000009999981</c:v>
                </c:pt>
                <c:pt idx="186">
                  <c:v>-0.29000000009999982</c:v>
                </c:pt>
                <c:pt idx="187">
                  <c:v>-0.30500000009999984</c:v>
                </c:pt>
                <c:pt idx="188">
                  <c:v>-0.32000000009999985</c:v>
                </c:pt>
                <c:pt idx="189">
                  <c:v>-0.33500000009999986</c:v>
                </c:pt>
                <c:pt idx="190">
                  <c:v>-0.35000000009999988</c:v>
                </c:pt>
                <c:pt idx="191">
                  <c:v>-0.36500000009999989</c:v>
                </c:pt>
                <c:pt idx="192">
                  <c:v>-0.3800000000999999</c:v>
                </c:pt>
                <c:pt idx="193">
                  <c:v>-0.39500000009999992</c:v>
                </c:pt>
                <c:pt idx="194">
                  <c:v>-0.41000000009999993</c:v>
                </c:pt>
                <c:pt idx="195">
                  <c:v>-0.42500000009999994</c:v>
                </c:pt>
                <c:pt idx="196">
                  <c:v>-0.44000000009999995</c:v>
                </c:pt>
                <c:pt idx="197">
                  <c:v>-0.45500000009999997</c:v>
                </c:pt>
                <c:pt idx="198">
                  <c:v>-0.47000000009999998</c:v>
                </c:pt>
                <c:pt idx="199">
                  <c:v>-0.48500000009999999</c:v>
                </c:pt>
                <c:pt idx="200">
                  <c:v>-0.49999999009999996</c:v>
                </c:pt>
              </c:numCache>
            </c:numRef>
          </c:xVal>
          <c:yVal>
            <c:numRef>
              <c:f>SD_Data!$L$12:$L$212</c:f>
              <c:numCache>
                <c:formatCode>General</c:formatCode>
                <c:ptCount val="201"/>
                <c:pt idx="0">
                  <c:v>0</c:v>
                </c:pt>
                <c:pt idx="1">
                  <c:v>0.14924811556599316</c:v>
                </c:pt>
                <c:pt idx="2">
                  <c:v>0.21000000000000008</c:v>
                </c:pt>
                <c:pt idx="3">
                  <c:v>0.25588083163847986</c:v>
                </c:pt>
                <c:pt idx="4">
                  <c:v>0.29393876913398154</c:v>
                </c:pt>
                <c:pt idx="5">
                  <c:v>0.32691742076555069</c:v>
                </c:pt>
                <c:pt idx="6">
                  <c:v>0.35623026261113772</c:v>
                </c:pt>
                <c:pt idx="7">
                  <c:v>0.38272052466519241</c:v>
                </c:pt>
                <c:pt idx="8">
                  <c:v>0.40693979898751625</c:v>
                </c:pt>
                <c:pt idx="9">
                  <c:v>0.42927264063762571</c:v>
                </c:pt>
                <c:pt idx="10">
                  <c:v>0.45000000000000018</c:v>
                </c:pt>
                <c:pt idx="11">
                  <c:v>0.46933463541486065</c:v>
                </c:pt>
                <c:pt idx="12">
                  <c:v>0.48744230427815782</c:v>
                </c:pt>
                <c:pt idx="13">
                  <c:v>0.50445515162400723</c:v>
                </c:pt>
                <c:pt idx="14">
                  <c:v>0.52048054718692438</c:v>
                </c:pt>
                <c:pt idx="15">
                  <c:v>0.53560713214071398</c:v>
                </c:pt>
                <c:pt idx="16">
                  <c:v>0.54990908339470101</c:v>
                </c:pt>
                <c:pt idx="17">
                  <c:v>0.56344919912978864</c:v>
                </c:pt>
                <c:pt idx="18">
                  <c:v>0.57628118136895656</c:v>
                </c:pt>
                <c:pt idx="19">
                  <c:v>0.58845135737799115</c:v>
                </c:pt>
                <c:pt idx="20">
                  <c:v>0.6000000000000002</c:v>
                </c:pt>
                <c:pt idx="21">
                  <c:v>0.61096235563248924</c:v>
                </c:pt>
                <c:pt idx="22">
                  <c:v>0.62136945531623955</c:v>
                </c:pt>
                <c:pt idx="23">
                  <c:v>0.63124876237502459</c:v>
                </c:pt>
                <c:pt idx="24">
                  <c:v>0.64062469512187881</c:v>
                </c:pt>
                <c:pt idx="25">
                  <c:v>0.64951905283832911</c:v>
                </c:pt>
                <c:pt idx="26">
                  <c:v>0.65795136598383952</c:v>
                </c:pt>
                <c:pt idx="27">
                  <c:v>0.66593918641269356</c:v>
                </c:pt>
                <c:pt idx="28">
                  <c:v>0.67349832961930967</c:v>
                </c:pt>
                <c:pt idx="29">
                  <c:v>0.68064307827230586</c:v>
                </c:pt>
                <c:pt idx="30">
                  <c:v>0.68738635424337613</c:v>
                </c:pt>
                <c:pt idx="31">
                  <c:v>0.69373986479083083</c:v>
                </c:pt>
                <c:pt idx="32">
                  <c:v>0.69971422738143629</c:v>
                </c:pt>
                <c:pt idx="33">
                  <c:v>0.70531907673052496</c:v>
                </c:pt>
                <c:pt idx="34">
                  <c:v>0.7105631569396208</c:v>
                </c:pt>
                <c:pt idx="35">
                  <c:v>0.71545440106270941</c:v>
                </c:pt>
                <c:pt idx="36">
                  <c:v>0.72000000000000008</c:v>
                </c:pt>
                <c:pt idx="37">
                  <c:v>0.72420646227439878</c:v>
                </c:pt>
                <c:pt idx="38">
                  <c:v>0.72807966597069596</c:v>
                </c:pt>
                <c:pt idx="39">
                  <c:v>0.731624903895432</c:v>
                </c:pt>
                <c:pt idx="40">
                  <c:v>0.73484692283495356</c:v>
                </c:pt>
                <c:pt idx="41">
                  <c:v>0.73774995764147633</c:v>
                </c:pt>
                <c:pt idx="42">
                  <c:v>0.74033776075518409</c:v>
                </c:pt>
                <c:pt idx="43">
                  <c:v>0.74261362766919392</c:v>
                </c:pt>
                <c:pt idx="44">
                  <c:v>0.74458041875945147</c:v>
                </c:pt>
                <c:pt idx="45">
                  <c:v>0.746240577829965</c:v>
                </c:pt>
                <c:pt idx="46">
                  <c:v>0.74759614766262683</c:v>
                </c:pt>
                <c:pt idx="47">
                  <c:v>0.7486487828080669</c:v>
                </c:pt>
                <c:pt idx="48">
                  <c:v>0.74939975980780782</c:v>
                </c:pt>
                <c:pt idx="49">
                  <c:v>0.74984998499699917</c:v>
                </c:pt>
                <c:pt idx="50">
                  <c:v>0.75</c:v>
                </c:pt>
                <c:pt idx="51">
                  <c:v>0.74984998499699917</c:v>
                </c:pt>
                <c:pt idx="52">
                  <c:v>0.74939975980780782</c:v>
                </c:pt>
                <c:pt idx="53">
                  <c:v>0.74864878280806679</c:v>
                </c:pt>
                <c:pt idx="54">
                  <c:v>0.74759614766262672</c:v>
                </c:pt>
                <c:pt idx="55">
                  <c:v>0.74624057782996489</c:v>
                </c:pt>
                <c:pt idx="56">
                  <c:v>0.74458041875945136</c:v>
                </c:pt>
                <c:pt idx="57">
                  <c:v>0.74261362766919381</c:v>
                </c:pt>
                <c:pt idx="58">
                  <c:v>0.74033776075518387</c:v>
                </c:pt>
                <c:pt idx="59">
                  <c:v>0.73774995764147611</c:v>
                </c:pt>
                <c:pt idx="60">
                  <c:v>0.73484692283495334</c:v>
                </c:pt>
                <c:pt idx="61">
                  <c:v>0.73162490389543178</c:v>
                </c:pt>
                <c:pt idx="62">
                  <c:v>0.72807966597069573</c:v>
                </c:pt>
                <c:pt idx="63">
                  <c:v>0.72420646227439855</c:v>
                </c:pt>
                <c:pt idx="64">
                  <c:v>0.71999999999999986</c:v>
                </c:pt>
                <c:pt idx="65">
                  <c:v>0.71545440106270908</c:v>
                </c:pt>
                <c:pt idx="66">
                  <c:v>0.71056315693962047</c:v>
                </c:pt>
                <c:pt idx="67">
                  <c:v>0.70531907673052463</c:v>
                </c:pt>
                <c:pt idx="68">
                  <c:v>0.69971422738143585</c:v>
                </c:pt>
                <c:pt idx="69">
                  <c:v>0.69373986479083039</c:v>
                </c:pt>
                <c:pt idx="70">
                  <c:v>0.68738635424337569</c:v>
                </c:pt>
                <c:pt idx="71">
                  <c:v>0.6806430782723053</c:v>
                </c:pt>
                <c:pt idx="72">
                  <c:v>0.67349832961930911</c:v>
                </c:pt>
                <c:pt idx="73">
                  <c:v>0.66593918641269301</c:v>
                </c:pt>
                <c:pt idx="74">
                  <c:v>0.65795136598383885</c:v>
                </c:pt>
                <c:pt idx="75">
                  <c:v>0.64951905283832856</c:v>
                </c:pt>
                <c:pt idx="76">
                  <c:v>0.64062469512187825</c:v>
                </c:pt>
                <c:pt idx="77">
                  <c:v>0.63124876237502392</c:v>
                </c:pt>
                <c:pt idx="78">
                  <c:v>0.62136945531623888</c:v>
                </c:pt>
                <c:pt idx="79">
                  <c:v>0.61096235563248846</c:v>
                </c:pt>
                <c:pt idx="80">
                  <c:v>0.59999999999999942</c:v>
                </c:pt>
                <c:pt idx="81">
                  <c:v>0.58845135737799026</c:v>
                </c:pt>
                <c:pt idx="82">
                  <c:v>0.57628118136895568</c:v>
                </c:pt>
                <c:pt idx="83">
                  <c:v>0.56344919912978775</c:v>
                </c:pt>
                <c:pt idx="84">
                  <c:v>0.54990908339470013</c:v>
                </c:pt>
                <c:pt idx="85">
                  <c:v>0.53560713214071298</c:v>
                </c:pt>
                <c:pt idx="86">
                  <c:v>0.52048054718692338</c:v>
                </c:pt>
                <c:pt idx="87">
                  <c:v>0.50445515162400623</c:v>
                </c:pt>
                <c:pt idx="88">
                  <c:v>0.48744230427815666</c:v>
                </c:pt>
                <c:pt idx="89">
                  <c:v>0.46933463541485942</c:v>
                </c:pt>
                <c:pt idx="90">
                  <c:v>0.44999999999999885</c:v>
                </c:pt>
                <c:pt idx="91">
                  <c:v>0.42927264063762427</c:v>
                </c:pt>
                <c:pt idx="92">
                  <c:v>0.4069397989875147</c:v>
                </c:pt>
                <c:pt idx="93">
                  <c:v>0.38272052466519074</c:v>
                </c:pt>
                <c:pt idx="94">
                  <c:v>0.35623026261113583</c:v>
                </c:pt>
                <c:pt idx="95">
                  <c:v>0.32691742076554858</c:v>
                </c:pt>
                <c:pt idx="96">
                  <c:v>0.29393876913397915</c:v>
                </c:pt>
                <c:pt idx="97">
                  <c:v>0.25588083163847714</c:v>
                </c:pt>
                <c:pt idx="98">
                  <c:v>0.20999999999999663</c:v>
                </c:pt>
                <c:pt idx="99">
                  <c:v>0.1492481155659883</c:v>
                </c:pt>
                <c:pt idx="100">
                  <c:v>1.2247385765902092E-5</c:v>
                </c:pt>
                <c:pt idx="101">
                  <c:v>-0.14924811605845673</c:v>
                </c:pt>
                <c:pt idx="102">
                  <c:v>-0.21000000034285385</c:v>
                </c:pt>
                <c:pt idx="103">
                  <c:v>-0.25588083191399597</c:v>
                </c:pt>
                <c:pt idx="104">
                  <c:v>-0.29393876936872193</c:v>
                </c:pt>
                <c:pt idx="105">
                  <c:v>-0.32691742097202275</c:v>
                </c:pt>
                <c:pt idx="106">
                  <c:v>-0.35623026279640929</c:v>
                </c:pt>
                <c:pt idx="107">
                  <c:v>-0.38272052483372099</c:v>
                </c:pt>
                <c:pt idx="108">
                  <c:v>-0.40693979914232881</c:v>
                </c:pt>
                <c:pt idx="109">
                  <c:v>-0.42927264078088989</c:v>
                </c:pt>
                <c:pt idx="110">
                  <c:v>-0.45000000013333219</c:v>
                </c:pt>
                <c:pt idx="111">
                  <c:v>-0.46933463553950394</c:v>
                </c:pt>
                <c:pt idx="112">
                  <c:v>-0.48744230439509356</c:v>
                </c:pt>
                <c:pt idx="113">
                  <c:v>-0.50445515173402589</c:v>
                </c:pt>
                <c:pt idx="114">
                  <c:v>-0.52048054729067361</c:v>
                </c:pt>
                <c:pt idx="115">
                  <c:v>-0.53560713223873258</c:v>
                </c:pt>
                <c:pt idx="116">
                  <c:v>-0.54990908348744272</c:v>
                </c:pt>
                <c:pt idx="117">
                  <c:v>-0.56344919921763947</c:v>
                </c:pt>
                <c:pt idx="118">
                  <c:v>-0.57628118145224838</c:v>
                </c:pt>
                <c:pt idx="119">
                  <c:v>-0.58845135745701127</c:v>
                </c:pt>
                <c:pt idx="120">
                  <c:v>-0.60000000007499943</c:v>
                </c:pt>
                <c:pt idx="121">
                  <c:v>-0.61096235570368762</c:v>
                </c:pt>
                <c:pt idx="122">
                  <c:v>-0.62136945538383159</c:v>
                </c:pt>
                <c:pt idx="123">
                  <c:v>-0.63124876243918249</c:v>
                </c:pt>
                <c:pt idx="124">
                  <c:v>-0.64062469518275633</c:v>
                </c:pt>
                <c:pt idx="125">
                  <c:v>-0.6495190528960636</c:v>
                </c:pt>
                <c:pt idx="126">
                  <c:v>-0.6579513660385542</c:v>
                </c:pt>
                <c:pt idx="127">
                  <c:v>-0.66593918646449957</c:v>
                </c:pt>
                <c:pt idx="128">
                  <c:v>-0.67349832966830703</c:v>
                </c:pt>
                <c:pt idx="129">
                  <c:v>-0.68064307831858517</c:v>
                </c:pt>
                <c:pt idx="130">
                  <c:v>-0.68738635428701933</c:v>
                </c:pt>
                <c:pt idx="131">
                  <c:v>-0.69373986483191208</c:v>
                </c:pt>
                <c:pt idx="132">
                  <c:v>-0.69971422742002309</c:v>
                </c:pt>
                <c:pt idx="133">
                  <c:v>-0.70531907676667849</c:v>
                </c:pt>
                <c:pt idx="134">
                  <c:v>-0.71056315697339656</c:v>
                </c:pt>
                <c:pt idx="135">
                  <c:v>-0.71545440109415759</c:v>
                </c:pt>
                <c:pt idx="136">
                  <c:v>-0.72000000002916653</c:v>
                </c:pt>
                <c:pt idx="137">
                  <c:v>-0.72420646230132457</c:v>
                </c:pt>
                <c:pt idx="138">
                  <c:v>-0.72807966599541818</c:v>
                </c:pt>
                <c:pt idx="139">
                  <c:v>-0.7316249039179844</c:v>
                </c:pt>
                <c:pt idx="140">
                  <c:v>-0.73484692285536568</c:v>
                </c:pt>
                <c:pt idx="141">
                  <c:v>-0.73774995765977502</c:v>
                </c:pt>
                <c:pt idx="142">
                  <c:v>-0.74033776077139268</c:v>
                </c:pt>
                <c:pt idx="143">
                  <c:v>-0.74261362768333294</c:v>
                </c:pt>
                <c:pt idx="144">
                  <c:v>-0.74458041877153869</c:v>
                </c:pt>
                <c:pt idx="145">
                  <c:v>-0.7462405778400153</c:v>
                </c:pt>
                <c:pt idx="146">
                  <c:v>-0.74759614767065241</c:v>
                </c:pt>
                <c:pt idx="147">
                  <c:v>-0.74864878281407765</c:v>
                </c:pt>
                <c:pt idx="148">
                  <c:v>-0.74939975981181095</c:v>
                </c:pt>
                <c:pt idx="149">
                  <c:v>-0.74984998499899969</c:v>
                </c:pt>
                <c:pt idx="150">
                  <c:v>-0.75</c:v>
                </c:pt>
                <c:pt idx="151">
                  <c:v>-0.74984998499499889</c:v>
                </c:pt>
                <c:pt idx="152">
                  <c:v>-0.74939975980380458</c:v>
                </c:pt>
                <c:pt idx="153">
                  <c:v>-0.74864878280205605</c:v>
                </c:pt>
                <c:pt idx="154">
                  <c:v>-0.74759614765460114</c:v>
                </c:pt>
                <c:pt idx="155">
                  <c:v>-0.74624057781991471</c:v>
                </c:pt>
                <c:pt idx="156">
                  <c:v>-0.74458041874736414</c:v>
                </c:pt>
                <c:pt idx="157">
                  <c:v>-0.74261362765505456</c:v>
                </c:pt>
                <c:pt idx="158">
                  <c:v>-0.74033776073897517</c:v>
                </c:pt>
                <c:pt idx="159">
                  <c:v>-0.73774995762317741</c:v>
                </c:pt>
                <c:pt idx="160">
                  <c:v>-0.73484692281454111</c:v>
                </c:pt>
                <c:pt idx="161">
                  <c:v>-0.73162490387287948</c:v>
                </c:pt>
                <c:pt idx="162">
                  <c:v>-0.7280796659459734</c:v>
                </c:pt>
                <c:pt idx="163">
                  <c:v>-0.72420646224747276</c:v>
                </c:pt>
                <c:pt idx="164">
                  <c:v>-0.71999999997083342</c:v>
                </c:pt>
                <c:pt idx="165">
                  <c:v>-0.71545440103126079</c:v>
                </c:pt>
                <c:pt idx="166">
                  <c:v>-0.71056315690584482</c:v>
                </c:pt>
                <c:pt idx="167">
                  <c:v>-0.70531907669437111</c:v>
                </c:pt>
                <c:pt idx="168">
                  <c:v>-0.69971422734284905</c:v>
                </c:pt>
                <c:pt idx="169">
                  <c:v>-0.69373986474974914</c:v>
                </c:pt>
                <c:pt idx="170">
                  <c:v>-0.6873863541997326</c:v>
                </c:pt>
                <c:pt idx="171">
                  <c:v>-0.6806430782260261</c:v>
                </c:pt>
                <c:pt idx="172">
                  <c:v>-0.67349832957031175</c:v>
                </c:pt>
                <c:pt idx="173">
                  <c:v>-0.665939186360887</c:v>
                </c:pt>
                <c:pt idx="174">
                  <c:v>-0.65795136592912418</c:v>
                </c:pt>
                <c:pt idx="175">
                  <c:v>-0.64951905278059408</c:v>
                </c:pt>
                <c:pt idx="176">
                  <c:v>-0.64062469506100073</c:v>
                </c:pt>
                <c:pt idx="177">
                  <c:v>-0.63124876231086602</c:v>
                </c:pt>
                <c:pt idx="178">
                  <c:v>-0.62136945524864684</c:v>
                </c:pt>
                <c:pt idx="179">
                  <c:v>-0.61096235556128997</c:v>
                </c:pt>
                <c:pt idx="180">
                  <c:v>-0.59999999992500019</c:v>
                </c:pt>
                <c:pt idx="181">
                  <c:v>-0.58845135729897013</c:v>
                </c:pt>
                <c:pt idx="182">
                  <c:v>-0.57628118128566386</c:v>
                </c:pt>
                <c:pt idx="183">
                  <c:v>-0.5634491990419368</c:v>
                </c:pt>
                <c:pt idx="184">
                  <c:v>-0.54990908330195842</c:v>
                </c:pt>
                <c:pt idx="185">
                  <c:v>-0.53560713204269439</c:v>
                </c:pt>
                <c:pt idx="186">
                  <c:v>-0.52048054708317404</c:v>
                </c:pt>
                <c:pt idx="187">
                  <c:v>-0.50445515151398757</c:v>
                </c:pt>
                <c:pt idx="188">
                  <c:v>-0.48744230416122086</c:v>
                </c:pt>
                <c:pt idx="189">
                  <c:v>-0.46933463529021607</c:v>
                </c:pt>
                <c:pt idx="190">
                  <c:v>-0.44999999986666683</c:v>
                </c:pt>
                <c:pt idx="191">
                  <c:v>-0.42927264049436009</c:v>
                </c:pt>
                <c:pt idx="192">
                  <c:v>-0.4069397988327022</c:v>
                </c:pt>
                <c:pt idx="193">
                  <c:v>-0.38272052449666205</c:v>
                </c:pt>
                <c:pt idx="194">
                  <c:v>-0.35623026242586425</c:v>
                </c:pt>
                <c:pt idx="195">
                  <c:v>-0.32691742055907652</c:v>
                </c:pt>
                <c:pt idx="196">
                  <c:v>-0.29393876889923876</c:v>
                </c:pt>
                <c:pt idx="197">
                  <c:v>-0.25588083136296097</c:v>
                </c:pt>
                <c:pt idx="198">
                  <c:v>-0.20999999965714283</c:v>
                </c:pt>
                <c:pt idx="199">
                  <c:v>-0.14924811507352434</c:v>
                </c:pt>
                <c:pt idx="200">
                  <c:v>-1.2186057610010377E-4</c:v>
                </c:pt>
              </c:numCache>
            </c:numRef>
          </c:yVal>
          <c:smooth val="1"/>
        </c:ser>
        <c:ser>
          <c:idx val="37"/>
          <c:order val="37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SD_Data!$O$12:$O$212</c:f>
              <c:numCache>
                <c:formatCode>General</c:formatCode>
                <c:ptCount val="201"/>
                <c:pt idx="0">
                  <c:v>0.5</c:v>
                </c:pt>
                <c:pt idx="1">
                  <c:v>0.505</c:v>
                </c:pt>
                <c:pt idx="2">
                  <c:v>0.51</c:v>
                </c:pt>
                <c:pt idx="3">
                  <c:v>0.51500000000000001</c:v>
                </c:pt>
                <c:pt idx="4">
                  <c:v>0.52</c:v>
                </c:pt>
                <c:pt idx="5">
                  <c:v>0.52500000000000002</c:v>
                </c:pt>
                <c:pt idx="6">
                  <c:v>0.53</c:v>
                </c:pt>
                <c:pt idx="7">
                  <c:v>0.53500000000000003</c:v>
                </c:pt>
                <c:pt idx="8">
                  <c:v>0.54</c:v>
                </c:pt>
                <c:pt idx="9">
                  <c:v>0.54500000000000004</c:v>
                </c:pt>
                <c:pt idx="10">
                  <c:v>0.55000000000000004</c:v>
                </c:pt>
                <c:pt idx="11">
                  <c:v>0.55500000000000005</c:v>
                </c:pt>
                <c:pt idx="12">
                  <c:v>0.56000000000000005</c:v>
                </c:pt>
                <c:pt idx="13">
                  <c:v>0.56500000000000006</c:v>
                </c:pt>
                <c:pt idx="14">
                  <c:v>0.57000000000000006</c:v>
                </c:pt>
                <c:pt idx="15">
                  <c:v>0.57500000000000007</c:v>
                </c:pt>
                <c:pt idx="16">
                  <c:v>0.58000000000000007</c:v>
                </c:pt>
                <c:pt idx="17">
                  <c:v>0.58500000000000008</c:v>
                </c:pt>
                <c:pt idx="18">
                  <c:v>0.59000000000000008</c:v>
                </c:pt>
                <c:pt idx="19">
                  <c:v>0.59500000000000008</c:v>
                </c:pt>
                <c:pt idx="20">
                  <c:v>0.60000000000000009</c:v>
                </c:pt>
                <c:pt idx="21">
                  <c:v>0.60500000000000009</c:v>
                </c:pt>
                <c:pt idx="22">
                  <c:v>0.6100000000000001</c:v>
                </c:pt>
                <c:pt idx="23">
                  <c:v>0.6150000000000001</c:v>
                </c:pt>
                <c:pt idx="24">
                  <c:v>0.62000000000000011</c:v>
                </c:pt>
                <c:pt idx="25">
                  <c:v>0.62500000000000011</c:v>
                </c:pt>
                <c:pt idx="26">
                  <c:v>0.63000000000000012</c:v>
                </c:pt>
                <c:pt idx="27">
                  <c:v>0.63500000000000012</c:v>
                </c:pt>
                <c:pt idx="28">
                  <c:v>0.64000000000000012</c:v>
                </c:pt>
                <c:pt idx="29">
                  <c:v>0.64500000000000013</c:v>
                </c:pt>
                <c:pt idx="30">
                  <c:v>0.65000000000000013</c:v>
                </c:pt>
                <c:pt idx="31">
                  <c:v>0.65500000000000014</c:v>
                </c:pt>
                <c:pt idx="32">
                  <c:v>0.66000000000000014</c:v>
                </c:pt>
                <c:pt idx="33">
                  <c:v>0.66500000000000015</c:v>
                </c:pt>
                <c:pt idx="34">
                  <c:v>0.67000000000000015</c:v>
                </c:pt>
                <c:pt idx="35">
                  <c:v>0.67500000000000016</c:v>
                </c:pt>
                <c:pt idx="36">
                  <c:v>0.68000000000000016</c:v>
                </c:pt>
                <c:pt idx="37">
                  <c:v>0.68500000000000016</c:v>
                </c:pt>
                <c:pt idx="38">
                  <c:v>0.69000000000000017</c:v>
                </c:pt>
                <c:pt idx="39">
                  <c:v>0.69500000000000017</c:v>
                </c:pt>
                <c:pt idx="40">
                  <c:v>0.70000000000000018</c:v>
                </c:pt>
                <c:pt idx="41">
                  <c:v>0.70500000000000018</c:v>
                </c:pt>
                <c:pt idx="42">
                  <c:v>0.71000000000000019</c:v>
                </c:pt>
                <c:pt idx="43">
                  <c:v>0.71500000000000019</c:v>
                </c:pt>
                <c:pt idx="44">
                  <c:v>0.7200000000000002</c:v>
                </c:pt>
                <c:pt idx="45">
                  <c:v>0.7250000000000002</c:v>
                </c:pt>
                <c:pt idx="46">
                  <c:v>0.7300000000000002</c:v>
                </c:pt>
                <c:pt idx="47">
                  <c:v>0.7350000000000001</c:v>
                </c:pt>
                <c:pt idx="48">
                  <c:v>0.7400000000000001</c:v>
                </c:pt>
                <c:pt idx="49">
                  <c:v>0.74500000000000011</c:v>
                </c:pt>
                <c:pt idx="50">
                  <c:v>0.75000000000000011</c:v>
                </c:pt>
                <c:pt idx="51">
                  <c:v>0.75500000000000012</c:v>
                </c:pt>
                <c:pt idx="52">
                  <c:v>0.76000000000000012</c:v>
                </c:pt>
                <c:pt idx="53">
                  <c:v>0.76500000000000012</c:v>
                </c:pt>
                <c:pt idx="54">
                  <c:v>0.77000000000000013</c:v>
                </c:pt>
                <c:pt idx="55">
                  <c:v>0.77500000000000013</c:v>
                </c:pt>
                <c:pt idx="56">
                  <c:v>0.78000000000000014</c:v>
                </c:pt>
                <c:pt idx="57">
                  <c:v>0.78500000000000014</c:v>
                </c:pt>
                <c:pt idx="58">
                  <c:v>0.79000000000000015</c:v>
                </c:pt>
                <c:pt idx="59">
                  <c:v>0.79500000000000015</c:v>
                </c:pt>
                <c:pt idx="60">
                  <c:v>0.80000000000000016</c:v>
                </c:pt>
                <c:pt idx="61">
                  <c:v>0.80500000000000016</c:v>
                </c:pt>
                <c:pt idx="62">
                  <c:v>0.81000000000000016</c:v>
                </c:pt>
                <c:pt idx="63">
                  <c:v>0.81500000000000017</c:v>
                </c:pt>
                <c:pt idx="64">
                  <c:v>0.82000000000000017</c:v>
                </c:pt>
                <c:pt idx="65">
                  <c:v>0.82500000000000018</c:v>
                </c:pt>
                <c:pt idx="66">
                  <c:v>0.83000000000000018</c:v>
                </c:pt>
                <c:pt idx="67">
                  <c:v>0.83500000000000019</c:v>
                </c:pt>
                <c:pt idx="68">
                  <c:v>0.84000000000000019</c:v>
                </c:pt>
                <c:pt idx="69">
                  <c:v>0.8450000000000002</c:v>
                </c:pt>
                <c:pt idx="70">
                  <c:v>0.8500000000000002</c:v>
                </c:pt>
                <c:pt idx="71">
                  <c:v>0.8550000000000002</c:v>
                </c:pt>
                <c:pt idx="72">
                  <c:v>0.86000000000000021</c:v>
                </c:pt>
                <c:pt idx="73">
                  <c:v>0.86500000000000021</c:v>
                </c:pt>
                <c:pt idx="74">
                  <c:v>0.87000000000000022</c:v>
                </c:pt>
                <c:pt idx="75">
                  <c:v>0.87500000000000022</c:v>
                </c:pt>
                <c:pt idx="76">
                  <c:v>0.88000000000000023</c:v>
                </c:pt>
                <c:pt idx="77">
                  <c:v>0.88500000000000023</c:v>
                </c:pt>
                <c:pt idx="78">
                  <c:v>0.89000000000000024</c:v>
                </c:pt>
                <c:pt idx="79">
                  <c:v>0.89500000000000024</c:v>
                </c:pt>
                <c:pt idx="80">
                  <c:v>0.90000000000000024</c:v>
                </c:pt>
                <c:pt idx="81">
                  <c:v>0.90500000000000025</c:v>
                </c:pt>
                <c:pt idx="82">
                  <c:v>0.91000000000000025</c:v>
                </c:pt>
                <c:pt idx="83">
                  <c:v>0.91500000000000026</c:v>
                </c:pt>
                <c:pt idx="84">
                  <c:v>0.92000000000000026</c:v>
                </c:pt>
                <c:pt idx="85">
                  <c:v>0.92500000000000027</c:v>
                </c:pt>
                <c:pt idx="86">
                  <c:v>0.93000000000000027</c:v>
                </c:pt>
                <c:pt idx="87">
                  <c:v>0.93500000000000028</c:v>
                </c:pt>
                <c:pt idx="88">
                  <c:v>0.94000000000000028</c:v>
                </c:pt>
                <c:pt idx="89">
                  <c:v>0.94500000000000028</c:v>
                </c:pt>
                <c:pt idx="90">
                  <c:v>0.95000000000000029</c:v>
                </c:pt>
                <c:pt idx="91">
                  <c:v>0.95500000000000029</c:v>
                </c:pt>
                <c:pt idx="92">
                  <c:v>0.9600000000000003</c:v>
                </c:pt>
                <c:pt idx="93">
                  <c:v>0.9650000000000003</c:v>
                </c:pt>
                <c:pt idx="94">
                  <c:v>0.97000000000000031</c:v>
                </c:pt>
                <c:pt idx="95">
                  <c:v>0.97500000000000031</c:v>
                </c:pt>
                <c:pt idx="96">
                  <c:v>0.98000000000000032</c:v>
                </c:pt>
                <c:pt idx="97">
                  <c:v>0.98500000000000032</c:v>
                </c:pt>
                <c:pt idx="98">
                  <c:v>0.99000000000000032</c:v>
                </c:pt>
                <c:pt idx="99">
                  <c:v>0.99500000000000033</c:v>
                </c:pt>
                <c:pt idx="100">
                  <c:v>0.99999999990000021</c:v>
                </c:pt>
                <c:pt idx="101">
                  <c:v>0.99499999990000032</c:v>
                </c:pt>
                <c:pt idx="102">
                  <c:v>0.9899999999000002</c:v>
                </c:pt>
                <c:pt idx="103">
                  <c:v>0.98499999990000031</c:v>
                </c:pt>
                <c:pt idx="104">
                  <c:v>0.9799999999000002</c:v>
                </c:pt>
                <c:pt idx="105">
                  <c:v>0.9749999999000003</c:v>
                </c:pt>
                <c:pt idx="106">
                  <c:v>0.96999999990000019</c:v>
                </c:pt>
                <c:pt idx="107">
                  <c:v>0.96499999990000029</c:v>
                </c:pt>
                <c:pt idx="108">
                  <c:v>0.95999999990000018</c:v>
                </c:pt>
                <c:pt idx="109">
                  <c:v>0.95499999990000028</c:v>
                </c:pt>
                <c:pt idx="110">
                  <c:v>0.94999999990000017</c:v>
                </c:pt>
                <c:pt idx="111">
                  <c:v>0.94499999990000028</c:v>
                </c:pt>
                <c:pt idx="112">
                  <c:v>0.93999999990000016</c:v>
                </c:pt>
                <c:pt idx="113">
                  <c:v>0.93499999990000027</c:v>
                </c:pt>
                <c:pt idx="114">
                  <c:v>0.92999999990000015</c:v>
                </c:pt>
                <c:pt idx="115">
                  <c:v>0.92499999990000026</c:v>
                </c:pt>
                <c:pt idx="116">
                  <c:v>0.91999999990000014</c:v>
                </c:pt>
                <c:pt idx="117">
                  <c:v>0.91499999990000025</c:v>
                </c:pt>
                <c:pt idx="118">
                  <c:v>0.90999999990000013</c:v>
                </c:pt>
                <c:pt idx="119">
                  <c:v>0.90499999990000024</c:v>
                </c:pt>
                <c:pt idx="120">
                  <c:v>0.89999999990000012</c:v>
                </c:pt>
                <c:pt idx="121">
                  <c:v>0.89499999990000023</c:v>
                </c:pt>
                <c:pt idx="122">
                  <c:v>0.88999999990000012</c:v>
                </c:pt>
                <c:pt idx="123">
                  <c:v>0.88499999990000022</c:v>
                </c:pt>
                <c:pt idx="124">
                  <c:v>0.87999999990000011</c:v>
                </c:pt>
                <c:pt idx="125">
                  <c:v>0.87499999990000021</c:v>
                </c:pt>
                <c:pt idx="126">
                  <c:v>0.8699999999000001</c:v>
                </c:pt>
                <c:pt idx="127">
                  <c:v>0.8649999999000002</c:v>
                </c:pt>
                <c:pt idx="128">
                  <c:v>0.85999999990000009</c:v>
                </c:pt>
                <c:pt idx="129">
                  <c:v>0.8549999999000002</c:v>
                </c:pt>
                <c:pt idx="130">
                  <c:v>0.84999999990000008</c:v>
                </c:pt>
                <c:pt idx="131">
                  <c:v>0.84499999990000019</c:v>
                </c:pt>
                <c:pt idx="132">
                  <c:v>0.83999999990000007</c:v>
                </c:pt>
                <c:pt idx="133">
                  <c:v>0.83499999990000018</c:v>
                </c:pt>
                <c:pt idx="134">
                  <c:v>0.82999999990000006</c:v>
                </c:pt>
                <c:pt idx="135">
                  <c:v>0.82499999990000017</c:v>
                </c:pt>
                <c:pt idx="136">
                  <c:v>0.81999999990000005</c:v>
                </c:pt>
                <c:pt idx="137">
                  <c:v>0.81499999990000016</c:v>
                </c:pt>
                <c:pt idx="138">
                  <c:v>0.80999999990000016</c:v>
                </c:pt>
                <c:pt idx="139">
                  <c:v>0.80499999990000015</c:v>
                </c:pt>
                <c:pt idx="140">
                  <c:v>0.79999999990000015</c:v>
                </c:pt>
                <c:pt idx="141">
                  <c:v>0.79499999990000014</c:v>
                </c:pt>
                <c:pt idx="142">
                  <c:v>0.78999999990000014</c:v>
                </c:pt>
                <c:pt idx="143">
                  <c:v>0.78499999990000013</c:v>
                </c:pt>
                <c:pt idx="144">
                  <c:v>0.77999999990000013</c:v>
                </c:pt>
                <c:pt idx="145">
                  <c:v>0.77499999990000012</c:v>
                </c:pt>
                <c:pt idx="146">
                  <c:v>0.76999999990000012</c:v>
                </c:pt>
                <c:pt idx="147">
                  <c:v>0.76499999990000012</c:v>
                </c:pt>
                <c:pt idx="148">
                  <c:v>0.75999999990000011</c:v>
                </c:pt>
                <c:pt idx="149">
                  <c:v>0.75499999990000011</c:v>
                </c:pt>
                <c:pt idx="150">
                  <c:v>0.7499999999000001</c:v>
                </c:pt>
                <c:pt idx="151">
                  <c:v>0.7449999999000001</c:v>
                </c:pt>
                <c:pt idx="152">
                  <c:v>0.73999999990000009</c:v>
                </c:pt>
                <c:pt idx="153">
                  <c:v>0.73499999990000009</c:v>
                </c:pt>
                <c:pt idx="154">
                  <c:v>0.72999999990000008</c:v>
                </c:pt>
                <c:pt idx="155">
                  <c:v>0.72499999990000008</c:v>
                </c:pt>
                <c:pt idx="156">
                  <c:v>0.71999999990000008</c:v>
                </c:pt>
                <c:pt idx="157">
                  <c:v>0.71499999990000007</c:v>
                </c:pt>
                <c:pt idx="158">
                  <c:v>0.70999999990000007</c:v>
                </c:pt>
                <c:pt idx="159">
                  <c:v>0.70499999990000006</c:v>
                </c:pt>
                <c:pt idx="160">
                  <c:v>0.69999999990000017</c:v>
                </c:pt>
                <c:pt idx="161">
                  <c:v>0.69499999990000016</c:v>
                </c:pt>
                <c:pt idx="162">
                  <c:v>0.68999999990000016</c:v>
                </c:pt>
                <c:pt idx="163">
                  <c:v>0.68499999990000016</c:v>
                </c:pt>
                <c:pt idx="164">
                  <c:v>0.67999999990000015</c:v>
                </c:pt>
                <c:pt idx="165">
                  <c:v>0.67499999990000015</c:v>
                </c:pt>
                <c:pt idx="166">
                  <c:v>0.66999999990000014</c:v>
                </c:pt>
                <c:pt idx="167">
                  <c:v>0.66499999990000014</c:v>
                </c:pt>
                <c:pt idx="168">
                  <c:v>0.65999999990000013</c:v>
                </c:pt>
                <c:pt idx="169">
                  <c:v>0.65499999990000013</c:v>
                </c:pt>
                <c:pt idx="170">
                  <c:v>0.64999999990000012</c:v>
                </c:pt>
                <c:pt idx="171">
                  <c:v>0.64499999990000012</c:v>
                </c:pt>
                <c:pt idx="172">
                  <c:v>0.63999999990000012</c:v>
                </c:pt>
                <c:pt idx="173">
                  <c:v>0.63499999990000011</c:v>
                </c:pt>
                <c:pt idx="174">
                  <c:v>0.62999999990000011</c:v>
                </c:pt>
                <c:pt idx="175">
                  <c:v>0.6249999999000001</c:v>
                </c:pt>
                <c:pt idx="176">
                  <c:v>0.6199999999000001</c:v>
                </c:pt>
                <c:pt idx="177">
                  <c:v>0.61499999990000009</c:v>
                </c:pt>
                <c:pt idx="178">
                  <c:v>0.60999999990000009</c:v>
                </c:pt>
                <c:pt idx="179">
                  <c:v>0.60499999990000008</c:v>
                </c:pt>
                <c:pt idx="180">
                  <c:v>0.59999999990000008</c:v>
                </c:pt>
                <c:pt idx="181">
                  <c:v>0.59499999990000008</c:v>
                </c:pt>
                <c:pt idx="182">
                  <c:v>0.58999999990000007</c:v>
                </c:pt>
                <c:pt idx="183">
                  <c:v>0.58499999990000007</c:v>
                </c:pt>
                <c:pt idx="184">
                  <c:v>0.57999999990000006</c:v>
                </c:pt>
                <c:pt idx="185">
                  <c:v>0.57499999990000006</c:v>
                </c:pt>
                <c:pt idx="186">
                  <c:v>0.56999999990000005</c:v>
                </c:pt>
                <c:pt idx="187">
                  <c:v>0.56499999990000005</c:v>
                </c:pt>
                <c:pt idx="188">
                  <c:v>0.55999999990000005</c:v>
                </c:pt>
                <c:pt idx="189">
                  <c:v>0.55499999990000004</c:v>
                </c:pt>
                <c:pt idx="190">
                  <c:v>0.54999999990000004</c:v>
                </c:pt>
                <c:pt idx="191">
                  <c:v>0.54499999990000003</c:v>
                </c:pt>
                <c:pt idx="192">
                  <c:v>0.53999999990000003</c:v>
                </c:pt>
                <c:pt idx="193">
                  <c:v>0.53499999990000002</c:v>
                </c:pt>
                <c:pt idx="194">
                  <c:v>0.52999999990000002</c:v>
                </c:pt>
                <c:pt idx="195">
                  <c:v>0.52499999990000001</c:v>
                </c:pt>
                <c:pt idx="196">
                  <c:v>0.51999999990000001</c:v>
                </c:pt>
                <c:pt idx="197">
                  <c:v>0.51499999990000001</c:v>
                </c:pt>
                <c:pt idx="198">
                  <c:v>0.5099999999</c:v>
                </c:pt>
                <c:pt idx="199">
                  <c:v>0.5049999999</c:v>
                </c:pt>
                <c:pt idx="200">
                  <c:v>0.50000000989999993</c:v>
                </c:pt>
              </c:numCache>
            </c:numRef>
          </c:xVal>
          <c:yVal>
            <c:numRef>
              <c:f>SD_Data!$P$12:$P$212</c:f>
              <c:numCache>
                <c:formatCode>General</c:formatCode>
                <c:ptCount val="201"/>
                <c:pt idx="0">
                  <c:v>0</c:v>
                </c:pt>
                <c:pt idx="1">
                  <c:v>4.974937185533105E-2</c:v>
                </c:pt>
                <c:pt idx="2">
                  <c:v>7.0000000000000007E-2</c:v>
                </c:pt>
                <c:pt idx="3">
                  <c:v>8.5293610546159929E-2</c:v>
                </c:pt>
                <c:pt idx="4">
                  <c:v>9.7979589711327184E-2</c:v>
                </c:pt>
                <c:pt idx="5">
                  <c:v>0.10897247358851689</c:v>
                </c:pt>
                <c:pt idx="6">
                  <c:v>0.1187434208703792</c:v>
                </c:pt>
                <c:pt idx="7">
                  <c:v>0.12757350822173077</c:v>
                </c:pt>
                <c:pt idx="8">
                  <c:v>0.13564659966250542</c:v>
                </c:pt>
                <c:pt idx="9">
                  <c:v>0.1430908802125419</c:v>
                </c:pt>
                <c:pt idx="10">
                  <c:v>0.15000000000000008</c:v>
                </c:pt>
                <c:pt idx="11">
                  <c:v>0.15644487847162022</c:v>
                </c:pt>
                <c:pt idx="12">
                  <c:v>0.16248076809271927</c:v>
                </c:pt>
                <c:pt idx="13">
                  <c:v>0.16815171720800243</c:v>
                </c:pt>
                <c:pt idx="14">
                  <c:v>0.17349351572897478</c:v>
                </c:pt>
                <c:pt idx="15">
                  <c:v>0.17853571071357133</c:v>
                </c:pt>
                <c:pt idx="16">
                  <c:v>0.18330302779823368</c:v>
                </c:pt>
                <c:pt idx="17">
                  <c:v>0.18781639970992955</c:v>
                </c:pt>
                <c:pt idx="18">
                  <c:v>0.19209372712298553</c:v>
                </c:pt>
                <c:pt idx="19">
                  <c:v>0.19615045245933038</c:v>
                </c:pt>
                <c:pt idx="20">
                  <c:v>0.20000000000000007</c:v>
                </c:pt>
                <c:pt idx="21">
                  <c:v>0.20365411854416307</c:v>
                </c:pt>
                <c:pt idx="22">
                  <c:v>0.20712315177207985</c:v>
                </c:pt>
                <c:pt idx="23">
                  <c:v>0.2104162541250082</c:v>
                </c:pt>
                <c:pt idx="24">
                  <c:v>0.2135415650406263</c:v>
                </c:pt>
                <c:pt idx="25">
                  <c:v>0.21650635094610973</c:v>
                </c:pt>
                <c:pt idx="26">
                  <c:v>0.21931712199461317</c:v>
                </c:pt>
                <c:pt idx="27">
                  <c:v>0.2219797288042312</c:v>
                </c:pt>
                <c:pt idx="28">
                  <c:v>0.22449944320643656</c:v>
                </c:pt>
                <c:pt idx="29">
                  <c:v>0.2268810260907686</c:v>
                </c:pt>
                <c:pt idx="30">
                  <c:v>0.22912878474779205</c:v>
                </c:pt>
                <c:pt idx="31">
                  <c:v>0.23124662159694359</c:v>
                </c:pt>
                <c:pt idx="32">
                  <c:v>0.23323807579381206</c:v>
                </c:pt>
                <c:pt idx="33">
                  <c:v>0.23510635891017501</c:v>
                </c:pt>
                <c:pt idx="34">
                  <c:v>0.23685438564654027</c:v>
                </c:pt>
                <c:pt idx="35">
                  <c:v>0.23848480035423647</c:v>
                </c:pt>
                <c:pt idx="36">
                  <c:v>0.24000000000000005</c:v>
                </c:pt>
                <c:pt idx="37">
                  <c:v>0.24140215409146626</c:v>
                </c:pt>
                <c:pt idx="38">
                  <c:v>0.24269322199023199</c:v>
                </c:pt>
                <c:pt idx="39">
                  <c:v>0.24387496796514399</c:v>
                </c:pt>
                <c:pt idx="40">
                  <c:v>0.24494897427831785</c:v>
                </c:pt>
                <c:pt idx="41">
                  <c:v>0.24591665254715878</c:v>
                </c:pt>
                <c:pt idx="42">
                  <c:v>0.24677925358506134</c:v>
                </c:pt>
                <c:pt idx="43">
                  <c:v>0.24753787588973128</c:v>
                </c:pt>
                <c:pt idx="44">
                  <c:v>0.24819347291981714</c:v>
                </c:pt>
                <c:pt idx="45">
                  <c:v>0.24874685927665499</c:v>
                </c:pt>
                <c:pt idx="46">
                  <c:v>0.24919871588754228</c:v>
                </c:pt>
                <c:pt idx="47">
                  <c:v>0.24954959426935561</c:v>
                </c:pt>
                <c:pt idx="48">
                  <c:v>0.24979991993593595</c:v>
                </c:pt>
                <c:pt idx="49">
                  <c:v>0.24994999499899975</c:v>
                </c:pt>
                <c:pt idx="50">
                  <c:v>0.25</c:v>
                </c:pt>
                <c:pt idx="51">
                  <c:v>0.24994999499899975</c:v>
                </c:pt>
                <c:pt idx="52">
                  <c:v>0.24979991993593592</c:v>
                </c:pt>
                <c:pt idx="53">
                  <c:v>0.24954959426935561</c:v>
                </c:pt>
                <c:pt idx="54">
                  <c:v>0.24919871588754225</c:v>
                </c:pt>
                <c:pt idx="55">
                  <c:v>0.24874685927665496</c:v>
                </c:pt>
                <c:pt idx="56">
                  <c:v>0.24819347291981711</c:v>
                </c:pt>
                <c:pt idx="57">
                  <c:v>0.24753787588973125</c:v>
                </c:pt>
                <c:pt idx="58">
                  <c:v>0.24677925358506131</c:v>
                </c:pt>
                <c:pt idx="59">
                  <c:v>0.24591665254715872</c:v>
                </c:pt>
                <c:pt idx="60">
                  <c:v>0.24494897427831777</c:v>
                </c:pt>
                <c:pt idx="61">
                  <c:v>0.24387496796514394</c:v>
                </c:pt>
                <c:pt idx="62">
                  <c:v>0.24269322199023191</c:v>
                </c:pt>
                <c:pt idx="63">
                  <c:v>0.24140215409146618</c:v>
                </c:pt>
                <c:pt idx="64">
                  <c:v>0.23999999999999996</c:v>
                </c:pt>
                <c:pt idx="65">
                  <c:v>0.23848480035423636</c:v>
                </c:pt>
                <c:pt idx="66">
                  <c:v>0.23685438564654018</c:v>
                </c:pt>
                <c:pt idx="67">
                  <c:v>0.2351063589101749</c:v>
                </c:pt>
                <c:pt idx="68">
                  <c:v>0.23323807579381195</c:v>
                </c:pt>
                <c:pt idx="69">
                  <c:v>0.23124662159694348</c:v>
                </c:pt>
                <c:pt idx="70">
                  <c:v>0.22912878474779191</c:v>
                </c:pt>
                <c:pt idx="71">
                  <c:v>0.22688102609076846</c:v>
                </c:pt>
                <c:pt idx="72">
                  <c:v>0.22449944320643639</c:v>
                </c:pt>
                <c:pt idx="73">
                  <c:v>0.22197972880423103</c:v>
                </c:pt>
                <c:pt idx="74">
                  <c:v>0.21931712199461298</c:v>
                </c:pt>
                <c:pt idx="75">
                  <c:v>0.21650635094610954</c:v>
                </c:pt>
                <c:pt idx="76">
                  <c:v>0.2135415650406261</c:v>
                </c:pt>
                <c:pt idx="77">
                  <c:v>0.210416254125008</c:v>
                </c:pt>
                <c:pt idx="78">
                  <c:v>0.20712315177207966</c:v>
                </c:pt>
                <c:pt idx="79">
                  <c:v>0.20365411854416288</c:v>
                </c:pt>
                <c:pt idx="80">
                  <c:v>0.19999999999999984</c:v>
                </c:pt>
                <c:pt idx="81">
                  <c:v>0.19615045245933013</c:v>
                </c:pt>
                <c:pt idx="82">
                  <c:v>0.19209372712298528</c:v>
                </c:pt>
                <c:pt idx="83">
                  <c:v>0.18781639970992928</c:v>
                </c:pt>
                <c:pt idx="84">
                  <c:v>0.18330302779823338</c:v>
                </c:pt>
                <c:pt idx="85">
                  <c:v>0.17853571071357102</c:v>
                </c:pt>
                <c:pt idx="86">
                  <c:v>0.17349351572897448</c:v>
                </c:pt>
                <c:pt idx="87">
                  <c:v>0.16815171720800209</c:v>
                </c:pt>
                <c:pt idx="88">
                  <c:v>0.16248076809271891</c:v>
                </c:pt>
                <c:pt idx="89">
                  <c:v>0.15644487847161984</c:v>
                </c:pt>
                <c:pt idx="90">
                  <c:v>0.14999999999999966</c:v>
                </c:pt>
                <c:pt idx="91">
                  <c:v>0.14309088021254146</c:v>
                </c:pt>
                <c:pt idx="92">
                  <c:v>0.13564659966250495</c:v>
                </c:pt>
                <c:pt idx="93">
                  <c:v>0.12757350822173028</c:v>
                </c:pt>
                <c:pt idx="94">
                  <c:v>0.11874342087037865</c:v>
                </c:pt>
                <c:pt idx="95">
                  <c:v>0.10897247358851625</c:v>
                </c:pt>
                <c:pt idx="96">
                  <c:v>9.7979589711326434E-2</c:v>
                </c:pt>
                <c:pt idx="97">
                  <c:v>8.529361054615911E-2</c:v>
                </c:pt>
                <c:pt idx="98">
                  <c:v>6.9999999999998966E-2</c:v>
                </c:pt>
                <c:pt idx="99">
                  <c:v>4.9749371855329516E-2</c:v>
                </c:pt>
                <c:pt idx="100">
                  <c:v>7.071058291312586E-6</c:v>
                </c:pt>
                <c:pt idx="101">
                  <c:v>-4.9749372347798235E-2</c:v>
                </c:pt>
                <c:pt idx="102">
                  <c:v>-7.0000000342856264E-2</c:v>
                </c:pt>
                <c:pt idx="103">
                  <c:v>-8.5293610821678079E-2</c:v>
                </c:pt>
                <c:pt idx="104">
                  <c:v>-9.7979589946069284E-2</c:v>
                </c:pt>
                <c:pt idx="105">
                  <c:v>-0.10897247379499049</c:v>
                </c:pt>
                <c:pt idx="106">
                  <c:v>-0.11874342105565215</c:v>
                </c:pt>
                <c:pt idx="107">
                  <c:v>-0.12757350839026063</c:v>
                </c:pt>
                <c:pt idx="108">
                  <c:v>-0.13564659981731905</c:v>
                </c:pt>
                <c:pt idx="109">
                  <c:v>-0.14309088035580711</c:v>
                </c:pt>
                <c:pt idx="110">
                  <c:v>-0.15000000013333303</c:v>
                </c:pt>
                <c:pt idx="111">
                  <c:v>-0.15644487859626441</c:v>
                </c:pt>
                <c:pt idx="112">
                  <c:v>-0.16248076820965587</c:v>
                </c:pt>
                <c:pt idx="113">
                  <c:v>-0.16815171731802181</c:v>
                </c:pt>
                <c:pt idx="114">
                  <c:v>-0.17349351583272479</c:v>
                </c:pt>
                <c:pt idx="115">
                  <c:v>-0.17853571081159067</c:v>
                </c:pt>
                <c:pt idx="116">
                  <c:v>-0.18330302789097602</c:v>
                </c:pt>
                <c:pt idx="117">
                  <c:v>-0.18781639979778106</c:v>
                </c:pt>
                <c:pt idx="118">
                  <c:v>-0.19209372720627799</c:v>
                </c:pt>
                <c:pt idx="119">
                  <c:v>-0.19615045253835114</c:v>
                </c:pt>
                <c:pt idx="120">
                  <c:v>-0.20000000007499985</c:v>
                </c:pt>
                <c:pt idx="121">
                  <c:v>-0.20365411861536203</c:v>
                </c:pt>
                <c:pt idx="122">
                  <c:v>-0.20712315183967231</c:v>
                </c:pt>
                <c:pt idx="123">
                  <c:v>-0.21041625418916657</c:v>
                </c:pt>
                <c:pt idx="124">
                  <c:v>-0.21354156510150418</c:v>
                </c:pt>
                <c:pt idx="125">
                  <c:v>-0.2165063510038446</c:v>
                </c:pt>
                <c:pt idx="126">
                  <c:v>-0.21931712204932829</c:v>
                </c:pt>
                <c:pt idx="127">
                  <c:v>-0.22197972885603759</c:v>
                </c:pt>
                <c:pt idx="128">
                  <c:v>-0.22449944325543431</c:v>
                </c:pt>
                <c:pt idx="129">
                  <c:v>-0.22688102613704825</c:v>
                </c:pt>
                <c:pt idx="130">
                  <c:v>-0.22912878479143553</c:v>
                </c:pt>
                <c:pt idx="131">
                  <c:v>-0.23124662163802517</c:v>
                </c:pt>
                <c:pt idx="132">
                  <c:v>-0.23323807583239917</c:v>
                </c:pt>
                <c:pt idx="133">
                  <c:v>-0.23510635894632875</c:v>
                </c:pt>
                <c:pt idx="134">
                  <c:v>-0.23685438568031622</c:v>
                </c:pt>
                <c:pt idx="135">
                  <c:v>-0.23848480038568493</c:v>
                </c:pt>
                <c:pt idx="136">
                  <c:v>-0.24000000002916663</c:v>
                </c:pt>
                <c:pt idx="137">
                  <c:v>-0.24140215411839222</c:v>
                </c:pt>
                <c:pt idx="138">
                  <c:v>-0.24269322201495447</c:v>
                </c:pt>
                <c:pt idx="139">
                  <c:v>-0.24387496798769648</c:v>
                </c:pt>
                <c:pt idx="140">
                  <c:v>-0.24494897429873022</c:v>
                </c:pt>
                <c:pt idx="141">
                  <c:v>-0.24591665256545761</c:v>
                </c:pt>
                <c:pt idx="142">
                  <c:v>-0.24677925360127012</c:v>
                </c:pt>
                <c:pt idx="143">
                  <c:v>-0.2475378759038705</c:v>
                </c:pt>
                <c:pt idx="144">
                  <c:v>-0.24819347293190447</c:v>
                </c:pt>
                <c:pt idx="145">
                  <c:v>-0.24874685928670534</c:v>
                </c:pt>
                <c:pt idx="146">
                  <c:v>-0.24919871589556797</c:v>
                </c:pt>
                <c:pt idx="147">
                  <c:v>-0.24954959427536641</c:v>
                </c:pt>
                <c:pt idx="148">
                  <c:v>-0.24979991993993911</c:v>
                </c:pt>
                <c:pt idx="149">
                  <c:v>-0.24994999500100015</c:v>
                </c:pt>
                <c:pt idx="150">
                  <c:v>-0.25</c:v>
                </c:pt>
                <c:pt idx="151">
                  <c:v>-0.24994999499699935</c:v>
                </c:pt>
                <c:pt idx="152">
                  <c:v>-0.24979991993193273</c:v>
                </c:pt>
                <c:pt idx="153">
                  <c:v>-0.24954959426334478</c:v>
                </c:pt>
                <c:pt idx="154">
                  <c:v>-0.24919871587951653</c:v>
                </c:pt>
                <c:pt idx="155">
                  <c:v>-0.24874685926660461</c:v>
                </c:pt>
                <c:pt idx="156">
                  <c:v>-0.24819347290772981</c:v>
                </c:pt>
                <c:pt idx="157">
                  <c:v>-0.24753787587559203</c:v>
                </c:pt>
                <c:pt idx="158">
                  <c:v>-0.24677925356885252</c:v>
                </c:pt>
                <c:pt idx="159">
                  <c:v>-0.24591665252885989</c:v>
                </c:pt>
                <c:pt idx="160">
                  <c:v>-0.24494897425790541</c:v>
                </c:pt>
                <c:pt idx="161">
                  <c:v>-0.24387496794259148</c:v>
                </c:pt>
                <c:pt idx="162">
                  <c:v>-0.24269322196550941</c:v>
                </c:pt>
                <c:pt idx="163">
                  <c:v>-0.24140215406454024</c:v>
                </c:pt>
                <c:pt idx="164">
                  <c:v>-0.23999999997083338</c:v>
                </c:pt>
                <c:pt idx="165">
                  <c:v>-0.2384848003227879</c:v>
                </c:pt>
                <c:pt idx="166">
                  <c:v>-0.23685438561276423</c:v>
                </c:pt>
                <c:pt idx="167">
                  <c:v>-0.23510635887402115</c:v>
                </c:pt>
                <c:pt idx="168">
                  <c:v>-0.23323807575522487</c:v>
                </c:pt>
                <c:pt idx="169">
                  <c:v>-0.23124662155586193</c:v>
                </c:pt>
                <c:pt idx="170">
                  <c:v>-0.22912878470414846</c:v>
                </c:pt>
                <c:pt idx="171">
                  <c:v>-0.22688102604448884</c:v>
                </c:pt>
                <c:pt idx="172">
                  <c:v>-0.22449944315743861</c:v>
                </c:pt>
                <c:pt idx="173">
                  <c:v>-0.22197972875242464</c:v>
                </c:pt>
                <c:pt idx="174">
                  <c:v>-0.21931712193989786</c:v>
                </c:pt>
                <c:pt idx="175">
                  <c:v>-0.21650635088837467</c:v>
                </c:pt>
                <c:pt idx="176">
                  <c:v>-0.21354156497974819</c:v>
                </c:pt>
                <c:pt idx="177">
                  <c:v>-0.21041625406084963</c:v>
                </c:pt>
                <c:pt idx="178">
                  <c:v>-0.2071231517044872</c:v>
                </c:pt>
                <c:pt idx="179">
                  <c:v>-0.20365411847296389</c:v>
                </c:pt>
                <c:pt idx="180">
                  <c:v>-0.19999999992500006</c:v>
                </c:pt>
                <c:pt idx="181">
                  <c:v>-0.19615045238030937</c:v>
                </c:pt>
                <c:pt idx="182">
                  <c:v>-0.19209372703969282</c:v>
                </c:pt>
                <c:pt idx="183">
                  <c:v>-0.18781639962207775</c:v>
                </c:pt>
                <c:pt idx="184">
                  <c:v>-0.18330302770549101</c:v>
                </c:pt>
                <c:pt idx="185">
                  <c:v>-0.17853571061555168</c:v>
                </c:pt>
                <c:pt idx="186">
                  <c:v>-0.17349351562522447</c:v>
                </c:pt>
                <c:pt idx="187">
                  <c:v>-0.16815171709798271</c:v>
                </c:pt>
                <c:pt idx="188">
                  <c:v>-0.16248076797578231</c:v>
                </c:pt>
                <c:pt idx="189">
                  <c:v>-0.15644487834697562</c:v>
                </c:pt>
                <c:pt idx="190">
                  <c:v>-0.14999999986666668</c:v>
                </c:pt>
                <c:pt idx="191">
                  <c:v>-0.14309088006927626</c:v>
                </c:pt>
                <c:pt idx="192">
                  <c:v>-0.13564659950769131</c:v>
                </c:pt>
                <c:pt idx="193">
                  <c:v>-0.12757350805320045</c:v>
                </c:pt>
                <c:pt idx="194">
                  <c:v>-0.11874342068510574</c:v>
                </c:pt>
                <c:pt idx="195">
                  <c:v>-0.10897247338204265</c:v>
                </c:pt>
                <c:pt idx="196">
                  <c:v>-9.7979589476584333E-2</c:v>
                </c:pt>
                <c:pt idx="197">
                  <c:v>-8.529361027064096E-2</c:v>
                </c:pt>
                <c:pt idx="198">
                  <c:v>-6.9999999657142764E-2</c:v>
                </c:pt>
                <c:pt idx="199">
                  <c:v>-4.9749371362862324E-2</c:v>
                </c:pt>
                <c:pt idx="200">
                  <c:v>-7.0356235658871678E-5</c:v>
                </c:pt>
              </c:numCache>
            </c:numRef>
          </c:yVal>
          <c:smooth val="1"/>
        </c:ser>
        <c:ser>
          <c:idx val="38"/>
          <c:order val="38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SD_Data!$S$12:$S$212</c:f>
              <c:numCache>
                <c:formatCode>General</c:formatCode>
                <c:ptCount val="201"/>
                <c:pt idx="0">
                  <c:v>0</c:v>
                </c:pt>
                <c:pt idx="1">
                  <c:v>2.0000000000000018E-2</c:v>
                </c:pt>
                <c:pt idx="2">
                  <c:v>4.0000000000000036E-2</c:v>
                </c:pt>
                <c:pt idx="3">
                  <c:v>6.0000000000000053E-2</c:v>
                </c:pt>
                <c:pt idx="4">
                  <c:v>8.0000000000000071E-2</c:v>
                </c:pt>
                <c:pt idx="5">
                  <c:v>0.10000000000000009</c:v>
                </c:pt>
                <c:pt idx="6">
                  <c:v>0.12000000000000011</c:v>
                </c:pt>
                <c:pt idx="7">
                  <c:v>0.14000000000000012</c:v>
                </c:pt>
                <c:pt idx="8">
                  <c:v>0.16000000000000014</c:v>
                </c:pt>
                <c:pt idx="9">
                  <c:v>0.18000000000000016</c:v>
                </c:pt>
                <c:pt idx="10">
                  <c:v>0.20000000000000018</c:v>
                </c:pt>
                <c:pt idx="11">
                  <c:v>0.2200000000000002</c:v>
                </c:pt>
                <c:pt idx="12">
                  <c:v>0.24000000000000021</c:v>
                </c:pt>
                <c:pt idx="13">
                  <c:v>0.26000000000000023</c:v>
                </c:pt>
                <c:pt idx="14">
                  <c:v>0.28000000000000025</c:v>
                </c:pt>
                <c:pt idx="15">
                  <c:v>0.30000000000000027</c:v>
                </c:pt>
                <c:pt idx="16">
                  <c:v>0.32000000000000028</c:v>
                </c:pt>
                <c:pt idx="17">
                  <c:v>0.3400000000000003</c:v>
                </c:pt>
                <c:pt idx="18">
                  <c:v>0.36000000000000032</c:v>
                </c:pt>
                <c:pt idx="19">
                  <c:v>0.38000000000000034</c:v>
                </c:pt>
                <c:pt idx="20">
                  <c:v>0.40000000000000036</c:v>
                </c:pt>
                <c:pt idx="21">
                  <c:v>0.42000000000000037</c:v>
                </c:pt>
                <c:pt idx="22">
                  <c:v>0.44000000000000039</c:v>
                </c:pt>
                <c:pt idx="23">
                  <c:v>0.46000000000000041</c:v>
                </c:pt>
                <c:pt idx="24">
                  <c:v>0.48000000000000043</c:v>
                </c:pt>
                <c:pt idx="25">
                  <c:v>0.50000000000000044</c:v>
                </c:pt>
                <c:pt idx="26">
                  <c:v>0.52000000000000046</c:v>
                </c:pt>
                <c:pt idx="27">
                  <c:v>0.54000000000000048</c:v>
                </c:pt>
                <c:pt idx="28">
                  <c:v>0.5600000000000005</c:v>
                </c:pt>
                <c:pt idx="29">
                  <c:v>0.58000000000000052</c:v>
                </c:pt>
                <c:pt idx="30">
                  <c:v>0.60000000000000053</c:v>
                </c:pt>
                <c:pt idx="31">
                  <c:v>0.62000000000000055</c:v>
                </c:pt>
                <c:pt idx="32">
                  <c:v>0.64000000000000057</c:v>
                </c:pt>
                <c:pt idx="33">
                  <c:v>0.66000000000000059</c:v>
                </c:pt>
                <c:pt idx="34">
                  <c:v>0.6800000000000006</c:v>
                </c:pt>
                <c:pt idx="35">
                  <c:v>0.70000000000000062</c:v>
                </c:pt>
                <c:pt idx="36">
                  <c:v>0.72000000000000064</c:v>
                </c:pt>
                <c:pt idx="37">
                  <c:v>0.74000000000000066</c:v>
                </c:pt>
                <c:pt idx="38">
                  <c:v>0.76000000000000068</c:v>
                </c:pt>
                <c:pt idx="39">
                  <c:v>0.78000000000000069</c:v>
                </c:pt>
                <c:pt idx="40">
                  <c:v>0.8000000000000006</c:v>
                </c:pt>
                <c:pt idx="41">
                  <c:v>0.82000000000000062</c:v>
                </c:pt>
                <c:pt idx="42">
                  <c:v>0.84000000000000064</c:v>
                </c:pt>
                <c:pt idx="43">
                  <c:v>0.86000000000000054</c:v>
                </c:pt>
                <c:pt idx="44">
                  <c:v>0.88000000000000056</c:v>
                </c:pt>
                <c:pt idx="45">
                  <c:v>0.90000000000000058</c:v>
                </c:pt>
                <c:pt idx="46">
                  <c:v>0.9200000000000006</c:v>
                </c:pt>
                <c:pt idx="47">
                  <c:v>0.94000000000000061</c:v>
                </c:pt>
                <c:pt idx="48">
                  <c:v>0.96000000000000063</c:v>
                </c:pt>
                <c:pt idx="49">
                  <c:v>0.98000000000000065</c:v>
                </c:pt>
                <c:pt idx="50">
                  <c:v>1.0000000000000007</c:v>
                </c:pt>
                <c:pt idx="51">
                  <c:v>0.98000000000000065</c:v>
                </c:pt>
                <c:pt idx="52">
                  <c:v>0.96000000000000063</c:v>
                </c:pt>
                <c:pt idx="53">
                  <c:v>0.94000000000000061</c:v>
                </c:pt>
                <c:pt idx="54">
                  <c:v>0.9200000000000006</c:v>
                </c:pt>
                <c:pt idx="55">
                  <c:v>0.90000000000000058</c:v>
                </c:pt>
                <c:pt idx="56">
                  <c:v>0.88000000000000056</c:v>
                </c:pt>
                <c:pt idx="57">
                  <c:v>0.86000000000000054</c:v>
                </c:pt>
                <c:pt idx="58">
                  <c:v>0.84000000000000064</c:v>
                </c:pt>
                <c:pt idx="59">
                  <c:v>0.82000000000000062</c:v>
                </c:pt>
                <c:pt idx="60">
                  <c:v>0.8000000000000006</c:v>
                </c:pt>
                <c:pt idx="61">
                  <c:v>0.78000000000000069</c:v>
                </c:pt>
                <c:pt idx="62">
                  <c:v>0.76000000000000068</c:v>
                </c:pt>
                <c:pt idx="63">
                  <c:v>0.74000000000000066</c:v>
                </c:pt>
                <c:pt idx="64">
                  <c:v>0.72000000000000064</c:v>
                </c:pt>
                <c:pt idx="65">
                  <c:v>0.70000000000000062</c:v>
                </c:pt>
                <c:pt idx="66">
                  <c:v>0.6800000000000006</c:v>
                </c:pt>
                <c:pt idx="67">
                  <c:v>0.66000000000000059</c:v>
                </c:pt>
                <c:pt idx="68">
                  <c:v>0.64000000000000057</c:v>
                </c:pt>
                <c:pt idx="69">
                  <c:v>0.62000000000000055</c:v>
                </c:pt>
                <c:pt idx="70">
                  <c:v>0.60000000000000053</c:v>
                </c:pt>
                <c:pt idx="71">
                  <c:v>0.58000000000000052</c:v>
                </c:pt>
                <c:pt idx="72">
                  <c:v>0.5600000000000005</c:v>
                </c:pt>
                <c:pt idx="73">
                  <c:v>0.54000000000000048</c:v>
                </c:pt>
                <c:pt idx="74">
                  <c:v>0.52000000000000046</c:v>
                </c:pt>
                <c:pt idx="75">
                  <c:v>0.50000000000000044</c:v>
                </c:pt>
                <c:pt idx="76">
                  <c:v>0.48000000000000043</c:v>
                </c:pt>
                <c:pt idx="77">
                  <c:v>0.46000000000000041</c:v>
                </c:pt>
                <c:pt idx="78">
                  <c:v>0.44000000000000039</c:v>
                </c:pt>
                <c:pt idx="79">
                  <c:v>0.42000000000000037</c:v>
                </c:pt>
                <c:pt idx="80">
                  <c:v>0.40000000000000036</c:v>
                </c:pt>
                <c:pt idx="81">
                  <c:v>0.38000000000000034</c:v>
                </c:pt>
                <c:pt idx="82">
                  <c:v>0.36000000000000032</c:v>
                </c:pt>
                <c:pt idx="83">
                  <c:v>0.3400000000000003</c:v>
                </c:pt>
                <c:pt idx="84">
                  <c:v>0.32000000000000028</c:v>
                </c:pt>
                <c:pt idx="85">
                  <c:v>0.30000000000000027</c:v>
                </c:pt>
                <c:pt idx="86">
                  <c:v>0.28000000000000025</c:v>
                </c:pt>
                <c:pt idx="87">
                  <c:v>0.26000000000000023</c:v>
                </c:pt>
                <c:pt idx="88">
                  <c:v>0.24000000000000021</c:v>
                </c:pt>
                <c:pt idx="89">
                  <c:v>0.2200000000000002</c:v>
                </c:pt>
                <c:pt idx="90">
                  <c:v>0.20000000000000018</c:v>
                </c:pt>
                <c:pt idx="91">
                  <c:v>0.18000000000000016</c:v>
                </c:pt>
                <c:pt idx="92">
                  <c:v>0.16000000000000014</c:v>
                </c:pt>
                <c:pt idx="93">
                  <c:v>0.14000000000000012</c:v>
                </c:pt>
                <c:pt idx="94">
                  <c:v>0.12000000000000011</c:v>
                </c:pt>
                <c:pt idx="95">
                  <c:v>0.10000000000000009</c:v>
                </c:pt>
                <c:pt idx="96">
                  <c:v>8.0000000000000071E-2</c:v>
                </c:pt>
                <c:pt idx="97">
                  <c:v>6.0000000000000053E-2</c:v>
                </c:pt>
                <c:pt idx="98">
                  <c:v>4.0000000000000036E-2</c:v>
                </c:pt>
                <c:pt idx="99">
                  <c:v>2.0000000000000018E-2</c:v>
                </c:pt>
                <c:pt idx="100">
                  <c:v>0</c:v>
                </c:pt>
              </c:numCache>
            </c:numRef>
          </c:xVal>
          <c:yVal>
            <c:numRef>
              <c:f>SD_Data!$T$12:$T$212</c:f>
              <c:numCache>
                <c:formatCode>General</c:formatCode>
                <c:ptCount val="201"/>
                <c:pt idx="0">
                  <c:v>1</c:v>
                </c:pt>
                <c:pt idx="1">
                  <c:v>0.80100251257867583</c:v>
                </c:pt>
                <c:pt idx="2">
                  <c:v>0.72</c:v>
                </c:pt>
                <c:pt idx="3">
                  <c:v>0.65882555781536034</c:v>
                </c:pt>
                <c:pt idx="4">
                  <c:v>0.60808164115469121</c:v>
                </c:pt>
                <c:pt idx="5">
                  <c:v>0.56411010564593245</c:v>
                </c:pt>
                <c:pt idx="6">
                  <c:v>0.52502631651848319</c:v>
                </c:pt>
                <c:pt idx="7">
                  <c:v>0.4897059671130769</c:v>
                </c:pt>
                <c:pt idx="8">
                  <c:v>0.45741360134997833</c:v>
                </c:pt>
                <c:pt idx="9">
                  <c:v>0.42763647914983238</c:v>
                </c:pt>
                <c:pt idx="10">
                  <c:v>0.39999999999999969</c:v>
                </c:pt>
                <c:pt idx="11">
                  <c:v>0.3742204861135191</c:v>
                </c:pt>
                <c:pt idx="12">
                  <c:v>0.3500769276291229</c:v>
                </c:pt>
                <c:pt idx="13">
                  <c:v>0.32739313116799029</c:v>
                </c:pt>
                <c:pt idx="14">
                  <c:v>0.30602593708410086</c:v>
                </c:pt>
                <c:pt idx="15">
                  <c:v>0.28585715714571469</c:v>
                </c:pt>
                <c:pt idx="16">
                  <c:v>0.26678788880706528</c:v>
                </c:pt>
                <c:pt idx="17">
                  <c:v>0.24873440116028178</c:v>
                </c:pt>
                <c:pt idx="18">
                  <c:v>0.23162509150805788</c:v>
                </c:pt>
                <c:pt idx="19">
                  <c:v>0.21539819016267847</c:v>
                </c:pt>
                <c:pt idx="20">
                  <c:v>0.19999999999999973</c:v>
                </c:pt>
                <c:pt idx="21">
                  <c:v>0.18538352582334772</c:v>
                </c:pt>
                <c:pt idx="22">
                  <c:v>0.1715073929116806</c:v>
                </c:pt>
                <c:pt idx="23">
                  <c:v>0.15833498349996722</c:v>
                </c:pt>
                <c:pt idx="24">
                  <c:v>0.14583373983749481</c:v>
                </c:pt>
                <c:pt idx="25">
                  <c:v>0.13397459621556107</c:v>
                </c:pt>
                <c:pt idx="26">
                  <c:v>0.12273151202154731</c:v>
                </c:pt>
                <c:pt idx="27">
                  <c:v>0.11208108478307521</c:v>
                </c:pt>
                <c:pt idx="28">
                  <c:v>0.10200222717425378</c:v>
                </c:pt>
                <c:pt idx="29">
                  <c:v>9.2475895636925598E-2</c:v>
                </c:pt>
                <c:pt idx="30">
                  <c:v>8.348486100883179E-2</c:v>
                </c:pt>
                <c:pt idx="31">
                  <c:v>7.5013513612225635E-2</c:v>
                </c:pt>
                <c:pt idx="32">
                  <c:v>6.7047696824751757E-2</c:v>
                </c:pt>
                <c:pt idx="33">
                  <c:v>5.9574564359299975E-2</c:v>
                </c:pt>
                <c:pt idx="34">
                  <c:v>5.2582457413838934E-2</c:v>
                </c:pt>
                <c:pt idx="35">
                  <c:v>4.6060798583054119E-2</c:v>
                </c:pt>
                <c:pt idx="36">
                  <c:v>3.9999999999999813E-2</c:v>
                </c:pt>
                <c:pt idx="37">
                  <c:v>3.4391383634134964E-2</c:v>
                </c:pt>
                <c:pt idx="38">
                  <c:v>2.9227112039072023E-2</c:v>
                </c:pt>
                <c:pt idx="39">
                  <c:v>2.4500128139424038E-2</c:v>
                </c:pt>
                <c:pt idx="40">
                  <c:v>2.0204102886728581E-2</c:v>
                </c:pt>
                <c:pt idx="41">
                  <c:v>1.6333389811364896E-2</c:v>
                </c:pt>
                <c:pt idx="42">
                  <c:v>1.2882985659754653E-2</c:v>
                </c:pt>
                <c:pt idx="43">
                  <c:v>9.8484964410748832E-3</c:v>
                </c:pt>
                <c:pt idx="44">
                  <c:v>7.2261083207314503E-3</c:v>
                </c:pt>
                <c:pt idx="45">
                  <c:v>5.0125628933800348E-3</c:v>
                </c:pt>
                <c:pt idx="46">
                  <c:v>3.2051364498308921E-3</c:v>
                </c:pt>
                <c:pt idx="47">
                  <c:v>1.8016229225775726E-3</c:v>
                </c:pt>
                <c:pt idx="48">
                  <c:v>8.0032025625620395E-4</c:v>
                </c:pt>
                <c:pt idx="49">
                  <c:v>2.0002000400098918E-4</c:v>
                </c:pt>
                <c:pt idx="50">
                  <c:v>0</c:v>
                </c:pt>
                <c:pt idx="51">
                  <c:v>-2.0002000400098918E-4</c:v>
                </c:pt>
                <c:pt idx="52">
                  <c:v>-8.0032025625620395E-4</c:v>
                </c:pt>
                <c:pt idx="53">
                  <c:v>-1.8016229225775726E-3</c:v>
                </c:pt>
                <c:pt idx="54">
                  <c:v>-3.2051364498308921E-3</c:v>
                </c:pt>
                <c:pt idx="55">
                  <c:v>-5.0125628933800348E-3</c:v>
                </c:pt>
                <c:pt idx="56">
                  <c:v>-7.2261083207314503E-3</c:v>
                </c:pt>
                <c:pt idx="57">
                  <c:v>-9.8484964410748832E-3</c:v>
                </c:pt>
                <c:pt idx="58">
                  <c:v>-1.2882985659754653E-2</c:v>
                </c:pt>
                <c:pt idx="59">
                  <c:v>-1.6333389811364896E-2</c:v>
                </c:pt>
                <c:pt idx="60">
                  <c:v>-2.0204102886728581E-2</c:v>
                </c:pt>
                <c:pt idx="61">
                  <c:v>-2.4500128139424038E-2</c:v>
                </c:pt>
                <c:pt idx="62">
                  <c:v>-2.9227112039072023E-2</c:v>
                </c:pt>
                <c:pt idx="63">
                  <c:v>-3.4391383634134964E-2</c:v>
                </c:pt>
                <c:pt idx="64">
                  <c:v>-3.9999999999999813E-2</c:v>
                </c:pt>
                <c:pt idx="65">
                  <c:v>-4.6060798583054119E-2</c:v>
                </c:pt>
                <c:pt idx="66">
                  <c:v>-5.2582457413838934E-2</c:v>
                </c:pt>
                <c:pt idx="67">
                  <c:v>-5.9574564359299975E-2</c:v>
                </c:pt>
                <c:pt idx="68">
                  <c:v>-6.7047696824751757E-2</c:v>
                </c:pt>
                <c:pt idx="69">
                  <c:v>-7.5013513612225635E-2</c:v>
                </c:pt>
                <c:pt idx="70">
                  <c:v>-8.348486100883179E-2</c:v>
                </c:pt>
                <c:pt idx="71">
                  <c:v>-9.2475895636925598E-2</c:v>
                </c:pt>
                <c:pt idx="72">
                  <c:v>-0.10200222717425378</c:v>
                </c:pt>
                <c:pt idx="73">
                  <c:v>-0.11208108478307521</c:v>
                </c:pt>
                <c:pt idx="74">
                  <c:v>-0.12273151202154731</c:v>
                </c:pt>
                <c:pt idx="75">
                  <c:v>-0.13397459621556107</c:v>
                </c:pt>
                <c:pt idx="76">
                  <c:v>-0.14583373983749481</c:v>
                </c:pt>
                <c:pt idx="77">
                  <c:v>-0.15833498349996722</c:v>
                </c:pt>
                <c:pt idx="78">
                  <c:v>-0.1715073929116806</c:v>
                </c:pt>
                <c:pt idx="79">
                  <c:v>-0.18538352582334772</c:v>
                </c:pt>
                <c:pt idx="80">
                  <c:v>-0.19999999999999973</c:v>
                </c:pt>
                <c:pt idx="81">
                  <c:v>-0.21539819016267847</c:v>
                </c:pt>
                <c:pt idx="82">
                  <c:v>-0.23162509150805788</c:v>
                </c:pt>
                <c:pt idx="83">
                  <c:v>-0.24873440116028178</c:v>
                </c:pt>
                <c:pt idx="84">
                  <c:v>-0.26678788880706528</c:v>
                </c:pt>
                <c:pt idx="85">
                  <c:v>-0.28585715714571469</c:v>
                </c:pt>
                <c:pt idx="86">
                  <c:v>-0.30602593708410086</c:v>
                </c:pt>
                <c:pt idx="87">
                  <c:v>-0.32739313116799029</c:v>
                </c:pt>
                <c:pt idx="88">
                  <c:v>-0.3500769276291229</c:v>
                </c:pt>
                <c:pt idx="89">
                  <c:v>-0.3742204861135191</c:v>
                </c:pt>
                <c:pt idx="90">
                  <c:v>-0.39999999999999969</c:v>
                </c:pt>
                <c:pt idx="91">
                  <c:v>-0.42763647914983238</c:v>
                </c:pt>
                <c:pt idx="92">
                  <c:v>-0.45741360134997833</c:v>
                </c:pt>
                <c:pt idx="93">
                  <c:v>-0.4897059671130769</c:v>
                </c:pt>
                <c:pt idx="94">
                  <c:v>-0.52502631651848319</c:v>
                </c:pt>
                <c:pt idx="95">
                  <c:v>-0.56411010564593245</c:v>
                </c:pt>
                <c:pt idx="96">
                  <c:v>-0.60808164115469121</c:v>
                </c:pt>
                <c:pt idx="97">
                  <c:v>-0.65882555781536034</c:v>
                </c:pt>
                <c:pt idx="98">
                  <c:v>-0.72</c:v>
                </c:pt>
                <c:pt idx="99">
                  <c:v>-0.80100251257867583</c:v>
                </c:pt>
                <c:pt idx="100">
                  <c:v>-1</c:v>
                </c:pt>
              </c:numCache>
            </c:numRef>
          </c:yVal>
          <c:smooth val="1"/>
        </c:ser>
        <c:ser>
          <c:idx val="39"/>
          <c:order val="39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SD_Data!$AA$12:$AA$112</c:f>
              <c:numCache>
                <c:formatCode>General</c:formatCode>
                <c:ptCount val="101"/>
                <c:pt idx="10">
                  <c:v>-0.60000000000000009</c:v>
                </c:pt>
                <c:pt idx="11">
                  <c:v>-0.56000000000000005</c:v>
                </c:pt>
                <c:pt idx="12">
                  <c:v>-0.52</c:v>
                </c:pt>
                <c:pt idx="13">
                  <c:v>-0.48</c:v>
                </c:pt>
                <c:pt idx="14">
                  <c:v>-0.43999999999999995</c:v>
                </c:pt>
                <c:pt idx="15">
                  <c:v>-0.39999999999999991</c:v>
                </c:pt>
                <c:pt idx="16">
                  <c:v>-0.35999999999999988</c:v>
                </c:pt>
                <c:pt idx="17">
                  <c:v>-0.31999999999999984</c:v>
                </c:pt>
                <c:pt idx="18">
                  <c:v>-0.2799999999999998</c:v>
                </c:pt>
                <c:pt idx="19">
                  <c:v>-0.23999999999999977</c:v>
                </c:pt>
                <c:pt idx="20">
                  <c:v>-0.19999999999999973</c:v>
                </c:pt>
                <c:pt idx="21">
                  <c:v>-0.1599999999999997</c:v>
                </c:pt>
                <c:pt idx="22">
                  <c:v>-0.11999999999999966</c:v>
                </c:pt>
                <c:pt idx="23">
                  <c:v>-7.9999999999999627E-2</c:v>
                </c:pt>
                <c:pt idx="24">
                  <c:v>-3.9999999999999591E-2</c:v>
                </c:pt>
                <c:pt idx="25">
                  <c:v>0</c:v>
                </c:pt>
                <c:pt idx="26">
                  <c:v>4.000000000000048E-2</c:v>
                </c:pt>
                <c:pt idx="27">
                  <c:v>8.0000000000000515E-2</c:v>
                </c:pt>
                <c:pt idx="28">
                  <c:v>0.12000000000000055</c:v>
                </c:pt>
                <c:pt idx="29">
                  <c:v>0.16000000000000059</c:v>
                </c:pt>
                <c:pt idx="30">
                  <c:v>0.20000000000000062</c:v>
                </c:pt>
                <c:pt idx="31">
                  <c:v>0.24000000000000066</c:v>
                </c:pt>
                <c:pt idx="32">
                  <c:v>0.28000000000000069</c:v>
                </c:pt>
                <c:pt idx="33">
                  <c:v>0.32000000000000073</c:v>
                </c:pt>
                <c:pt idx="34">
                  <c:v>0.36000000000000076</c:v>
                </c:pt>
                <c:pt idx="35">
                  <c:v>0.4000000000000008</c:v>
                </c:pt>
                <c:pt idx="36">
                  <c:v>0.44000000000000083</c:v>
                </c:pt>
                <c:pt idx="37">
                  <c:v>0.48000000000000087</c:v>
                </c:pt>
                <c:pt idx="38">
                  <c:v>0.52000000000000091</c:v>
                </c:pt>
                <c:pt idx="39">
                  <c:v>0.56000000000000083</c:v>
                </c:pt>
                <c:pt idx="40">
                  <c:v>0.60000000000000075</c:v>
                </c:pt>
                <c:pt idx="41">
                  <c:v>0.64000000000000079</c:v>
                </c:pt>
                <c:pt idx="42">
                  <c:v>0.68000000000000083</c:v>
                </c:pt>
                <c:pt idx="43">
                  <c:v>0.72000000000000075</c:v>
                </c:pt>
                <c:pt idx="44">
                  <c:v>0.76000000000000079</c:v>
                </c:pt>
                <c:pt idx="45">
                  <c:v>0.80000000000000071</c:v>
                </c:pt>
                <c:pt idx="46">
                  <c:v>0.84000000000000075</c:v>
                </c:pt>
                <c:pt idx="47">
                  <c:v>0.88000000000000078</c:v>
                </c:pt>
                <c:pt idx="48">
                  <c:v>0.92000000000000082</c:v>
                </c:pt>
                <c:pt idx="49">
                  <c:v>0.96000000000000074</c:v>
                </c:pt>
                <c:pt idx="50">
                  <c:v>1.0000000000000009</c:v>
                </c:pt>
                <c:pt idx="51">
                  <c:v>0.96000000000000074</c:v>
                </c:pt>
                <c:pt idx="52">
                  <c:v>0.92000000000000082</c:v>
                </c:pt>
                <c:pt idx="53">
                  <c:v>0.88000000000000078</c:v>
                </c:pt>
                <c:pt idx="54">
                  <c:v>0.84000000000000075</c:v>
                </c:pt>
                <c:pt idx="55">
                  <c:v>0.80000000000000071</c:v>
                </c:pt>
                <c:pt idx="56">
                  <c:v>0.76000000000000079</c:v>
                </c:pt>
                <c:pt idx="57">
                  <c:v>0.72000000000000075</c:v>
                </c:pt>
                <c:pt idx="58">
                  <c:v>0.68000000000000083</c:v>
                </c:pt>
                <c:pt idx="59">
                  <c:v>0.64000000000000079</c:v>
                </c:pt>
                <c:pt idx="60">
                  <c:v>0.60000000000000075</c:v>
                </c:pt>
                <c:pt idx="61">
                  <c:v>0.56000000000000083</c:v>
                </c:pt>
                <c:pt idx="62">
                  <c:v>0.52000000000000091</c:v>
                </c:pt>
                <c:pt idx="63">
                  <c:v>0.48000000000000087</c:v>
                </c:pt>
                <c:pt idx="64">
                  <c:v>0.44000000000000083</c:v>
                </c:pt>
                <c:pt idx="65">
                  <c:v>0.4000000000000008</c:v>
                </c:pt>
                <c:pt idx="66">
                  <c:v>0.36000000000000076</c:v>
                </c:pt>
                <c:pt idx="67">
                  <c:v>0.32000000000000073</c:v>
                </c:pt>
                <c:pt idx="68">
                  <c:v>0.28000000000000069</c:v>
                </c:pt>
                <c:pt idx="69">
                  <c:v>0.24000000000000066</c:v>
                </c:pt>
                <c:pt idx="70">
                  <c:v>0.20000000000000062</c:v>
                </c:pt>
                <c:pt idx="71">
                  <c:v>0.16000000000000059</c:v>
                </c:pt>
                <c:pt idx="72">
                  <c:v>0.12000000000000055</c:v>
                </c:pt>
                <c:pt idx="73">
                  <c:v>8.0000000000000515E-2</c:v>
                </c:pt>
                <c:pt idx="74">
                  <c:v>4.000000000000048E-2</c:v>
                </c:pt>
                <c:pt idx="75">
                  <c:v>0</c:v>
                </c:pt>
                <c:pt idx="76">
                  <c:v>-3.9999999999999591E-2</c:v>
                </c:pt>
                <c:pt idx="77">
                  <c:v>-7.9999999999999627E-2</c:v>
                </c:pt>
                <c:pt idx="78">
                  <c:v>-0.11999999999999966</c:v>
                </c:pt>
                <c:pt idx="79">
                  <c:v>-0.1599999999999997</c:v>
                </c:pt>
                <c:pt idx="80">
                  <c:v>-0.19999999999999973</c:v>
                </c:pt>
                <c:pt idx="81">
                  <c:v>-0.23999999999999977</c:v>
                </c:pt>
                <c:pt idx="82">
                  <c:v>-0.2799999999999998</c:v>
                </c:pt>
                <c:pt idx="83">
                  <c:v>-0.31999999999999984</c:v>
                </c:pt>
                <c:pt idx="84">
                  <c:v>-0.35999999999999988</c:v>
                </c:pt>
                <c:pt idx="85">
                  <c:v>-0.39999999999999991</c:v>
                </c:pt>
                <c:pt idx="86">
                  <c:v>-0.43999999999999995</c:v>
                </c:pt>
                <c:pt idx="87">
                  <c:v>-0.48</c:v>
                </c:pt>
                <c:pt idx="88">
                  <c:v>-0.52</c:v>
                </c:pt>
                <c:pt idx="89">
                  <c:v>-0.56000000000000005</c:v>
                </c:pt>
                <c:pt idx="90">
                  <c:v>-0.60000000000000009</c:v>
                </c:pt>
              </c:numCache>
            </c:numRef>
          </c:xVal>
          <c:yVal>
            <c:numRef>
              <c:f>SD_Data!$AB$12:$AB$112</c:f>
              <c:numCache>
                <c:formatCode>General</c:formatCode>
                <c:ptCount val="101"/>
                <c:pt idx="10">
                  <c:v>0.80000000000000027</c:v>
                </c:pt>
                <c:pt idx="11">
                  <c:v>0.74844097222703887</c:v>
                </c:pt>
                <c:pt idx="12">
                  <c:v>0.70015385525824625</c:v>
                </c:pt>
                <c:pt idx="13">
                  <c:v>0.65478626233598103</c:v>
                </c:pt>
                <c:pt idx="14">
                  <c:v>0.61205187416820217</c:v>
                </c:pt>
                <c:pt idx="15">
                  <c:v>0.57171431429143005</c:v>
                </c:pt>
                <c:pt idx="16">
                  <c:v>0.533575777614131</c:v>
                </c:pt>
                <c:pt idx="17">
                  <c:v>0.49746880232056401</c:v>
                </c:pt>
                <c:pt idx="18">
                  <c:v>0.4632501830161162</c:v>
                </c:pt>
                <c:pt idx="19">
                  <c:v>0.43079638032535739</c:v>
                </c:pt>
                <c:pt idx="20">
                  <c:v>0.39999999999999991</c:v>
                </c:pt>
                <c:pt idx="21">
                  <c:v>0.37076705164669566</c:v>
                </c:pt>
                <c:pt idx="22">
                  <c:v>0.34301478582336142</c:v>
                </c:pt>
                <c:pt idx="23">
                  <c:v>0.31666996699993488</c:v>
                </c:pt>
                <c:pt idx="24">
                  <c:v>0.29166747967498985</c:v>
                </c:pt>
                <c:pt idx="25">
                  <c:v>0.26794919243112236</c:v>
                </c:pt>
                <c:pt idx="26">
                  <c:v>0.24546302404309506</c:v>
                </c:pt>
                <c:pt idx="27">
                  <c:v>0.22416216956615065</c:v>
                </c:pt>
                <c:pt idx="28">
                  <c:v>0.20400445434850778</c:v>
                </c:pt>
                <c:pt idx="29">
                  <c:v>0.18495179127385142</c:v>
                </c:pt>
                <c:pt idx="30">
                  <c:v>0.16696972201766358</c:v>
                </c:pt>
                <c:pt idx="31">
                  <c:v>0.15002702722445127</c:v>
                </c:pt>
                <c:pt idx="32">
                  <c:v>0.13409539364950351</c:v>
                </c:pt>
                <c:pt idx="33">
                  <c:v>0.11914912871860017</c:v>
                </c:pt>
                <c:pt idx="34">
                  <c:v>0.10516491482767787</c:v>
                </c:pt>
                <c:pt idx="35">
                  <c:v>9.212159716610846E-2</c:v>
                </c:pt>
                <c:pt idx="36">
                  <c:v>7.9999999999999849E-2</c:v>
                </c:pt>
                <c:pt idx="37">
                  <c:v>6.8782767268269929E-2</c:v>
                </c:pt>
                <c:pt idx="38">
                  <c:v>5.8454224078144268E-2</c:v>
                </c:pt>
                <c:pt idx="39">
                  <c:v>4.9000256278848076E-2</c:v>
                </c:pt>
                <c:pt idx="40">
                  <c:v>4.0408205773457384E-2</c:v>
                </c:pt>
                <c:pt idx="41">
                  <c:v>3.2666779622729791E-2</c:v>
                </c:pt>
                <c:pt idx="42">
                  <c:v>2.5765971319509307E-2</c:v>
                </c:pt>
                <c:pt idx="43">
                  <c:v>1.9696992882149766E-2</c:v>
                </c:pt>
                <c:pt idx="44">
                  <c:v>1.4452216641462901E-2</c:v>
                </c:pt>
                <c:pt idx="45">
                  <c:v>1.002512578676007E-2</c:v>
                </c:pt>
                <c:pt idx="46">
                  <c:v>6.4102728996620062E-3</c:v>
                </c:pt>
                <c:pt idx="47">
                  <c:v>3.6032458451551452E-3</c:v>
                </c:pt>
                <c:pt idx="48">
                  <c:v>1.6006405125124079E-3</c:v>
                </c:pt>
                <c:pt idx="49">
                  <c:v>4.0004000800197836E-4</c:v>
                </c:pt>
                <c:pt idx="50">
                  <c:v>0</c:v>
                </c:pt>
                <c:pt idx="51">
                  <c:v>-4.0004000800197836E-4</c:v>
                </c:pt>
                <c:pt idx="52">
                  <c:v>-1.6006405125124079E-3</c:v>
                </c:pt>
                <c:pt idx="53">
                  <c:v>-3.6032458451551452E-3</c:v>
                </c:pt>
                <c:pt idx="54">
                  <c:v>-6.4102728996620062E-3</c:v>
                </c:pt>
                <c:pt idx="55">
                  <c:v>-1.002512578676007E-2</c:v>
                </c:pt>
                <c:pt idx="56">
                  <c:v>-1.4452216641462901E-2</c:v>
                </c:pt>
                <c:pt idx="57">
                  <c:v>-1.9696992882149766E-2</c:v>
                </c:pt>
                <c:pt idx="58">
                  <c:v>-2.5765971319509307E-2</c:v>
                </c:pt>
                <c:pt idx="59">
                  <c:v>-3.2666779622729791E-2</c:v>
                </c:pt>
                <c:pt idx="60">
                  <c:v>-4.0408205773457384E-2</c:v>
                </c:pt>
                <c:pt idx="61">
                  <c:v>-4.9000256278848076E-2</c:v>
                </c:pt>
                <c:pt idx="62">
                  <c:v>-5.8454224078144268E-2</c:v>
                </c:pt>
                <c:pt idx="63">
                  <c:v>-6.8782767268269929E-2</c:v>
                </c:pt>
                <c:pt idx="64">
                  <c:v>-7.9999999999999849E-2</c:v>
                </c:pt>
                <c:pt idx="65">
                  <c:v>-9.212159716610846E-2</c:v>
                </c:pt>
                <c:pt idx="66">
                  <c:v>-0.10516491482767787</c:v>
                </c:pt>
                <c:pt idx="67">
                  <c:v>-0.11914912871860017</c:v>
                </c:pt>
                <c:pt idx="68">
                  <c:v>-0.13409539364950351</c:v>
                </c:pt>
                <c:pt idx="69">
                  <c:v>-0.15002702722445127</c:v>
                </c:pt>
                <c:pt idx="70">
                  <c:v>-0.16696972201766358</c:v>
                </c:pt>
                <c:pt idx="71">
                  <c:v>-0.18495179127385142</c:v>
                </c:pt>
                <c:pt idx="72">
                  <c:v>-0.20400445434850778</c:v>
                </c:pt>
                <c:pt idx="73">
                  <c:v>-0.22416216956615065</c:v>
                </c:pt>
                <c:pt idx="74">
                  <c:v>-0.24546302404309506</c:v>
                </c:pt>
                <c:pt idx="75">
                  <c:v>-0.26794919243112236</c:v>
                </c:pt>
                <c:pt idx="76">
                  <c:v>-0.29166747967498985</c:v>
                </c:pt>
                <c:pt idx="77">
                  <c:v>-0.31666996699993488</c:v>
                </c:pt>
                <c:pt idx="78">
                  <c:v>-0.34301478582336142</c:v>
                </c:pt>
                <c:pt idx="79">
                  <c:v>-0.37076705164669566</c:v>
                </c:pt>
                <c:pt idx="80">
                  <c:v>-0.39999999999999991</c:v>
                </c:pt>
                <c:pt idx="81">
                  <c:v>-0.43079638032535739</c:v>
                </c:pt>
                <c:pt idx="82">
                  <c:v>-0.4632501830161162</c:v>
                </c:pt>
                <c:pt idx="83">
                  <c:v>-0.49746880232056401</c:v>
                </c:pt>
                <c:pt idx="84">
                  <c:v>-0.533575777614131</c:v>
                </c:pt>
                <c:pt idx="85">
                  <c:v>-0.57171431429143005</c:v>
                </c:pt>
                <c:pt idx="86">
                  <c:v>-0.61205187416820217</c:v>
                </c:pt>
                <c:pt idx="87">
                  <c:v>-0.65478626233598103</c:v>
                </c:pt>
                <c:pt idx="88">
                  <c:v>-0.70015385525824625</c:v>
                </c:pt>
                <c:pt idx="89">
                  <c:v>-0.74844097222703887</c:v>
                </c:pt>
                <c:pt idx="90">
                  <c:v>-0.80000000000000027</c:v>
                </c:pt>
              </c:numCache>
            </c:numRef>
          </c:yVal>
          <c:smooth val="1"/>
        </c:ser>
        <c:ser>
          <c:idx val="40"/>
          <c:order val="4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SD_Data!#REF!</c:f>
            </c:numRef>
          </c:xVal>
          <c:yVal>
            <c:numRef>
              <c:f>SD_Data!#REF!</c:f>
            </c:numRef>
          </c:yVal>
          <c:smooth val="1"/>
        </c:ser>
        <c:ser>
          <c:idx val="41"/>
          <c:order val="41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SD_Data!$AG$12:$AG$212</c:f>
              <c:numCache>
                <c:formatCode>General</c:formatCode>
                <c:ptCount val="201"/>
                <c:pt idx="20">
                  <c:v>0.59999999999999987</c:v>
                </c:pt>
                <c:pt idx="21">
                  <c:v>0.59269176291167391</c:v>
                </c:pt>
                <c:pt idx="22">
                  <c:v>0.5857536964558403</c:v>
                </c:pt>
                <c:pt idx="23">
                  <c:v>0.57916749174998361</c:v>
                </c:pt>
                <c:pt idx="24">
                  <c:v>0.57291686991874746</c:v>
                </c:pt>
                <c:pt idx="25">
                  <c:v>0.56698729810778059</c:v>
                </c:pt>
                <c:pt idx="26">
                  <c:v>0.56136575601077365</c:v>
                </c:pt>
                <c:pt idx="27">
                  <c:v>0.55604054239153755</c:v>
                </c:pt>
                <c:pt idx="28">
                  <c:v>0.55100111358712689</c:v>
                </c:pt>
                <c:pt idx="29">
                  <c:v>0.5462379478184628</c:v>
                </c:pt>
                <c:pt idx="30">
                  <c:v>0.54174243050441584</c:v>
                </c:pt>
                <c:pt idx="31">
                  <c:v>0.53750675680611282</c:v>
                </c:pt>
                <c:pt idx="32">
                  <c:v>0.53352384841237588</c:v>
                </c:pt>
                <c:pt idx="33">
                  <c:v>0.52978728217964999</c:v>
                </c:pt>
                <c:pt idx="34">
                  <c:v>0.52629122870691947</c:v>
                </c:pt>
                <c:pt idx="35">
                  <c:v>0.52303039929152706</c:v>
                </c:pt>
                <c:pt idx="36">
                  <c:v>0.51999999999999991</c:v>
                </c:pt>
                <c:pt idx="37">
                  <c:v>0.51719569181706748</c:v>
                </c:pt>
                <c:pt idx="38">
                  <c:v>0.51461355601953596</c:v>
                </c:pt>
                <c:pt idx="39">
                  <c:v>0.51225006406971207</c:v>
                </c:pt>
                <c:pt idx="40">
                  <c:v>0.51010205144336429</c:v>
                </c:pt>
                <c:pt idx="41">
                  <c:v>0.50816669490568245</c:v>
                </c:pt>
                <c:pt idx="42">
                  <c:v>0.50644149282987727</c:v>
                </c:pt>
                <c:pt idx="43">
                  <c:v>0.50492424822053739</c:v>
                </c:pt>
                <c:pt idx="44">
                  <c:v>0.50361305416036573</c:v>
                </c:pt>
                <c:pt idx="45">
                  <c:v>0.50250628144669007</c:v>
                </c:pt>
                <c:pt idx="46">
                  <c:v>0.50160256822491545</c:v>
                </c:pt>
                <c:pt idx="47">
                  <c:v>0.50090081146128873</c:v>
                </c:pt>
                <c:pt idx="48">
                  <c:v>0.50040016012812805</c:v>
                </c:pt>
                <c:pt idx="49">
                  <c:v>0.50010001000200055</c:v>
                </c:pt>
                <c:pt idx="50">
                  <c:v>0.5</c:v>
                </c:pt>
                <c:pt idx="51">
                  <c:v>0.50010001000200055</c:v>
                </c:pt>
                <c:pt idx="52">
                  <c:v>0.50040016012812816</c:v>
                </c:pt>
                <c:pt idx="53">
                  <c:v>0.50090081146128873</c:v>
                </c:pt>
                <c:pt idx="54">
                  <c:v>0.50160256822491545</c:v>
                </c:pt>
                <c:pt idx="55">
                  <c:v>0.50250628144669007</c:v>
                </c:pt>
                <c:pt idx="56">
                  <c:v>0.50361305416036584</c:v>
                </c:pt>
                <c:pt idx="57">
                  <c:v>0.5049242482205375</c:v>
                </c:pt>
                <c:pt idx="58">
                  <c:v>0.50644149282987738</c:v>
                </c:pt>
                <c:pt idx="59">
                  <c:v>0.50816669490568256</c:v>
                </c:pt>
                <c:pt idx="60">
                  <c:v>0.51010205144336451</c:v>
                </c:pt>
                <c:pt idx="61">
                  <c:v>0.51225006406971207</c:v>
                </c:pt>
                <c:pt idx="62">
                  <c:v>0.51461355601953618</c:v>
                </c:pt>
                <c:pt idx="63">
                  <c:v>0.5171956918170677</c:v>
                </c:pt>
                <c:pt idx="64">
                  <c:v>0.52</c:v>
                </c:pt>
                <c:pt idx="65">
                  <c:v>0.52303039929152728</c:v>
                </c:pt>
                <c:pt idx="66">
                  <c:v>0.52629122870691969</c:v>
                </c:pt>
                <c:pt idx="67">
                  <c:v>0.52978728217965021</c:v>
                </c:pt>
                <c:pt idx="68">
                  <c:v>0.5335238484123761</c:v>
                </c:pt>
                <c:pt idx="69">
                  <c:v>0.53750675680611304</c:v>
                </c:pt>
                <c:pt idx="70">
                  <c:v>0.54174243050441617</c:v>
                </c:pt>
                <c:pt idx="71">
                  <c:v>0.54623794781846313</c:v>
                </c:pt>
                <c:pt idx="72">
                  <c:v>0.55100111358712722</c:v>
                </c:pt>
                <c:pt idx="73">
                  <c:v>0.556040542391538</c:v>
                </c:pt>
                <c:pt idx="74">
                  <c:v>0.5613657560107741</c:v>
                </c:pt>
                <c:pt idx="75">
                  <c:v>0.56698729810778092</c:v>
                </c:pt>
                <c:pt idx="76">
                  <c:v>0.5729168699187478</c:v>
                </c:pt>
                <c:pt idx="77">
                  <c:v>0.57916749174998405</c:v>
                </c:pt>
                <c:pt idx="78">
                  <c:v>0.58575369645584074</c:v>
                </c:pt>
                <c:pt idx="79">
                  <c:v>0.59269176291167425</c:v>
                </c:pt>
                <c:pt idx="80">
                  <c:v>0.60000000000000031</c:v>
                </c:pt>
                <c:pt idx="81">
                  <c:v>0.60769909508133968</c:v>
                </c:pt>
                <c:pt idx="82">
                  <c:v>0.61581254575402944</c:v>
                </c:pt>
                <c:pt idx="83">
                  <c:v>0.6243672005801415</c:v>
                </c:pt>
                <c:pt idx="84">
                  <c:v>0.63339394440353325</c:v>
                </c:pt>
                <c:pt idx="85">
                  <c:v>0.64292857857285801</c:v>
                </c:pt>
                <c:pt idx="86">
                  <c:v>0.65301296854205104</c:v>
                </c:pt>
                <c:pt idx="87">
                  <c:v>0.66369656558399581</c:v>
                </c:pt>
                <c:pt idx="88">
                  <c:v>0.67503846381456212</c:v>
                </c:pt>
                <c:pt idx="89">
                  <c:v>0.68711024305676038</c:v>
                </c:pt>
                <c:pt idx="90">
                  <c:v>0.70000000000000062</c:v>
                </c:pt>
                <c:pt idx="91">
                  <c:v>0.71381823957491708</c:v>
                </c:pt>
                <c:pt idx="92">
                  <c:v>0.72870680067499016</c:v>
                </c:pt>
                <c:pt idx="93">
                  <c:v>0.74485298355653939</c:v>
                </c:pt>
                <c:pt idx="94">
                  <c:v>0.76251315825924271</c:v>
                </c:pt>
                <c:pt idx="95">
                  <c:v>0.7820550528229675</c:v>
                </c:pt>
                <c:pt idx="96">
                  <c:v>0.80404082057734716</c:v>
                </c:pt>
                <c:pt idx="97">
                  <c:v>0.82941277890768172</c:v>
                </c:pt>
                <c:pt idx="98">
                  <c:v>0.8600000000000021</c:v>
                </c:pt>
                <c:pt idx="99">
                  <c:v>0.90050125628934097</c:v>
                </c:pt>
                <c:pt idx="100">
                  <c:v>0.99999000002775562</c:v>
                </c:pt>
                <c:pt idx="101">
                  <c:v>0.90050125628933786</c:v>
                </c:pt>
                <c:pt idx="102">
                  <c:v>0.86</c:v>
                </c:pt>
                <c:pt idx="103">
                  <c:v>0.82941277890768017</c:v>
                </c:pt>
                <c:pt idx="104">
                  <c:v>0.80404082057734561</c:v>
                </c:pt>
                <c:pt idx="105">
                  <c:v>0.78205505282296617</c:v>
                </c:pt>
                <c:pt idx="106">
                  <c:v>0.7625131582592416</c:v>
                </c:pt>
                <c:pt idx="107">
                  <c:v>0.74485298355653851</c:v>
                </c:pt>
                <c:pt idx="108">
                  <c:v>0.72870680067498916</c:v>
                </c:pt>
                <c:pt idx="109">
                  <c:v>0.71381823957491619</c:v>
                </c:pt>
                <c:pt idx="110">
                  <c:v>0.69999999999999984</c:v>
                </c:pt>
                <c:pt idx="111">
                  <c:v>0.6871102430567595</c:v>
                </c:pt>
                <c:pt idx="112">
                  <c:v>0.67503846381456145</c:v>
                </c:pt>
                <c:pt idx="113">
                  <c:v>0.66369656558399515</c:v>
                </c:pt>
                <c:pt idx="114">
                  <c:v>0.65301296854205049</c:v>
                </c:pt>
                <c:pt idx="115">
                  <c:v>0.64292857857285735</c:v>
                </c:pt>
                <c:pt idx="116">
                  <c:v>0.63339394440353258</c:v>
                </c:pt>
                <c:pt idx="117">
                  <c:v>0.62436720058014084</c:v>
                </c:pt>
                <c:pt idx="118">
                  <c:v>0.61581254575402888</c:v>
                </c:pt>
                <c:pt idx="119">
                  <c:v>0.60769909508133924</c:v>
                </c:pt>
                <c:pt idx="120">
                  <c:v>0.59999999999999987</c:v>
                </c:pt>
                <c:pt idx="121">
                  <c:v>0.59269176291167391</c:v>
                </c:pt>
                <c:pt idx="122">
                  <c:v>0.5857536964558403</c:v>
                </c:pt>
                <c:pt idx="123">
                  <c:v>0.57916749174998361</c:v>
                </c:pt>
                <c:pt idx="124">
                  <c:v>0.57291686991874746</c:v>
                </c:pt>
                <c:pt idx="125">
                  <c:v>0.56698729810778059</c:v>
                </c:pt>
                <c:pt idx="126">
                  <c:v>0.56136575601077365</c:v>
                </c:pt>
                <c:pt idx="127">
                  <c:v>0.55604054239153755</c:v>
                </c:pt>
                <c:pt idx="128">
                  <c:v>0.55100111358712689</c:v>
                </c:pt>
                <c:pt idx="129">
                  <c:v>0.5462379478184628</c:v>
                </c:pt>
                <c:pt idx="130">
                  <c:v>0.54174243050441584</c:v>
                </c:pt>
                <c:pt idx="131">
                  <c:v>0.53750675680611282</c:v>
                </c:pt>
                <c:pt idx="132">
                  <c:v>0.53352384841237588</c:v>
                </c:pt>
                <c:pt idx="133">
                  <c:v>0.52978728217964999</c:v>
                </c:pt>
                <c:pt idx="134">
                  <c:v>0.52629122870691947</c:v>
                </c:pt>
                <c:pt idx="135">
                  <c:v>0.52303039929152706</c:v>
                </c:pt>
                <c:pt idx="136">
                  <c:v>0.51999999999999991</c:v>
                </c:pt>
                <c:pt idx="137">
                  <c:v>0.51719569181706748</c:v>
                </c:pt>
                <c:pt idx="138">
                  <c:v>0.51461355601953596</c:v>
                </c:pt>
                <c:pt idx="139">
                  <c:v>0.51225006406971207</c:v>
                </c:pt>
                <c:pt idx="140">
                  <c:v>0.51010205144336429</c:v>
                </c:pt>
                <c:pt idx="141">
                  <c:v>0.50816669490568245</c:v>
                </c:pt>
                <c:pt idx="142">
                  <c:v>0.50644149282987727</c:v>
                </c:pt>
                <c:pt idx="143">
                  <c:v>0.50492424822053739</c:v>
                </c:pt>
                <c:pt idx="144">
                  <c:v>0.50361305416036573</c:v>
                </c:pt>
                <c:pt idx="145">
                  <c:v>0.50250628144669007</c:v>
                </c:pt>
                <c:pt idx="146">
                  <c:v>0.50160256822491545</c:v>
                </c:pt>
                <c:pt idx="147">
                  <c:v>0.50090081146128873</c:v>
                </c:pt>
                <c:pt idx="148">
                  <c:v>0.50040016012812805</c:v>
                </c:pt>
                <c:pt idx="149">
                  <c:v>0.50010001000200055</c:v>
                </c:pt>
                <c:pt idx="150">
                  <c:v>0.5</c:v>
                </c:pt>
                <c:pt idx="151">
                  <c:v>0.50010001000200055</c:v>
                </c:pt>
                <c:pt idx="152">
                  <c:v>0.50040016012812816</c:v>
                </c:pt>
                <c:pt idx="153">
                  <c:v>0.50090081146128873</c:v>
                </c:pt>
                <c:pt idx="154">
                  <c:v>0.50160256822491545</c:v>
                </c:pt>
                <c:pt idx="155">
                  <c:v>0.50250628144669007</c:v>
                </c:pt>
                <c:pt idx="156">
                  <c:v>0.50361305416036584</c:v>
                </c:pt>
                <c:pt idx="157">
                  <c:v>0.5049242482205375</c:v>
                </c:pt>
                <c:pt idx="158">
                  <c:v>0.50644149282987738</c:v>
                </c:pt>
                <c:pt idx="159">
                  <c:v>0.50816669490568256</c:v>
                </c:pt>
                <c:pt idx="160">
                  <c:v>0.51010205144336451</c:v>
                </c:pt>
                <c:pt idx="161">
                  <c:v>0.51225006406971207</c:v>
                </c:pt>
                <c:pt idx="162">
                  <c:v>0.51461355601953618</c:v>
                </c:pt>
                <c:pt idx="163">
                  <c:v>0.5171956918170677</c:v>
                </c:pt>
                <c:pt idx="164">
                  <c:v>0.52</c:v>
                </c:pt>
                <c:pt idx="165">
                  <c:v>0.52303039929152728</c:v>
                </c:pt>
                <c:pt idx="166">
                  <c:v>0.52629122870691969</c:v>
                </c:pt>
                <c:pt idx="167">
                  <c:v>0.52978728217965021</c:v>
                </c:pt>
                <c:pt idx="168">
                  <c:v>0.5335238484123761</c:v>
                </c:pt>
                <c:pt idx="169">
                  <c:v>0.53750675680611304</c:v>
                </c:pt>
                <c:pt idx="170">
                  <c:v>0.54174243050441617</c:v>
                </c:pt>
                <c:pt idx="171">
                  <c:v>0.54623794781846313</c:v>
                </c:pt>
                <c:pt idx="172">
                  <c:v>0.55100111358712722</c:v>
                </c:pt>
                <c:pt idx="173">
                  <c:v>0.556040542391538</c:v>
                </c:pt>
                <c:pt idx="174">
                  <c:v>0.5613657560107741</c:v>
                </c:pt>
                <c:pt idx="175">
                  <c:v>0.56698729810778092</c:v>
                </c:pt>
                <c:pt idx="176">
                  <c:v>0.5729168699187478</c:v>
                </c:pt>
                <c:pt idx="177">
                  <c:v>0.57916749174998405</c:v>
                </c:pt>
                <c:pt idx="178">
                  <c:v>0.58575369645584074</c:v>
                </c:pt>
                <c:pt idx="179">
                  <c:v>0.59269176291167425</c:v>
                </c:pt>
                <c:pt idx="180">
                  <c:v>0.60000000000000031</c:v>
                </c:pt>
              </c:numCache>
            </c:numRef>
          </c:xVal>
          <c:yVal>
            <c:numRef>
              <c:f>SD_Data!$AF$12:$AF$212</c:f>
              <c:numCache>
                <c:formatCode>General</c:formatCode>
                <c:ptCount val="201"/>
                <c:pt idx="20">
                  <c:v>0.79999999999999982</c:v>
                </c:pt>
                <c:pt idx="21">
                  <c:v>0.78999999999999981</c:v>
                </c:pt>
                <c:pt idx="22">
                  <c:v>0.7799999999999998</c:v>
                </c:pt>
                <c:pt idx="23">
                  <c:v>0.7699999999999998</c:v>
                </c:pt>
                <c:pt idx="24">
                  <c:v>0.75999999999999979</c:v>
                </c:pt>
                <c:pt idx="25">
                  <c:v>0.74999999999999978</c:v>
                </c:pt>
                <c:pt idx="26">
                  <c:v>0.73999999999999977</c:v>
                </c:pt>
                <c:pt idx="27">
                  <c:v>0.72999999999999976</c:v>
                </c:pt>
                <c:pt idx="28">
                  <c:v>0.71999999999999975</c:v>
                </c:pt>
                <c:pt idx="29">
                  <c:v>0.70999999999999974</c:v>
                </c:pt>
                <c:pt idx="30">
                  <c:v>0.69999999999999973</c:v>
                </c:pt>
                <c:pt idx="31">
                  <c:v>0.68999999999999972</c:v>
                </c:pt>
                <c:pt idx="32">
                  <c:v>0.67999999999999972</c:v>
                </c:pt>
                <c:pt idx="33">
                  <c:v>0.66999999999999971</c:v>
                </c:pt>
                <c:pt idx="34">
                  <c:v>0.6599999999999997</c:v>
                </c:pt>
                <c:pt idx="35">
                  <c:v>0.64999999999999969</c:v>
                </c:pt>
                <c:pt idx="36">
                  <c:v>0.63999999999999968</c:v>
                </c:pt>
                <c:pt idx="37">
                  <c:v>0.62999999999999967</c:v>
                </c:pt>
                <c:pt idx="38">
                  <c:v>0.61999999999999966</c:v>
                </c:pt>
                <c:pt idx="39">
                  <c:v>0.60999999999999965</c:v>
                </c:pt>
                <c:pt idx="40">
                  <c:v>0.59999999999999964</c:v>
                </c:pt>
                <c:pt idx="41">
                  <c:v>0.58999999999999964</c:v>
                </c:pt>
                <c:pt idx="42">
                  <c:v>0.57999999999999974</c:v>
                </c:pt>
                <c:pt idx="43">
                  <c:v>0.56999999999999973</c:v>
                </c:pt>
                <c:pt idx="44">
                  <c:v>0.55999999999999972</c:v>
                </c:pt>
                <c:pt idx="45">
                  <c:v>0.54999999999999971</c:v>
                </c:pt>
                <c:pt idx="46">
                  <c:v>0.5399999999999997</c:v>
                </c:pt>
                <c:pt idx="47">
                  <c:v>0.52999999999999969</c:v>
                </c:pt>
                <c:pt idx="48">
                  <c:v>0.51999999999999968</c:v>
                </c:pt>
                <c:pt idx="49">
                  <c:v>0.50999999999999968</c:v>
                </c:pt>
                <c:pt idx="50">
                  <c:v>0.49999999999999967</c:v>
                </c:pt>
                <c:pt idx="51">
                  <c:v>0.48999999999999971</c:v>
                </c:pt>
                <c:pt idx="52">
                  <c:v>0.4799999999999997</c:v>
                </c:pt>
                <c:pt idx="53">
                  <c:v>0.4699999999999997</c:v>
                </c:pt>
                <c:pt idx="54">
                  <c:v>0.45999999999999969</c:v>
                </c:pt>
                <c:pt idx="55">
                  <c:v>0.44999999999999968</c:v>
                </c:pt>
                <c:pt idx="56">
                  <c:v>0.43999999999999967</c:v>
                </c:pt>
                <c:pt idx="57">
                  <c:v>0.42999999999999972</c:v>
                </c:pt>
                <c:pt idx="58">
                  <c:v>0.41999999999999971</c:v>
                </c:pt>
                <c:pt idx="59">
                  <c:v>0.4099999999999997</c:v>
                </c:pt>
                <c:pt idx="60">
                  <c:v>0.39999999999999969</c:v>
                </c:pt>
                <c:pt idx="61">
                  <c:v>0.38999999999999968</c:v>
                </c:pt>
                <c:pt idx="62">
                  <c:v>0.37999999999999973</c:v>
                </c:pt>
                <c:pt idx="63">
                  <c:v>0.36999999999999972</c:v>
                </c:pt>
                <c:pt idx="64">
                  <c:v>0.35999999999999971</c:v>
                </c:pt>
                <c:pt idx="65">
                  <c:v>0.3499999999999997</c:v>
                </c:pt>
                <c:pt idx="66">
                  <c:v>0.33999999999999969</c:v>
                </c:pt>
                <c:pt idx="67">
                  <c:v>0.32999999999999968</c:v>
                </c:pt>
                <c:pt idx="68">
                  <c:v>0.31999999999999967</c:v>
                </c:pt>
                <c:pt idx="69">
                  <c:v>0.30999999999999966</c:v>
                </c:pt>
                <c:pt idx="70">
                  <c:v>0.29999999999999966</c:v>
                </c:pt>
                <c:pt idx="71">
                  <c:v>0.28999999999999965</c:v>
                </c:pt>
                <c:pt idx="72">
                  <c:v>0.27999999999999964</c:v>
                </c:pt>
                <c:pt idx="73">
                  <c:v>0.26999999999999963</c:v>
                </c:pt>
                <c:pt idx="74">
                  <c:v>0.25999999999999962</c:v>
                </c:pt>
                <c:pt idx="75">
                  <c:v>0.24999999999999961</c:v>
                </c:pt>
                <c:pt idx="76">
                  <c:v>0.2399999999999996</c:v>
                </c:pt>
                <c:pt idx="77">
                  <c:v>0.22999999999999959</c:v>
                </c:pt>
                <c:pt idx="78">
                  <c:v>0.21999999999999958</c:v>
                </c:pt>
                <c:pt idx="79">
                  <c:v>0.20999999999999958</c:v>
                </c:pt>
                <c:pt idx="80">
                  <c:v>0.19999999999999957</c:v>
                </c:pt>
                <c:pt idx="81">
                  <c:v>0.18999999999999956</c:v>
                </c:pt>
                <c:pt idx="82">
                  <c:v>0.17999999999999955</c:v>
                </c:pt>
                <c:pt idx="83">
                  <c:v>0.16999999999999954</c:v>
                </c:pt>
                <c:pt idx="84">
                  <c:v>0.15999999999999953</c:v>
                </c:pt>
                <c:pt idx="85">
                  <c:v>0.14999999999999952</c:v>
                </c:pt>
                <c:pt idx="86">
                  <c:v>0.13999999999999951</c:v>
                </c:pt>
                <c:pt idx="87">
                  <c:v>0.1299999999999995</c:v>
                </c:pt>
                <c:pt idx="88">
                  <c:v>0.1199999999999995</c:v>
                </c:pt>
                <c:pt idx="89">
                  <c:v>0.10999999999999949</c:v>
                </c:pt>
                <c:pt idx="90">
                  <c:v>9.9999999999999478E-2</c:v>
                </c:pt>
                <c:pt idx="91">
                  <c:v>8.9999999999999469E-2</c:v>
                </c:pt>
                <c:pt idx="92">
                  <c:v>7.999999999999946E-2</c:v>
                </c:pt>
                <c:pt idx="93">
                  <c:v>6.9999999999999452E-2</c:v>
                </c:pt>
                <c:pt idx="94">
                  <c:v>5.9999999999999443E-2</c:v>
                </c:pt>
                <c:pt idx="95">
                  <c:v>4.9999999999999434E-2</c:v>
                </c:pt>
                <c:pt idx="96">
                  <c:v>3.9999999999999425E-2</c:v>
                </c:pt>
                <c:pt idx="97">
                  <c:v>2.9999999999999416E-2</c:v>
                </c:pt>
                <c:pt idx="98">
                  <c:v>1.9999999999999407E-2</c:v>
                </c:pt>
                <c:pt idx="99">
                  <c:v>9.9999999999993983E-3</c:v>
                </c:pt>
                <c:pt idx="100">
                  <c:v>0</c:v>
                </c:pt>
                <c:pt idx="101">
                  <c:v>-1.0000000000000009E-2</c:v>
                </c:pt>
                <c:pt idx="102">
                  <c:v>-2.0000000000000018E-2</c:v>
                </c:pt>
                <c:pt idx="103">
                  <c:v>-3.0000000000000027E-2</c:v>
                </c:pt>
                <c:pt idx="104">
                  <c:v>-4.0000000000000036E-2</c:v>
                </c:pt>
                <c:pt idx="105">
                  <c:v>-5.0000000000000044E-2</c:v>
                </c:pt>
                <c:pt idx="106">
                  <c:v>-6.0000000000000053E-2</c:v>
                </c:pt>
                <c:pt idx="107">
                  <c:v>-7.0000000000000062E-2</c:v>
                </c:pt>
                <c:pt idx="108">
                  <c:v>-8.0000000000000071E-2</c:v>
                </c:pt>
                <c:pt idx="109">
                  <c:v>-9.000000000000008E-2</c:v>
                </c:pt>
                <c:pt idx="110">
                  <c:v>-0.10000000000000009</c:v>
                </c:pt>
                <c:pt idx="111">
                  <c:v>-0.1100000000000001</c:v>
                </c:pt>
                <c:pt idx="112">
                  <c:v>-0.12000000000000011</c:v>
                </c:pt>
                <c:pt idx="113">
                  <c:v>-0.13000000000000012</c:v>
                </c:pt>
                <c:pt idx="114">
                  <c:v>-0.14000000000000012</c:v>
                </c:pt>
                <c:pt idx="115">
                  <c:v>-0.15000000000000013</c:v>
                </c:pt>
                <c:pt idx="116">
                  <c:v>-0.16000000000000014</c:v>
                </c:pt>
                <c:pt idx="117">
                  <c:v>-0.17000000000000015</c:v>
                </c:pt>
                <c:pt idx="118">
                  <c:v>-0.18000000000000016</c:v>
                </c:pt>
                <c:pt idx="119">
                  <c:v>-0.19000000000000017</c:v>
                </c:pt>
                <c:pt idx="120">
                  <c:v>-0.20000000000000018</c:v>
                </c:pt>
                <c:pt idx="121">
                  <c:v>-0.21000000000000019</c:v>
                </c:pt>
                <c:pt idx="122">
                  <c:v>-0.2200000000000002</c:v>
                </c:pt>
                <c:pt idx="123">
                  <c:v>-0.2300000000000002</c:v>
                </c:pt>
                <c:pt idx="124">
                  <c:v>-0.24000000000000021</c:v>
                </c:pt>
                <c:pt idx="125">
                  <c:v>-0.25000000000000022</c:v>
                </c:pt>
                <c:pt idx="126">
                  <c:v>-0.26000000000000023</c:v>
                </c:pt>
                <c:pt idx="127">
                  <c:v>-0.27000000000000024</c:v>
                </c:pt>
                <c:pt idx="128">
                  <c:v>-0.28000000000000025</c:v>
                </c:pt>
                <c:pt idx="129">
                  <c:v>-0.29000000000000026</c:v>
                </c:pt>
                <c:pt idx="130">
                  <c:v>-0.30000000000000027</c:v>
                </c:pt>
                <c:pt idx="131">
                  <c:v>-0.31000000000000028</c:v>
                </c:pt>
                <c:pt idx="132">
                  <c:v>-0.32000000000000028</c:v>
                </c:pt>
                <c:pt idx="133">
                  <c:v>-0.33000000000000029</c:v>
                </c:pt>
                <c:pt idx="134">
                  <c:v>-0.3400000000000003</c:v>
                </c:pt>
                <c:pt idx="135">
                  <c:v>-0.35000000000000031</c:v>
                </c:pt>
                <c:pt idx="136">
                  <c:v>-0.36000000000000032</c:v>
                </c:pt>
                <c:pt idx="137">
                  <c:v>-0.37000000000000033</c:v>
                </c:pt>
                <c:pt idx="138">
                  <c:v>-0.38000000000000034</c:v>
                </c:pt>
                <c:pt idx="139">
                  <c:v>-0.39000000000000035</c:v>
                </c:pt>
                <c:pt idx="140">
                  <c:v>-0.4000000000000003</c:v>
                </c:pt>
                <c:pt idx="141">
                  <c:v>-0.41000000000000031</c:v>
                </c:pt>
                <c:pt idx="142">
                  <c:v>-0.42000000000000032</c:v>
                </c:pt>
                <c:pt idx="143">
                  <c:v>-0.43000000000000027</c:v>
                </c:pt>
                <c:pt idx="144">
                  <c:v>-0.44000000000000028</c:v>
                </c:pt>
                <c:pt idx="145">
                  <c:v>-0.45000000000000029</c:v>
                </c:pt>
                <c:pt idx="146">
                  <c:v>-0.4600000000000003</c:v>
                </c:pt>
                <c:pt idx="147">
                  <c:v>-0.47000000000000031</c:v>
                </c:pt>
                <c:pt idx="148">
                  <c:v>-0.48000000000000032</c:v>
                </c:pt>
                <c:pt idx="149">
                  <c:v>-0.49000000000000032</c:v>
                </c:pt>
                <c:pt idx="150">
                  <c:v>-0.50000000000000033</c:v>
                </c:pt>
                <c:pt idx="151">
                  <c:v>-0.51000000000000034</c:v>
                </c:pt>
                <c:pt idx="152">
                  <c:v>-0.52000000000000035</c:v>
                </c:pt>
                <c:pt idx="153">
                  <c:v>-0.53000000000000036</c:v>
                </c:pt>
                <c:pt idx="154">
                  <c:v>-0.54000000000000026</c:v>
                </c:pt>
                <c:pt idx="155">
                  <c:v>-0.55000000000000027</c:v>
                </c:pt>
                <c:pt idx="156">
                  <c:v>-0.56000000000000028</c:v>
                </c:pt>
                <c:pt idx="157">
                  <c:v>-0.57000000000000028</c:v>
                </c:pt>
                <c:pt idx="158">
                  <c:v>-0.58000000000000029</c:v>
                </c:pt>
                <c:pt idx="159">
                  <c:v>-0.5900000000000003</c:v>
                </c:pt>
                <c:pt idx="160">
                  <c:v>-0.60000000000000031</c:v>
                </c:pt>
                <c:pt idx="161">
                  <c:v>-0.61000000000000032</c:v>
                </c:pt>
                <c:pt idx="162">
                  <c:v>-0.62000000000000033</c:v>
                </c:pt>
                <c:pt idx="163">
                  <c:v>-0.63000000000000034</c:v>
                </c:pt>
                <c:pt idx="164">
                  <c:v>-0.64000000000000035</c:v>
                </c:pt>
                <c:pt idx="165">
                  <c:v>-0.65000000000000036</c:v>
                </c:pt>
                <c:pt idx="166">
                  <c:v>-0.66000000000000036</c:v>
                </c:pt>
                <c:pt idx="167">
                  <c:v>-0.67000000000000037</c:v>
                </c:pt>
                <c:pt idx="168">
                  <c:v>-0.68000000000000038</c:v>
                </c:pt>
                <c:pt idx="169">
                  <c:v>-0.69000000000000039</c:v>
                </c:pt>
                <c:pt idx="170">
                  <c:v>-0.7000000000000004</c:v>
                </c:pt>
                <c:pt idx="171">
                  <c:v>-0.71000000000000041</c:v>
                </c:pt>
                <c:pt idx="172">
                  <c:v>-0.72000000000000042</c:v>
                </c:pt>
                <c:pt idx="173">
                  <c:v>-0.73000000000000043</c:v>
                </c:pt>
                <c:pt idx="174">
                  <c:v>-0.74000000000000044</c:v>
                </c:pt>
                <c:pt idx="175">
                  <c:v>-0.75000000000000044</c:v>
                </c:pt>
                <c:pt idx="176">
                  <c:v>-0.76000000000000045</c:v>
                </c:pt>
                <c:pt idx="177">
                  <c:v>-0.77000000000000046</c:v>
                </c:pt>
                <c:pt idx="178">
                  <c:v>-0.78000000000000047</c:v>
                </c:pt>
                <c:pt idx="179">
                  <c:v>-0.79000000000000048</c:v>
                </c:pt>
                <c:pt idx="180">
                  <c:v>-0.80000000000000049</c:v>
                </c:pt>
              </c:numCache>
            </c:numRef>
          </c:yVal>
          <c:smooth val="1"/>
        </c:ser>
        <c:ser>
          <c:idx val="5"/>
          <c:order val="0"/>
          <c:tx>
            <c:v>Match_1_XB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Matching!$D$60:$D$99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xVal>
          <c:yVal>
            <c:numRef>
              <c:f>Matching!$E$60:$E$99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yVal>
          <c:smooth val="1"/>
        </c:ser>
        <c:ser>
          <c:idx val="9"/>
          <c:order val="1"/>
          <c:tx>
            <c:v>Match_2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Matching!$H$60:$H$99</c:f>
              <c:numCache>
                <c:formatCode>General</c:formatCode>
                <c:ptCount val="40"/>
                <c:pt idx="0">
                  <c:v>0.26952372212535602</c:v>
                </c:pt>
                <c:pt idx="1">
                  <c:v>0.25944556432916599</c:v>
                </c:pt>
                <c:pt idx="2">
                  <c:v>0.24918275638613399</c:v>
                </c:pt>
                <c:pt idx="3">
                  <c:v>0.238748165311298</c:v>
                </c:pt>
                <c:pt idx="4">
                  <c:v>0.22815451732389899</c:v>
                </c:pt>
                <c:pt idx="5">
                  <c:v>0.21741436954109999</c:v>
                </c:pt>
                <c:pt idx="6">
                  <c:v>0.206540083749371</c:v>
                </c:pt>
                <c:pt idx="7">
                  <c:v>0.19554380227731</c:v>
                </c:pt>
                <c:pt idx="8">
                  <c:v>0.18443742597674101</c:v>
                </c:pt>
                <c:pt idx="9">
                  <c:v>0.17323259430336499</c:v>
                </c:pt>
                <c:pt idx="10">
                  <c:v>0.161940667473564</c:v>
                </c:pt>
                <c:pt idx="11">
                  <c:v>0.150572710661208</c:v>
                </c:pt>
                <c:pt idx="12">
                  <c:v>0.13913948018636901</c:v>
                </c:pt>
                <c:pt idx="13">
                  <c:v>0.127651411637691</c:v>
                </c:pt>
                <c:pt idx="14">
                  <c:v>0.116118609861234</c:v>
                </c:pt>
                <c:pt idx="15">
                  <c:v>0.104550840740916</c:v>
                </c:pt>
                <c:pt idx="16">
                  <c:v>9.2957524689555607E-2</c:v>
                </c:pt>
                <c:pt idx="17">
                  <c:v>8.1347731764350797E-2</c:v>
                </c:pt>
                <c:pt idx="18">
                  <c:v>6.9730178316752406E-2</c:v>
                </c:pt>
                <c:pt idx="19">
                  <c:v>5.8113225084069797E-2</c:v>
                </c:pt>
                <c:pt idx="20">
                  <c:v>3.1261889565211101E-2</c:v>
                </c:pt>
                <c:pt idx="21">
                  <c:v>4.2224674517355298E-3</c:v>
                </c:pt>
                <c:pt idx="22">
                  <c:v>-2.29052487245998E-2</c:v>
                </c:pt>
                <c:pt idx="23">
                  <c:v>-5.0009233451074497E-2</c:v>
                </c:pt>
                <c:pt idx="24">
                  <c:v>-7.6965160092953205E-2</c:v>
                </c:pt>
                <c:pt idx="25">
                  <c:v>-0.103636605665878</c:v>
                </c:pt>
                <c:pt idx="26">
                  <c:v>-0.129875576201085</c:v>
                </c:pt>
                <c:pt idx="27">
                  <c:v>-0.15552339670002299</c:v>
                </c:pt>
                <c:pt idx="28">
                  <c:v>-0.18041200244653399</c:v>
                </c:pt>
                <c:pt idx="29">
                  <c:v>-0.20436565722998901</c:v>
                </c:pt>
                <c:pt idx="30">
                  <c:v>-0.227203108633864</c:v>
                </c:pt>
                <c:pt idx="31">
                  <c:v>-0.248740171107525</c:v>
                </c:pt>
                <c:pt idx="32">
                  <c:v>-0.26879270464495197</c:v>
                </c:pt>
                <c:pt idx="33">
                  <c:v>-0.28717993161529698</c:v>
                </c:pt>
                <c:pt idx="34">
                  <c:v>-0.30372800819705398</c:v>
                </c:pt>
                <c:pt idx="35">
                  <c:v>-0.31827374196543101</c:v>
                </c:pt>
                <c:pt idx="36">
                  <c:v>-0.33066832576684901</c:v>
                </c:pt>
                <c:pt idx="37">
                  <c:v>-0.34078094245033402</c:v>
                </c:pt>
                <c:pt idx="38">
                  <c:v>-0.34850208746615002</c:v>
                </c:pt>
                <c:pt idx="39">
                  <c:v>-0.353746458423847</c:v>
                </c:pt>
              </c:numCache>
            </c:numRef>
          </c:xVal>
          <c:yVal>
            <c:numRef>
              <c:f>Matching!$I$60:$I$99</c:f>
              <c:numCache>
                <c:formatCode>General</c:formatCode>
                <c:ptCount val="40"/>
                <c:pt idx="0">
                  <c:v>0.44782967789299799</c:v>
                </c:pt>
                <c:pt idx="1">
                  <c:v>0.46005676516710298</c:v>
                </c:pt>
                <c:pt idx="2">
                  <c:v>0.47196150844977203</c:v>
                </c:pt>
                <c:pt idx="3">
                  <c:v>0.48354198875455101</c:v>
                </c:pt>
                <c:pt idx="4">
                  <c:v>0.49479687532119698</c:v>
                </c:pt>
                <c:pt idx="5">
                  <c:v>0.50572540503536101</c:v>
                </c:pt>
                <c:pt idx="6">
                  <c:v>0.51632736060916296</c:v>
                </c:pt>
                <c:pt idx="7">
                  <c:v>0.52660304771534505</c:v>
                </c:pt>
                <c:pt idx="8">
                  <c:v>0.53655327126243502</c:v>
                </c:pt>
                <c:pt idx="9">
                  <c:v>0.54617931099181205</c:v>
                </c:pt>
                <c:pt idx="10">
                  <c:v>0.555482896569644</c:v>
                </c:pt>
                <c:pt idx="11">
                  <c:v>0.564466182338064</c:v>
                </c:pt>
                <c:pt idx="12">
                  <c:v>0.57313172188035599</c:v>
                </c:pt>
                <c:pt idx="13">
                  <c:v>0.58148244254481896</c:v>
                </c:pt>
                <c:pt idx="14">
                  <c:v>0.58952162006144904</c:v>
                </c:pt>
                <c:pt idx="15">
                  <c:v>0.59725285337465905</c:v>
                </c:pt>
                <c:pt idx="16">
                  <c:v>0.60468003980441498</c:v>
                </c:pt>
                <c:pt idx="17">
                  <c:v>0.61180735063704395</c:v>
                </c:pt>
                <c:pt idx="18">
                  <c:v>0.61863920723615895</c:v>
                </c:pt>
                <c:pt idx="19">
                  <c:v>0.62518025775353703</c:v>
                </c:pt>
                <c:pt idx="20">
                  <c:v>0.61317274556841705</c:v>
                </c:pt>
                <c:pt idx="21">
                  <c:v>0.59962483683600398</c:v>
                </c:pt>
                <c:pt idx="22">
                  <c:v>0.58446213748788101</c:v>
                </c:pt>
                <c:pt idx="23">
                  <c:v>0.56761593209827699</c:v>
                </c:pt>
                <c:pt idx="24">
                  <c:v>0.54902503258582902</c:v>
                </c:pt>
                <c:pt idx="25">
                  <c:v>0.52863777022939296</c:v>
                </c:pt>
                <c:pt idx="26">
                  <c:v>0.506414093541531</c:v>
                </c:pt>
                <c:pt idx="27">
                  <c:v>0.48232772126067303</c:v>
                </c:pt>
                <c:pt idx="28">
                  <c:v>0.45636828609001001</c:v>
                </c:pt>
                <c:pt idx="29">
                  <c:v>0.428543391763197</c:v>
                </c:pt>
                <c:pt idx="30">
                  <c:v>0.39888049471686998</c:v>
                </c:pt>
                <c:pt idx="31">
                  <c:v>0.36742851342944699</c:v>
                </c:pt>
                <c:pt idx="32">
                  <c:v>0.33425906474100198</c:v>
                </c:pt>
                <c:pt idx="33">
                  <c:v>0.29946722851405999</c:v>
                </c:pt>
                <c:pt idx="34">
                  <c:v>0.26317175088173</c:v>
                </c:pt>
                <c:pt idx="35">
                  <c:v>0.22551461265100101</c:v>
                </c:pt>
                <c:pt idx="36">
                  <c:v>0.18665991314093799</c:v>
                </c:pt>
                <c:pt idx="37">
                  <c:v>0.14679205002303899</c:v>
                </c:pt>
                <c:pt idx="38">
                  <c:v>0.10611321096177399</c:v>
                </c:pt>
                <c:pt idx="39">
                  <c:v>6.4840230640938204E-2</c:v>
                </c:pt>
              </c:numCache>
            </c:numRef>
          </c:yVal>
          <c:smooth val="1"/>
        </c:ser>
        <c:ser>
          <c:idx val="10"/>
          <c:order val="2"/>
          <c:tx>
            <c:v>Match_3_Lines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Matching!$L$60:$L$99</c:f>
              <c:numCache>
                <c:formatCode>General</c:formatCode>
                <c:ptCount val="40"/>
                <c:pt idx="0">
                  <c:v>0.26952372212535602</c:v>
                </c:pt>
                <c:pt idx="1">
                  <c:v>0.35063871800883201</c:v>
                </c:pt>
                <c:pt idx="2">
                  <c:v>0.41865556741752302</c:v>
                </c:pt>
                <c:pt idx="3">
                  <c:v>0.47103349373278403</c:v>
                </c:pt>
                <c:pt idx="4">
                  <c:v>0.50581591396566605</c:v>
                </c:pt>
                <c:pt idx="5">
                  <c:v>0.52170352712184398</c:v>
                </c:pt>
                <c:pt idx="6">
                  <c:v>0.51810284972797005</c:v>
                </c:pt>
                <c:pt idx="7">
                  <c:v>0.49514838546972301</c:v>
                </c:pt>
                <c:pt idx="8">
                  <c:v>0.45369760079236598</c:v>
                </c:pt>
                <c:pt idx="9">
                  <c:v>0.39529889415081898</c:v>
                </c:pt>
                <c:pt idx="10">
                  <c:v>0.322133755421255</c:v>
                </c:pt>
                <c:pt idx="11">
                  <c:v>0.23693527611555201</c:v>
                </c:pt>
                <c:pt idx="12">
                  <c:v>0.14288605445821101</c:v>
                </c:pt>
                <c:pt idx="13">
                  <c:v>4.3499309092349003E-2</c:v>
                </c:pt>
                <c:pt idx="14">
                  <c:v>-5.7512357575068597E-2</c:v>
                </c:pt>
                <c:pt idx="15">
                  <c:v>-0.15637564402964199</c:v>
                </c:pt>
                <c:pt idx="16">
                  <c:v>-0.24939750172751499</c:v>
                </c:pt>
                <c:pt idx="17">
                  <c:v>-0.33310308931516502</c:v>
                </c:pt>
                <c:pt idx="18">
                  <c:v>-0.40436557569645198</c:v>
                </c:pt>
                <c:pt idx="19">
                  <c:v>-0.46052294313962</c:v>
                </c:pt>
                <c:pt idx="20">
                  <c:v>-0.449226886624782</c:v>
                </c:pt>
                <c:pt idx="21">
                  <c:v>-0.438202960495361</c:v>
                </c:pt>
                <c:pt idx="22">
                  <c:v>-0.42751306422119301</c:v>
                </c:pt>
                <c:pt idx="23">
                  <c:v>-0.41722127432044198</c:v>
                </c:pt>
                <c:pt idx="24">
                  <c:v>-0.40739315127025399</c:v>
                </c:pt>
                <c:pt idx="25">
                  <c:v>-0.39809493419366199</c:v>
                </c:pt>
                <c:pt idx="26">
                  <c:v>-0.389392633204731</c:v>
                </c:pt>
                <c:pt idx="27">
                  <c:v>-0.38135103498102801</c:v>
                </c:pt>
                <c:pt idx="28">
                  <c:v>-0.37403264289273902</c:v>
                </c:pt>
                <c:pt idx="29">
                  <c:v>-0.36749657847210199</c:v>
                </c:pt>
                <c:pt idx="30">
                  <c:v>-0.36179747573239202</c:v>
                </c:pt>
                <c:pt idx="31">
                  <c:v>-0.35698440341014898</c:v>
                </c:pt>
                <c:pt idx="32">
                  <c:v>-0.353099852208975</c:v>
                </c:pt>
                <c:pt idx="33">
                  <c:v>-0.350178824248429</c:v>
                </c:pt>
                <c:pt idx="34">
                  <c:v>-0.34824805997091601</c:v>
                </c:pt>
                <c:pt idx="35">
                  <c:v>-0.347325433694887</c:v>
                </c:pt>
                <c:pt idx="36">
                  <c:v>-0.34741954296410998</c:v>
                </c:pt>
                <c:pt idx="37">
                  <c:v>-0.34852950914848901</c:v>
                </c:pt>
                <c:pt idx="38">
                  <c:v>-0.35064499787752301</c:v>
                </c:pt>
                <c:pt idx="39">
                  <c:v>-0.35374645842385399</c:v>
                </c:pt>
              </c:numCache>
            </c:numRef>
          </c:xVal>
          <c:yVal>
            <c:numRef>
              <c:f>Matching!$M$60:$M$99</c:f>
              <c:numCache>
                <c:formatCode>General</c:formatCode>
                <c:ptCount val="40"/>
                <c:pt idx="0">
                  <c:v>0.44782967789299799</c:v>
                </c:pt>
                <c:pt idx="1">
                  <c:v>0.38761701023455802</c:v>
                </c:pt>
                <c:pt idx="2">
                  <c:v>0.31292486807597703</c:v>
                </c:pt>
                <c:pt idx="3">
                  <c:v>0.226543384304075</c:v>
                </c:pt>
                <c:pt idx="4">
                  <c:v>0.13169934840056999</c:v>
                </c:pt>
                <c:pt idx="5">
                  <c:v>3.1935669378984601E-2</c:v>
                </c:pt>
                <c:pt idx="6">
                  <c:v>-6.9020969957057102E-2</c:v>
                </c:pt>
                <c:pt idx="7">
                  <c:v>-0.167399323644944</c:v>
                </c:pt>
                <c:pt idx="8">
                  <c:v>-0.25952445785572198</c:v>
                </c:pt>
                <c:pt idx="9">
                  <c:v>-0.341955028436771</c:v>
                </c:pt>
                <c:pt idx="10">
                  <c:v>-0.41161183268736601</c:v>
                </c:pt>
                <c:pt idx="11">
                  <c:v>-0.46589283330192799</c:v>
                </c:pt>
                <c:pt idx="12">
                  <c:v>-0.50277035774935697</c:v>
                </c:pt>
                <c:pt idx="13">
                  <c:v>-0.52086684219533497</c:v>
                </c:pt>
                <c:pt idx="14">
                  <c:v>-0.51950629054536701</c:v>
                </c:pt>
                <c:pt idx="15">
                  <c:v>-0.49873952635054503</c:v>
                </c:pt>
                <c:pt idx="16">
                  <c:v>-0.45934229428839302</c:v>
                </c:pt>
                <c:pt idx="17">
                  <c:v>-0.40278628213823803</c:v>
                </c:pt>
                <c:pt idx="18">
                  <c:v>-0.33118414572821803</c:v>
                </c:pt>
                <c:pt idx="19">
                  <c:v>-0.247210590452909</c:v>
                </c:pt>
                <c:pt idx="20">
                  <c:v>-0.23700454098193799</c:v>
                </c:pt>
                <c:pt idx="21">
                  <c:v>-0.22605802270050501</c:v>
                </c:pt>
                <c:pt idx="22">
                  <c:v>-0.21437065776538899</c:v>
                </c:pt>
                <c:pt idx="23">
                  <c:v>-0.20194822901118301</c:v>
                </c:pt>
                <c:pt idx="24">
                  <c:v>-0.188803204777445</c:v>
                </c:pt>
                <c:pt idx="25">
                  <c:v>-0.174955180213411</c:v>
                </c:pt>
                <c:pt idx="26">
                  <c:v>-0.16043121052398601</c:v>
                </c:pt>
                <c:pt idx="27">
                  <c:v>-0.14526601249337201</c:v>
                </c:pt>
                <c:pt idx="28">
                  <c:v>-0.129502012909506</c:v>
                </c:pt>
                <c:pt idx="29">
                  <c:v>-0.113189226302019</c:v>
                </c:pt>
                <c:pt idx="30">
                  <c:v>-9.63849496770387E-2</c:v>
                </c:pt>
                <c:pt idx="31">
                  <c:v>-7.9153268533435503E-2</c:v>
                </c:pt>
                <c:pt idx="32">
                  <c:v>-6.1564376090851101E-2</c:v>
                </c:pt>
                <c:pt idx="33">
                  <c:v>-4.3693715935821498E-2</c:v>
                </c:pt>
                <c:pt idx="34">
                  <c:v>-2.56209666813433E-2</c:v>
                </c:pt>
                <c:pt idx="35">
                  <c:v>-7.4288951580320402E-3</c:v>
                </c:pt>
                <c:pt idx="36">
                  <c:v>1.07978884764975E-2</c:v>
                </c:pt>
                <c:pt idx="37">
                  <c:v>2.8974235046414401E-2</c:v>
                </c:pt>
                <c:pt idx="38">
                  <c:v>4.70157781634735E-2</c:v>
                </c:pt>
                <c:pt idx="39">
                  <c:v>6.4840230640926602E-2</c:v>
                </c:pt>
              </c:numCache>
            </c:numRef>
          </c:yVal>
          <c:smooth val="1"/>
        </c:ser>
        <c:ser>
          <c:idx val="11"/>
          <c:order val="3"/>
          <c:tx>
            <c:v>Match_4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Matching!$P$60:$P$99</c:f>
              <c:numCache>
                <c:formatCode>General</c:formatCode>
                <c:ptCount val="40"/>
                <c:pt idx="0">
                  <c:v>0.26952372212535602</c:v>
                </c:pt>
                <c:pt idx="1">
                  <c:v>0.333448128984557</c:v>
                </c:pt>
                <c:pt idx="2">
                  <c:v>0.38987706633890501</c:v>
                </c:pt>
                <c:pt idx="3">
                  <c:v>0.43754208688771101</c:v>
                </c:pt>
                <c:pt idx="4">
                  <c:v>0.475371744499127</c:v>
                </c:pt>
                <c:pt idx="5">
                  <c:v>0.50251567889112203</c:v>
                </c:pt>
                <c:pt idx="6">
                  <c:v>0.51836373059722796</c:v>
                </c:pt>
                <c:pt idx="7">
                  <c:v>0.522559656538088</c:v>
                </c:pt>
                <c:pt idx="8">
                  <c:v>0.51500913789107305</c:v>
                </c:pt>
                <c:pt idx="9">
                  <c:v>0.49588190025169698</c:v>
                </c:pt>
                <c:pt idx="10">
                  <c:v>0.46560789842844602</c:v>
                </c:pt>
                <c:pt idx="11">
                  <c:v>0.42486765163175</c:v>
                </c:pt>
                <c:pt idx="12">
                  <c:v>0.374576946309155</c:v>
                </c:pt>
                <c:pt idx="13">
                  <c:v>0.315866250486597</c:v>
                </c:pt>
                <c:pt idx="14">
                  <c:v>0.250055302353898</c:v>
                </c:pt>
                <c:pt idx="15">
                  <c:v>0.17862344430927801</c:v>
                </c:pt>
                <c:pt idx="16">
                  <c:v>0.103176369313976</c:v>
                </c:pt>
                <c:pt idx="17">
                  <c:v>2.5410027054614901E-2</c:v>
                </c:pt>
                <c:pt idx="18">
                  <c:v>-5.2927498745299201E-2</c:v>
                </c:pt>
                <c:pt idx="19">
                  <c:v>-0.130075284917581</c:v>
                </c:pt>
                <c:pt idx="20">
                  <c:v>-0.15077602038599899</c:v>
                </c:pt>
                <c:pt idx="21">
                  <c:v>-0.171005528359326</c:v>
                </c:pt>
                <c:pt idx="22">
                  <c:v>-0.190673067516581</c:v>
                </c:pt>
                <c:pt idx="23">
                  <c:v>-0.209685199830425</c:v>
                </c:pt>
                <c:pt idx="24">
                  <c:v>-0.227946596612877</c:v>
                </c:pt>
                <c:pt idx="25">
                  <c:v>-0.24536095879139899</c:v>
                </c:pt>
                <c:pt idx="26">
                  <c:v>-0.26183204263826598</c:v>
                </c:pt>
                <c:pt idx="27">
                  <c:v>-0.27726477761579799</c:v>
                </c:pt>
                <c:pt idx="28">
                  <c:v>-0.291566458349931</c:v>
                </c:pt>
                <c:pt idx="29">
                  <c:v>-0.3046479882382</c:v>
                </c:pt>
                <c:pt idx="30">
                  <c:v>-0.31642514809803701</c:v>
                </c:pt>
                <c:pt idx="31">
                  <c:v>-0.32681985984328799</c:v>
                </c:pt>
                <c:pt idx="32">
                  <c:v>-0.33576141271025101</c:v>
                </c:pt>
                <c:pt idx="33">
                  <c:v>-0.34318761827940802</c:v>
                </c:pt>
                <c:pt idx="34">
                  <c:v>-0.34904586064307402</c:v>
                </c:pt>
                <c:pt idx="35">
                  <c:v>-0.35329400966612501</c:v>
                </c:pt>
                <c:pt idx="36">
                  <c:v>-0.35590116839985902</c:v>
                </c:pt>
                <c:pt idx="37">
                  <c:v>-0.35684823026010598</c:v>
                </c:pt>
                <c:pt idx="38">
                  <c:v>-0.35612822739017602</c:v>
                </c:pt>
                <c:pt idx="39">
                  <c:v>-0.35374645842385</c:v>
                </c:pt>
              </c:numCache>
            </c:numRef>
          </c:xVal>
          <c:yVal>
            <c:numRef>
              <c:f>Matching!$Q$60:$Q$99</c:f>
              <c:numCache>
                <c:formatCode>General</c:formatCode>
                <c:ptCount val="40"/>
                <c:pt idx="0">
                  <c:v>0.44782967789299799</c:v>
                </c:pt>
                <c:pt idx="1">
                  <c:v>0.40250068629351599</c:v>
                </c:pt>
                <c:pt idx="2">
                  <c:v>0.348124015737239</c:v>
                </c:pt>
                <c:pt idx="3">
                  <c:v>0.285921981302593</c:v>
                </c:pt>
                <c:pt idx="4">
                  <c:v>0.21729280181798999</c:v>
                </c:pt>
                <c:pt idx="5">
                  <c:v>0.143779169766174</c:v>
                </c:pt>
                <c:pt idx="6">
                  <c:v>6.7033573613381997E-2</c:v>
                </c:pt>
                <c:pt idx="7">
                  <c:v>-1.1218847928865801E-2</c:v>
                </c:pt>
                <c:pt idx="8">
                  <c:v>-8.9219084722659506E-2</c:v>
                </c:pt>
                <c:pt idx="9">
                  <c:v>-0.16521379540711101</c:v>
                </c:pt>
                <c:pt idx="10">
                  <c:v>-0.237494720175216</c:v>
                </c:pt>
                <c:pt idx="11">
                  <c:v>-0.30443708017746601</c:v>
                </c:pt>
                <c:pt idx="12">
                  <c:v>-0.36453610038481299</c:v>
                </c:pt>
                <c:pt idx="13">
                  <c:v>-0.41644083492567802</c:v>
                </c:pt>
                <c:pt idx="14">
                  <c:v>-0.45898453454855798</c:v>
                </c:pt>
                <c:pt idx="15">
                  <c:v>-0.49121087359009502</c:v>
                </c:pt>
                <c:pt idx="16">
                  <c:v>-0.51239544690135697</c:v>
                </c:pt>
                <c:pt idx="17">
                  <c:v>-0.52206205351005697</c:v>
                </c:pt>
                <c:pt idx="18">
                  <c:v>-0.51999340098372504</c:v>
                </c:pt>
                <c:pt idx="19">
                  <c:v>-0.50623598987395502</c:v>
                </c:pt>
                <c:pt idx="20">
                  <c:v>-0.486977837674618</c:v>
                </c:pt>
                <c:pt idx="21">
                  <c:v>-0.46650548386089402</c:v>
                </c:pt>
                <c:pt idx="22">
                  <c:v>-0.44482007832356002</c:v>
                </c:pt>
                <c:pt idx="23">
                  <c:v>-0.42193082942017501</c:v>
                </c:pt>
                <c:pt idx="24">
                  <c:v>-0.39785559943403698</c:v>
                </c:pt>
                <c:pt idx="25">
                  <c:v>-0.372621414305145</c:v>
                </c:pt>
                <c:pt idx="26">
                  <c:v>-0.34626486539965301</c:v>
                </c:pt>
                <c:pt idx="27">
                  <c:v>-0.31883238168688999</c:v>
                </c:pt>
                <c:pt idx="28">
                  <c:v>-0.29038035229290998</c:v>
                </c:pt>
                <c:pt idx="29">
                  <c:v>-0.260975082065877</c:v>
                </c:pt>
                <c:pt idx="30">
                  <c:v>-0.23069256653161699</c:v>
                </c:pt>
                <c:pt idx="31">
                  <c:v>-0.199618077378274</c:v>
                </c:pt>
                <c:pt idx="32">
                  <c:v>-0.16784555525178299</c:v>
                </c:pt>
                <c:pt idx="33">
                  <c:v>-0.135476812957325</c:v>
                </c:pt>
                <c:pt idx="34">
                  <c:v>-0.102620558864695</c:v>
                </c:pt>
                <c:pt idx="35">
                  <c:v>-6.9391257071723195E-2</c:v>
                </c:pt>
                <c:pt idx="36">
                  <c:v>-3.5907847319839099E-2</c:v>
                </c:pt>
                <c:pt idx="37">
                  <c:v>-2.29235340366374E-3</c:v>
                </c:pt>
                <c:pt idx="38">
                  <c:v>3.1331586480276501E-2</c:v>
                </c:pt>
                <c:pt idx="39">
                  <c:v>6.4840230640928004E-2</c:v>
                </c:pt>
              </c:numCache>
            </c:numRef>
          </c:yVal>
          <c:smooth val="1"/>
        </c:ser>
        <c:ser>
          <c:idx val="12"/>
          <c:order val="4"/>
          <c:tx>
            <c:v>Starting Point</c:v>
          </c:tx>
          <c:marker>
            <c:symbol val="none"/>
          </c:marker>
          <c:xVal>
            <c:numRef>
              <c:f>Matching!$F$16</c:f>
              <c:numCache>
                <c:formatCode>General</c:formatCode>
                <c:ptCount val="1"/>
                <c:pt idx="0">
                  <c:v>0.26952372212535602</c:v>
                </c:pt>
              </c:numCache>
            </c:numRef>
          </c:xVal>
          <c:yVal>
            <c:numRef>
              <c:f>Matching!$F$17</c:f>
              <c:numCache>
                <c:formatCode>General</c:formatCode>
                <c:ptCount val="1"/>
                <c:pt idx="0">
                  <c:v>0.44782967789299799</c:v>
                </c:pt>
              </c:numCache>
            </c:numRef>
          </c:yVal>
          <c:smooth val="1"/>
        </c:ser>
        <c:ser>
          <c:idx val="13"/>
          <c:order val="5"/>
          <c:tx>
            <c:v>End Point</c:v>
          </c:tx>
          <c:marker>
            <c:symbol val="none"/>
          </c:marker>
          <c:xVal>
            <c:numRef>
              <c:f>Matching!$F$10</c:f>
              <c:numCache>
                <c:formatCode>General</c:formatCode>
                <c:ptCount val="1"/>
                <c:pt idx="0">
                  <c:v>-0.353746458423847</c:v>
                </c:pt>
              </c:numCache>
            </c:numRef>
          </c:xVal>
          <c:yVal>
            <c:numRef>
              <c:f>Matching!$F$11</c:f>
              <c:numCache>
                <c:formatCode>General</c:formatCode>
                <c:ptCount val="1"/>
                <c:pt idx="0">
                  <c:v>6.4840230640925103E-2</c:v>
                </c:pt>
              </c:numCache>
            </c:numRef>
          </c:yVal>
          <c:smooth val="1"/>
        </c:ser>
        <c:ser>
          <c:idx val="0"/>
          <c:order val="6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SD_Data!$C$12:$C$212</c:f>
              <c:numCache>
                <c:formatCode>General</c:formatCode>
                <c:ptCount val="2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-0.91999999999999993</c:v>
                </c:pt>
                <c:pt idx="5">
                  <c:v>-0.89999999999999991</c:v>
                </c:pt>
                <c:pt idx="6">
                  <c:v>-0.87999999999999989</c:v>
                </c:pt>
                <c:pt idx="7">
                  <c:v>-0.85999999999999988</c:v>
                </c:pt>
                <c:pt idx="8">
                  <c:v>-0.83999999999999986</c:v>
                </c:pt>
                <c:pt idx="9">
                  <c:v>-0.81999999999999984</c:v>
                </c:pt>
                <c:pt idx="10">
                  <c:v>-0.79999999999999982</c:v>
                </c:pt>
                <c:pt idx="11">
                  <c:v>-0.7799999999999998</c:v>
                </c:pt>
                <c:pt idx="12">
                  <c:v>-0.75999999999999979</c:v>
                </c:pt>
                <c:pt idx="13">
                  <c:v>-0.73999999999999977</c:v>
                </c:pt>
                <c:pt idx="14">
                  <c:v>-0.71999999999999975</c:v>
                </c:pt>
                <c:pt idx="15">
                  <c:v>-0.69999999999999973</c:v>
                </c:pt>
                <c:pt idx="16">
                  <c:v>-0.67999999999999972</c:v>
                </c:pt>
                <c:pt idx="17">
                  <c:v>-0.6599999999999997</c:v>
                </c:pt>
                <c:pt idx="18">
                  <c:v>-0.63999999999999968</c:v>
                </c:pt>
                <c:pt idx="19">
                  <c:v>-0.61999999999999966</c:v>
                </c:pt>
                <c:pt idx="20">
                  <c:v>-0.59999999999999964</c:v>
                </c:pt>
                <c:pt idx="21">
                  <c:v>-0.57999999999999963</c:v>
                </c:pt>
                <c:pt idx="22">
                  <c:v>-0.55999999999999961</c:v>
                </c:pt>
                <c:pt idx="23">
                  <c:v>-0.53999999999999959</c:v>
                </c:pt>
                <c:pt idx="24">
                  <c:v>-0.51999999999999957</c:v>
                </c:pt>
                <c:pt idx="25">
                  <c:v>-0.49999999999999956</c:v>
                </c:pt>
                <c:pt idx="26">
                  <c:v>-0.47999999999999954</c:v>
                </c:pt>
                <c:pt idx="27">
                  <c:v>-0.45999999999999952</c:v>
                </c:pt>
                <c:pt idx="28">
                  <c:v>-0.4399999999999995</c:v>
                </c:pt>
                <c:pt idx="29">
                  <c:v>-0.41999999999999948</c:v>
                </c:pt>
                <c:pt idx="30">
                  <c:v>-0.39999999999999947</c:v>
                </c:pt>
                <c:pt idx="31">
                  <c:v>-0.37999999999999945</c:v>
                </c:pt>
                <c:pt idx="32">
                  <c:v>-0.35999999999999943</c:v>
                </c:pt>
                <c:pt idx="33">
                  <c:v>-0.33999999999999941</c:v>
                </c:pt>
                <c:pt idx="34">
                  <c:v>-0.3199999999999994</c:v>
                </c:pt>
                <c:pt idx="35">
                  <c:v>-0.29999999999999938</c:v>
                </c:pt>
                <c:pt idx="36">
                  <c:v>-0.27999999999999936</c:v>
                </c:pt>
                <c:pt idx="37">
                  <c:v>-0.25999999999999934</c:v>
                </c:pt>
                <c:pt idx="38">
                  <c:v>-0.23999999999999935</c:v>
                </c:pt>
                <c:pt idx="39">
                  <c:v>-0.21999999999999936</c:v>
                </c:pt>
                <c:pt idx="40">
                  <c:v>-0.19999999999999937</c:v>
                </c:pt>
                <c:pt idx="41">
                  <c:v>-0.17999999999999938</c:v>
                </c:pt>
                <c:pt idx="42">
                  <c:v>-0.15999999999999939</c:v>
                </c:pt>
                <c:pt idx="43">
                  <c:v>-0.1399999999999994</c:v>
                </c:pt>
                <c:pt idx="44">
                  <c:v>-0.1199999999999994</c:v>
                </c:pt>
                <c:pt idx="45">
                  <c:v>-9.9999999999999395E-2</c:v>
                </c:pt>
                <c:pt idx="46">
                  <c:v>-7.9999999999999391E-2</c:v>
                </c:pt>
                <c:pt idx="47">
                  <c:v>-5.9999999999999387E-2</c:v>
                </c:pt>
                <c:pt idx="48">
                  <c:v>-3.9999999999999383E-2</c:v>
                </c:pt>
                <c:pt idx="49">
                  <c:v>-1.9999999999999383E-2</c:v>
                </c:pt>
                <c:pt idx="50">
                  <c:v>6.1756155744774333E-16</c:v>
                </c:pt>
                <c:pt idx="51">
                  <c:v>2.0000000000000618E-2</c:v>
                </c:pt>
                <c:pt idx="52">
                  <c:v>4.0000000000000618E-2</c:v>
                </c:pt>
                <c:pt idx="53">
                  <c:v>6.0000000000000622E-2</c:v>
                </c:pt>
                <c:pt idx="54">
                  <c:v>8.0000000000000626E-2</c:v>
                </c:pt>
                <c:pt idx="55">
                  <c:v>0.10000000000000063</c:v>
                </c:pt>
                <c:pt idx="56">
                  <c:v>0.12000000000000063</c:v>
                </c:pt>
                <c:pt idx="57">
                  <c:v>0.14000000000000062</c:v>
                </c:pt>
                <c:pt idx="58">
                  <c:v>0.16000000000000061</c:v>
                </c:pt>
                <c:pt idx="59">
                  <c:v>0.1800000000000006</c:v>
                </c:pt>
                <c:pt idx="60">
                  <c:v>0.20000000000000059</c:v>
                </c:pt>
                <c:pt idx="61">
                  <c:v>0.22000000000000058</c:v>
                </c:pt>
                <c:pt idx="62">
                  <c:v>0.24000000000000057</c:v>
                </c:pt>
                <c:pt idx="63">
                  <c:v>0.26000000000000056</c:v>
                </c:pt>
                <c:pt idx="64">
                  <c:v>0.28000000000000058</c:v>
                </c:pt>
                <c:pt idx="65">
                  <c:v>0.3000000000000006</c:v>
                </c:pt>
                <c:pt idx="66">
                  <c:v>0.32000000000000062</c:v>
                </c:pt>
                <c:pt idx="67">
                  <c:v>0.34000000000000064</c:v>
                </c:pt>
                <c:pt idx="68">
                  <c:v>0.36000000000000065</c:v>
                </c:pt>
                <c:pt idx="69">
                  <c:v>0.38000000000000067</c:v>
                </c:pt>
                <c:pt idx="70">
                  <c:v>0.40000000000000069</c:v>
                </c:pt>
                <c:pt idx="71">
                  <c:v>0.42000000000000071</c:v>
                </c:pt>
                <c:pt idx="72">
                  <c:v>0.44000000000000072</c:v>
                </c:pt>
                <c:pt idx="73">
                  <c:v>0.46000000000000074</c:v>
                </c:pt>
                <c:pt idx="74">
                  <c:v>0.48000000000000076</c:v>
                </c:pt>
                <c:pt idx="75">
                  <c:v>0.50000000000000078</c:v>
                </c:pt>
                <c:pt idx="76">
                  <c:v>0.52000000000000079</c:v>
                </c:pt>
                <c:pt idx="77">
                  <c:v>0.54000000000000081</c:v>
                </c:pt>
                <c:pt idx="78">
                  <c:v>0.56000000000000083</c:v>
                </c:pt>
                <c:pt idx="79">
                  <c:v>0.58000000000000085</c:v>
                </c:pt>
                <c:pt idx="80">
                  <c:v>0.60000000000000087</c:v>
                </c:pt>
                <c:pt idx="81">
                  <c:v>0.62000000000000088</c:v>
                </c:pt>
                <c:pt idx="82">
                  <c:v>0.6400000000000009</c:v>
                </c:pt>
                <c:pt idx="83">
                  <c:v>0.66000000000000092</c:v>
                </c:pt>
                <c:pt idx="84">
                  <c:v>0.68000000000000094</c:v>
                </c:pt>
                <c:pt idx="85">
                  <c:v>0.70000000000000095</c:v>
                </c:pt>
                <c:pt idx="86">
                  <c:v>0.72000000000000097</c:v>
                </c:pt>
                <c:pt idx="87">
                  <c:v>0.74000000000000099</c:v>
                </c:pt>
                <c:pt idx="88">
                  <c:v>0.76000000000000101</c:v>
                </c:pt>
                <c:pt idx="89">
                  <c:v>0.78000000000000103</c:v>
                </c:pt>
                <c:pt idx="90">
                  <c:v>0.80000000000000104</c:v>
                </c:pt>
                <c:pt idx="91">
                  <c:v>0.82000000000000106</c:v>
                </c:pt>
                <c:pt idx="92">
                  <c:v>0.84000000000000108</c:v>
                </c:pt>
                <c:pt idx="93">
                  <c:v>0.8600000000000011</c:v>
                </c:pt>
                <c:pt idx="94">
                  <c:v>0.88000000000000111</c:v>
                </c:pt>
                <c:pt idx="95">
                  <c:v>0.90000000000000113</c:v>
                </c:pt>
                <c:pt idx="96">
                  <c:v>0.92000000000000115</c:v>
                </c:pt>
                <c:pt idx="97">
                  <c:v>0.94000000000000117</c:v>
                </c:pt>
                <c:pt idx="98">
                  <c:v>0.96000000000000119</c:v>
                </c:pt>
                <c:pt idx="99">
                  <c:v>0.9800000000000012</c:v>
                </c:pt>
                <c:pt idx="100">
                  <c:v>0.9999999999000011</c:v>
                </c:pt>
                <c:pt idx="101">
                  <c:v>0.97999999990000108</c:v>
                </c:pt>
                <c:pt idx="102">
                  <c:v>0.95999999990000107</c:v>
                </c:pt>
                <c:pt idx="103">
                  <c:v>0.93999999990000105</c:v>
                </c:pt>
                <c:pt idx="104">
                  <c:v>0.91999999990000103</c:v>
                </c:pt>
                <c:pt idx="105">
                  <c:v>0.89999999990000101</c:v>
                </c:pt>
                <c:pt idx="106">
                  <c:v>0.879999999900001</c:v>
                </c:pt>
                <c:pt idx="107">
                  <c:v>0.85999999990000098</c:v>
                </c:pt>
                <c:pt idx="108">
                  <c:v>0.83999999990000096</c:v>
                </c:pt>
                <c:pt idx="109">
                  <c:v>0.81999999990000094</c:v>
                </c:pt>
                <c:pt idx="110">
                  <c:v>0.79999999990000092</c:v>
                </c:pt>
                <c:pt idx="111">
                  <c:v>0.77999999990000091</c:v>
                </c:pt>
                <c:pt idx="112">
                  <c:v>0.75999999990000089</c:v>
                </c:pt>
                <c:pt idx="113">
                  <c:v>0.73999999990000087</c:v>
                </c:pt>
                <c:pt idx="114">
                  <c:v>0.71999999990000085</c:v>
                </c:pt>
                <c:pt idx="115">
                  <c:v>0.69999999990000084</c:v>
                </c:pt>
                <c:pt idx="116">
                  <c:v>0.67999999990000082</c:v>
                </c:pt>
                <c:pt idx="117">
                  <c:v>0.6599999999000008</c:v>
                </c:pt>
                <c:pt idx="118">
                  <c:v>0.63999999990000078</c:v>
                </c:pt>
                <c:pt idx="119">
                  <c:v>0.61999999990000076</c:v>
                </c:pt>
                <c:pt idx="120">
                  <c:v>0.59999999990000075</c:v>
                </c:pt>
                <c:pt idx="121">
                  <c:v>0.57999999990000073</c:v>
                </c:pt>
                <c:pt idx="122">
                  <c:v>0.55999999990000071</c:v>
                </c:pt>
                <c:pt idx="123">
                  <c:v>0.53999999990000069</c:v>
                </c:pt>
                <c:pt idx="124">
                  <c:v>0.51999999990000068</c:v>
                </c:pt>
                <c:pt idx="125">
                  <c:v>0.49999999990000066</c:v>
                </c:pt>
                <c:pt idx="126">
                  <c:v>0.47999999990000064</c:v>
                </c:pt>
                <c:pt idx="127">
                  <c:v>0.45999999990000062</c:v>
                </c:pt>
                <c:pt idx="128">
                  <c:v>0.4399999999000006</c:v>
                </c:pt>
                <c:pt idx="129">
                  <c:v>0.41999999990000059</c:v>
                </c:pt>
                <c:pt idx="130">
                  <c:v>0.39999999990000057</c:v>
                </c:pt>
                <c:pt idx="131">
                  <c:v>0.37999999990000055</c:v>
                </c:pt>
                <c:pt idx="132">
                  <c:v>0.35999999990000053</c:v>
                </c:pt>
                <c:pt idx="133">
                  <c:v>0.33999999990000052</c:v>
                </c:pt>
                <c:pt idx="134">
                  <c:v>0.3199999999000005</c:v>
                </c:pt>
                <c:pt idx="135">
                  <c:v>0.29999999990000048</c:v>
                </c:pt>
                <c:pt idx="136">
                  <c:v>0.27999999990000046</c:v>
                </c:pt>
                <c:pt idx="137">
                  <c:v>0.25999999990000044</c:v>
                </c:pt>
                <c:pt idx="138">
                  <c:v>0.23999999990000045</c:v>
                </c:pt>
                <c:pt idx="139">
                  <c:v>0.21999999990000046</c:v>
                </c:pt>
                <c:pt idx="140">
                  <c:v>0.19999999990000047</c:v>
                </c:pt>
                <c:pt idx="141">
                  <c:v>0.17999999990000048</c:v>
                </c:pt>
                <c:pt idx="142">
                  <c:v>0.15999999990000049</c:v>
                </c:pt>
                <c:pt idx="143">
                  <c:v>0.1399999999000005</c:v>
                </c:pt>
                <c:pt idx="144">
                  <c:v>0.1199999999000005</c:v>
                </c:pt>
                <c:pt idx="145">
                  <c:v>9.9999999900000497E-2</c:v>
                </c:pt>
                <c:pt idx="146">
                  <c:v>7.9999999900000493E-2</c:v>
                </c:pt>
                <c:pt idx="147">
                  <c:v>5.9999999900000489E-2</c:v>
                </c:pt>
                <c:pt idx="148">
                  <c:v>3.9999999900000485E-2</c:v>
                </c:pt>
                <c:pt idx="149">
                  <c:v>1.9999999900000485E-2</c:v>
                </c:pt>
                <c:pt idx="150">
                  <c:v>-9.9999515612569922E-11</c:v>
                </c:pt>
                <c:pt idx="151">
                  <c:v>-2.0000000099999516E-2</c:v>
                </c:pt>
                <c:pt idx="152">
                  <c:v>-4.0000000099999516E-2</c:v>
                </c:pt>
                <c:pt idx="153">
                  <c:v>-6.000000009999952E-2</c:v>
                </c:pt>
                <c:pt idx="154">
                  <c:v>-8.0000000099999524E-2</c:v>
                </c:pt>
                <c:pt idx="155">
                  <c:v>-0.10000000009999953</c:v>
                </c:pt>
                <c:pt idx="156">
                  <c:v>-0.12000000009999953</c:v>
                </c:pt>
                <c:pt idx="157">
                  <c:v>-0.14000000009999952</c:v>
                </c:pt>
                <c:pt idx="158">
                  <c:v>-0.16000000009999951</c:v>
                </c:pt>
                <c:pt idx="159">
                  <c:v>-0.1800000000999995</c:v>
                </c:pt>
                <c:pt idx="160">
                  <c:v>-0.20000000009999949</c:v>
                </c:pt>
                <c:pt idx="161">
                  <c:v>-0.22000000009999948</c:v>
                </c:pt>
                <c:pt idx="162">
                  <c:v>-0.24000000009999947</c:v>
                </c:pt>
                <c:pt idx="163">
                  <c:v>-0.26000000009999946</c:v>
                </c:pt>
                <c:pt idx="164">
                  <c:v>-0.28000000009999948</c:v>
                </c:pt>
                <c:pt idx="165">
                  <c:v>-0.3000000000999995</c:v>
                </c:pt>
                <c:pt idx="166">
                  <c:v>-0.32000000009999952</c:v>
                </c:pt>
                <c:pt idx="167">
                  <c:v>-0.34000000009999953</c:v>
                </c:pt>
                <c:pt idx="168">
                  <c:v>-0.36000000009999955</c:v>
                </c:pt>
                <c:pt idx="169">
                  <c:v>-0.38000000009999957</c:v>
                </c:pt>
                <c:pt idx="170">
                  <c:v>-0.40000000009999959</c:v>
                </c:pt>
                <c:pt idx="171">
                  <c:v>-0.4200000000999996</c:v>
                </c:pt>
                <c:pt idx="172">
                  <c:v>-0.44000000009999962</c:v>
                </c:pt>
                <c:pt idx="173">
                  <c:v>-0.46000000009999964</c:v>
                </c:pt>
                <c:pt idx="174">
                  <c:v>-0.48000000009999966</c:v>
                </c:pt>
                <c:pt idx="175">
                  <c:v>-0.50000000009999968</c:v>
                </c:pt>
                <c:pt idx="176">
                  <c:v>-0.52000000009999969</c:v>
                </c:pt>
                <c:pt idx="177">
                  <c:v>-0.54000000009999971</c:v>
                </c:pt>
                <c:pt idx="178">
                  <c:v>-0.56000000009999973</c:v>
                </c:pt>
                <c:pt idx="179">
                  <c:v>-0.58000000009999975</c:v>
                </c:pt>
                <c:pt idx="180">
                  <c:v>-0.60000000009999976</c:v>
                </c:pt>
                <c:pt idx="181">
                  <c:v>-0.62000000009999978</c:v>
                </c:pt>
                <c:pt idx="182">
                  <c:v>-0.6400000000999998</c:v>
                </c:pt>
                <c:pt idx="183">
                  <c:v>-0.66000000009999982</c:v>
                </c:pt>
                <c:pt idx="184">
                  <c:v>-0.68000000009999984</c:v>
                </c:pt>
                <c:pt idx="185">
                  <c:v>-0.70000000009999985</c:v>
                </c:pt>
                <c:pt idx="186">
                  <c:v>-0.72000000009999987</c:v>
                </c:pt>
                <c:pt idx="187">
                  <c:v>-0.74000000009999989</c:v>
                </c:pt>
                <c:pt idx="188">
                  <c:v>-0.76000000009999991</c:v>
                </c:pt>
                <c:pt idx="189">
                  <c:v>-0.78000000009999992</c:v>
                </c:pt>
                <c:pt idx="190">
                  <c:v>-0.80000000009999994</c:v>
                </c:pt>
                <c:pt idx="191">
                  <c:v>-0.82000000009999996</c:v>
                </c:pt>
                <c:pt idx="192">
                  <c:v>-0.84000000009999998</c:v>
                </c:pt>
                <c:pt idx="193">
                  <c:v>-0.86000000009999999</c:v>
                </c:pt>
                <c:pt idx="194">
                  <c:v>-0.88000000010000001</c:v>
                </c:pt>
                <c:pt idx="195">
                  <c:v>-0.90000000010000003</c:v>
                </c:pt>
                <c:pt idx="196">
                  <c:v>-0.92000000010000005</c:v>
                </c:pt>
                <c:pt idx="197">
                  <c:v>-0.94000000010000007</c:v>
                </c:pt>
                <c:pt idx="198">
                  <c:v>-0.96000000010000008</c:v>
                </c:pt>
                <c:pt idx="199">
                  <c:v>-0.9800000001000001</c:v>
                </c:pt>
                <c:pt idx="200">
                  <c:v>-0.99999999009999996</c:v>
                </c:pt>
              </c:numCache>
            </c:numRef>
          </c:xVal>
          <c:yVal>
            <c:numRef>
              <c:f>SD_Data!$D$12:$D$212</c:f>
              <c:numCache>
                <c:formatCode>General</c:formatCode>
                <c:ptCount val="201"/>
                <c:pt idx="0">
                  <c:v>0</c:v>
                </c:pt>
                <c:pt idx="1">
                  <c:v>0.1989974874213242</c:v>
                </c:pt>
                <c:pt idx="2">
                  <c:v>0.28000000000000003</c:v>
                </c:pt>
                <c:pt idx="3">
                  <c:v>0.34117444218463971</c:v>
                </c:pt>
                <c:pt idx="4">
                  <c:v>0.39191835884530873</c:v>
                </c:pt>
                <c:pt idx="5">
                  <c:v>0.43588989435406755</c:v>
                </c:pt>
                <c:pt idx="6">
                  <c:v>0.47497368348151681</c:v>
                </c:pt>
                <c:pt idx="7">
                  <c:v>0.5102940328869231</c:v>
                </c:pt>
                <c:pt idx="8">
                  <c:v>0.54258639865002167</c:v>
                </c:pt>
                <c:pt idx="9">
                  <c:v>0.57236352085016762</c:v>
                </c:pt>
                <c:pt idx="10">
                  <c:v>0.60000000000000031</c:v>
                </c:pt>
                <c:pt idx="11">
                  <c:v>0.6257795138864809</c:v>
                </c:pt>
                <c:pt idx="12">
                  <c:v>0.6499230723708771</c:v>
                </c:pt>
                <c:pt idx="13">
                  <c:v>0.67260686883200971</c:v>
                </c:pt>
                <c:pt idx="14">
                  <c:v>0.69397406291589914</c:v>
                </c:pt>
                <c:pt idx="15">
                  <c:v>0.71414284285428531</c:v>
                </c:pt>
                <c:pt idx="16">
                  <c:v>0.73321211119293472</c:v>
                </c:pt>
                <c:pt idx="17">
                  <c:v>0.75126559883971822</c:v>
                </c:pt>
                <c:pt idx="18">
                  <c:v>0.76837490849194212</c:v>
                </c:pt>
                <c:pt idx="19">
                  <c:v>0.78460180983732153</c:v>
                </c:pt>
                <c:pt idx="20">
                  <c:v>0.80000000000000027</c:v>
                </c:pt>
                <c:pt idx="21">
                  <c:v>0.81461647417665228</c:v>
                </c:pt>
                <c:pt idx="22">
                  <c:v>0.8284926070883194</c:v>
                </c:pt>
                <c:pt idx="23">
                  <c:v>0.84166501650003278</c:v>
                </c:pt>
                <c:pt idx="24">
                  <c:v>0.85416626016250519</c:v>
                </c:pt>
                <c:pt idx="25">
                  <c:v>0.86602540378443893</c:v>
                </c:pt>
                <c:pt idx="26">
                  <c:v>0.87726848797845269</c:v>
                </c:pt>
                <c:pt idx="27">
                  <c:v>0.88791891521692479</c:v>
                </c:pt>
                <c:pt idx="28">
                  <c:v>0.89799777282574622</c:v>
                </c:pt>
                <c:pt idx="29">
                  <c:v>0.9075241043630744</c:v>
                </c:pt>
                <c:pt idx="30">
                  <c:v>0.91651513899116821</c:v>
                </c:pt>
                <c:pt idx="31">
                  <c:v>0.92498648638777436</c:v>
                </c:pt>
                <c:pt idx="32">
                  <c:v>0.93295230317524824</c:v>
                </c:pt>
                <c:pt idx="33">
                  <c:v>0.94042543564070002</c:v>
                </c:pt>
                <c:pt idx="34">
                  <c:v>0.94741754258616107</c:v>
                </c:pt>
                <c:pt idx="35">
                  <c:v>0.95393920141694588</c:v>
                </c:pt>
                <c:pt idx="36">
                  <c:v>0.96000000000000019</c:v>
                </c:pt>
                <c:pt idx="37">
                  <c:v>0.96560861636586504</c:v>
                </c:pt>
                <c:pt idx="38">
                  <c:v>0.97077288796092798</c:v>
                </c:pt>
                <c:pt idx="39">
                  <c:v>0.97549987186057596</c:v>
                </c:pt>
                <c:pt idx="40">
                  <c:v>0.97979589711327142</c:v>
                </c:pt>
                <c:pt idx="41">
                  <c:v>0.9836666101886351</c:v>
                </c:pt>
                <c:pt idx="42">
                  <c:v>0.98711701434024535</c:v>
                </c:pt>
                <c:pt idx="43">
                  <c:v>0.99015150355892512</c:v>
                </c:pt>
                <c:pt idx="44">
                  <c:v>0.99277389167926855</c:v>
                </c:pt>
                <c:pt idx="45">
                  <c:v>0.99498743710661997</c:v>
                </c:pt>
                <c:pt idx="46">
                  <c:v>0.99679486355016911</c:v>
                </c:pt>
                <c:pt idx="47">
                  <c:v>0.99819837707742243</c:v>
                </c:pt>
                <c:pt idx="48">
                  <c:v>0.9991996797437438</c:v>
                </c:pt>
                <c:pt idx="49">
                  <c:v>0.99979997999599901</c:v>
                </c:pt>
                <c:pt idx="50">
                  <c:v>1</c:v>
                </c:pt>
                <c:pt idx="51">
                  <c:v>0.99979997999599901</c:v>
                </c:pt>
                <c:pt idx="52">
                  <c:v>0.99919967974374369</c:v>
                </c:pt>
                <c:pt idx="53">
                  <c:v>0.99819837707742243</c:v>
                </c:pt>
                <c:pt idx="54">
                  <c:v>0.996794863550169</c:v>
                </c:pt>
                <c:pt idx="55">
                  <c:v>0.99498743710661985</c:v>
                </c:pt>
                <c:pt idx="56">
                  <c:v>0.99277389167926844</c:v>
                </c:pt>
                <c:pt idx="57">
                  <c:v>0.99015150355892501</c:v>
                </c:pt>
                <c:pt idx="58">
                  <c:v>0.98711701434024524</c:v>
                </c:pt>
                <c:pt idx="59">
                  <c:v>0.98366661018863488</c:v>
                </c:pt>
                <c:pt idx="60">
                  <c:v>0.97979589711327109</c:v>
                </c:pt>
                <c:pt idx="61">
                  <c:v>0.97549987186057574</c:v>
                </c:pt>
                <c:pt idx="62">
                  <c:v>0.97077288796092764</c:v>
                </c:pt>
                <c:pt idx="63">
                  <c:v>0.9656086163658647</c:v>
                </c:pt>
                <c:pt idx="64">
                  <c:v>0.95999999999999985</c:v>
                </c:pt>
                <c:pt idx="65">
                  <c:v>0.95393920141694544</c:v>
                </c:pt>
                <c:pt idx="66">
                  <c:v>0.94741754258616073</c:v>
                </c:pt>
                <c:pt idx="67">
                  <c:v>0.94042543564069958</c:v>
                </c:pt>
                <c:pt idx="68">
                  <c:v>0.9329523031752478</c:v>
                </c:pt>
                <c:pt idx="69">
                  <c:v>0.92498648638777392</c:v>
                </c:pt>
                <c:pt idx="70">
                  <c:v>0.91651513899116765</c:v>
                </c:pt>
                <c:pt idx="71">
                  <c:v>0.90752410436307385</c:v>
                </c:pt>
                <c:pt idx="72">
                  <c:v>0.89799777282574555</c:v>
                </c:pt>
                <c:pt idx="73">
                  <c:v>0.88791891521692412</c:v>
                </c:pt>
                <c:pt idx="74">
                  <c:v>0.87726848797845192</c:v>
                </c:pt>
                <c:pt idx="75">
                  <c:v>0.86602540378443815</c:v>
                </c:pt>
                <c:pt idx="76">
                  <c:v>0.85416626016250441</c:v>
                </c:pt>
                <c:pt idx="77">
                  <c:v>0.841665016500032</c:v>
                </c:pt>
                <c:pt idx="78">
                  <c:v>0.82849260708831862</c:v>
                </c:pt>
                <c:pt idx="79">
                  <c:v>0.81461647417665151</c:v>
                </c:pt>
                <c:pt idx="80">
                  <c:v>0.79999999999999938</c:v>
                </c:pt>
                <c:pt idx="81">
                  <c:v>0.78460180983732053</c:v>
                </c:pt>
                <c:pt idx="82">
                  <c:v>0.76837490849194112</c:v>
                </c:pt>
                <c:pt idx="83">
                  <c:v>0.75126559883971711</c:v>
                </c:pt>
                <c:pt idx="84">
                  <c:v>0.7332121111929335</c:v>
                </c:pt>
                <c:pt idx="85">
                  <c:v>0.71414284285428409</c:v>
                </c:pt>
                <c:pt idx="86">
                  <c:v>0.69397406291589792</c:v>
                </c:pt>
                <c:pt idx="87">
                  <c:v>0.67260686883200838</c:v>
                </c:pt>
                <c:pt idx="88">
                  <c:v>0.64992307237087565</c:v>
                </c:pt>
                <c:pt idx="89">
                  <c:v>0.62577951388647934</c:v>
                </c:pt>
                <c:pt idx="90">
                  <c:v>0.59999999999999865</c:v>
                </c:pt>
                <c:pt idx="91">
                  <c:v>0.57236352085016584</c:v>
                </c:pt>
                <c:pt idx="92">
                  <c:v>0.54258639865001979</c:v>
                </c:pt>
                <c:pt idx="93">
                  <c:v>0.5102940328869211</c:v>
                </c:pt>
                <c:pt idx="94">
                  <c:v>0.47497368348151459</c:v>
                </c:pt>
                <c:pt idx="95">
                  <c:v>0.435889894354065</c:v>
                </c:pt>
                <c:pt idx="96">
                  <c:v>0.39191835884530574</c:v>
                </c:pt>
                <c:pt idx="97">
                  <c:v>0.34117444218463644</c:v>
                </c:pt>
                <c:pt idx="98">
                  <c:v>0.27999999999999586</c:v>
                </c:pt>
                <c:pt idx="99">
                  <c:v>0.19899748742131806</c:v>
                </c:pt>
                <c:pt idx="100">
                  <c:v>1.414205770395613E-5</c:v>
                </c:pt>
                <c:pt idx="101">
                  <c:v>-0.19899748791378713</c:v>
                </c:pt>
                <c:pt idx="102">
                  <c:v>-0.28000000034285355</c:v>
                </c:pt>
                <c:pt idx="103">
                  <c:v>-0.3411744424601556</c:v>
                </c:pt>
                <c:pt idx="104">
                  <c:v>-0.39191835908004885</c:v>
                </c:pt>
                <c:pt idx="105">
                  <c:v>-0.43588989456053945</c:v>
                </c:pt>
                <c:pt idx="106">
                  <c:v>-0.47497368366678827</c:v>
                </c:pt>
                <c:pt idx="107">
                  <c:v>-0.51029403305545151</c:v>
                </c:pt>
                <c:pt idx="108">
                  <c:v>-0.54258639880483406</c:v>
                </c:pt>
                <c:pt idx="109">
                  <c:v>-0.57236352099343168</c:v>
                </c:pt>
                <c:pt idx="110">
                  <c:v>-0.6000000001333321</c:v>
                </c:pt>
                <c:pt idx="111">
                  <c:v>-0.62577951401112408</c:v>
                </c:pt>
                <c:pt idx="112">
                  <c:v>-0.64992307248781267</c:v>
                </c:pt>
                <c:pt idx="113">
                  <c:v>-0.67260686894202826</c:v>
                </c:pt>
                <c:pt idx="114">
                  <c:v>-0.69397406301964826</c:v>
                </c:pt>
                <c:pt idx="115">
                  <c:v>-0.71414284295230379</c:v>
                </c:pt>
                <c:pt idx="116">
                  <c:v>-0.7332121112856762</c:v>
                </c:pt>
                <c:pt idx="117">
                  <c:v>-0.75126559892756894</c:v>
                </c:pt>
                <c:pt idx="118">
                  <c:v>-0.76837490857523383</c:v>
                </c:pt>
                <c:pt idx="119">
                  <c:v>-0.78460180991634165</c:v>
                </c:pt>
                <c:pt idx="120">
                  <c:v>-0.80000000007499938</c:v>
                </c:pt>
                <c:pt idx="121">
                  <c:v>-0.81461647424785066</c:v>
                </c:pt>
                <c:pt idx="122">
                  <c:v>-0.82849260715591133</c:v>
                </c:pt>
                <c:pt idx="123">
                  <c:v>-0.84166501656419068</c:v>
                </c:pt>
                <c:pt idx="124">
                  <c:v>-0.8541662602233826</c:v>
                </c:pt>
                <c:pt idx="125">
                  <c:v>-0.8660254038421733</c:v>
                </c:pt>
                <c:pt idx="126">
                  <c:v>-0.87726848803316726</c:v>
                </c:pt>
                <c:pt idx="127">
                  <c:v>-0.88791891526873068</c:v>
                </c:pt>
                <c:pt idx="128">
                  <c:v>-0.89799777287474358</c:v>
                </c:pt>
                <c:pt idx="129">
                  <c:v>-0.90752410440935372</c:v>
                </c:pt>
                <c:pt idx="130">
                  <c:v>-0.9165151390348113</c:v>
                </c:pt>
                <c:pt idx="131">
                  <c:v>-0.92498648642885561</c:v>
                </c:pt>
                <c:pt idx="132">
                  <c:v>-0.93295230321383504</c:v>
                </c:pt>
                <c:pt idx="133">
                  <c:v>-0.94042543567685344</c:v>
                </c:pt>
                <c:pt idx="134">
                  <c:v>-0.94741754261993671</c:v>
                </c:pt>
                <c:pt idx="135">
                  <c:v>-0.95393920144839406</c:v>
                </c:pt>
                <c:pt idx="136">
                  <c:v>-0.96000000002916652</c:v>
                </c:pt>
                <c:pt idx="137">
                  <c:v>-0.96560861639279072</c:v>
                </c:pt>
                <c:pt idx="138">
                  <c:v>-0.9707728879856502</c:v>
                </c:pt>
                <c:pt idx="139">
                  <c:v>-0.97549987188312837</c:v>
                </c:pt>
                <c:pt idx="140">
                  <c:v>-0.97979589713368354</c:v>
                </c:pt>
                <c:pt idx="141">
                  <c:v>-0.9836666102069338</c:v>
                </c:pt>
                <c:pt idx="142">
                  <c:v>-0.98711701435645405</c:v>
                </c:pt>
                <c:pt idx="143">
                  <c:v>-0.99015150357306425</c:v>
                </c:pt>
                <c:pt idx="144">
                  <c:v>-0.99277389169135577</c:v>
                </c:pt>
                <c:pt idx="145">
                  <c:v>-0.99498743711667026</c:v>
                </c:pt>
                <c:pt idx="146">
                  <c:v>-0.99679486355819469</c:v>
                </c:pt>
                <c:pt idx="147">
                  <c:v>-0.99819837708343317</c:v>
                </c:pt>
                <c:pt idx="148">
                  <c:v>-0.99919967974774693</c:v>
                </c:pt>
                <c:pt idx="149">
                  <c:v>-0.99979997999799941</c:v>
                </c:pt>
                <c:pt idx="150">
                  <c:v>-1</c:v>
                </c:pt>
                <c:pt idx="151">
                  <c:v>-0.99979997999399861</c:v>
                </c:pt>
                <c:pt idx="152">
                  <c:v>-0.99919967973974055</c:v>
                </c:pt>
                <c:pt idx="153">
                  <c:v>-0.99819837707141168</c:v>
                </c:pt>
                <c:pt idx="154">
                  <c:v>-0.99679486354214331</c:v>
                </c:pt>
                <c:pt idx="155">
                  <c:v>-0.99498743709656967</c:v>
                </c:pt>
                <c:pt idx="156">
                  <c:v>-0.99277389166718122</c:v>
                </c:pt>
                <c:pt idx="157">
                  <c:v>-0.99015150354478587</c:v>
                </c:pt>
                <c:pt idx="158">
                  <c:v>-0.98711701432403653</c:v>
                </c:pt>
                <c:pt idx="159">
                  <c:v>-0.98366661017033619</c:v>
                </c:pt>
                <c:pt idx="160">
                  <c:v>-0.97979589709285897</c:v>
                </c:pt>
                <c:pt idx="161">
                  <c:v>-0.97549987183802345</c:v>
                </c:pt>
                <c:pt idx="162">
                  <c:v>-0.97077288793620531</c:v>
                </c:pt>
                <c:pt idx="163">
                  <c:v>-0.96560861633893902</c:v>
                </c:pt>
                <c:pt idx="164">
                  <c:v>-0.95999999997083352</c:v>
                </c:pt>
                <c:pt idx="165">
                  <c:v>-0.95393920138549726</c:v>
                </c:pt>
                <c:pt idx="166">
                  <c:v>-0.94741754255238497</c:v>
                </c:pt>
                <c:pt idx="167">
                  <c:v>-0.94042543560454617</c:v>
                </c:pt>
                <c:pt idx="168">
                  <c:v>-0.93295230313666111</c:v>
                </c:pt>
                <c:pt idx="169">
                  <c:v>-0.92498648634669267</c:v>
                </c:pt>
                <c:pt idx="170">
                  <c:v>-0.91651513894752457</c:v>
                </c:pt>
                <c:pt idx="171">
                  <c:v>-0.90752410431679464</c:v>
                </c:pt>
                <c:pt idx="172">
                  <c:v>-0.8979977727767483</c:v>
                </c:pt>
                <c:pt idx="173">
                  <c:v>-0.88791891516511823</c:v>
                </c:pt>
                <c:pt idx="174">
                  <c:v>-0.87726848792373724</c:v>
                </c:pt>
                <c:pt idx="175">
                  <c:v>-0.86602540372670378</c:v>
                </c:pt>
                <c:pt idx="176">
                  <c:v>-0.854166260101627</c:v>
                </c:pt>
                <c:pt idx="177">
                  <c:v>-0.8416650164358741</c:v>
                </c:pt>
                <c:pt idx="178">
                  <c:v>-0.8284926070207268</c:v>
                </c:pt>
                <c:pt idx="179">
                  <c:v>-0.81461647410545313</c:v>
                </c:pt>
                <c:pt idx="180">
                  <c:v>-0.79999999992500026</c:v>
                </c:pt>
                <c:pt idx="181">
                  <c:v>-0.78460180975830041</c:v>
                </c:pt>
                <c:pt idx="182">
                  <c:v>-0.7683749084086493</c:v>
                </c:pt>
                <c:pt idx="183">
                  <c:v>-0.75126559875186638</c:v>
                </c:pt>
                <c:pt idx="184">
                  <c:v>-0.73321211110019191</c:v>
                </c:pt>
                <c:pt idx="185">
                  <c:v>-0.71414284275626549</c:v>
                </c:pt>
                <c:pt idx="186">
                  <c:v>-0.6939740628121488</c:v>
                </c:pt>
                <c:pt idx="187">
                  <c:v>-0.67260686872198994</c:v>
                </c:pt>
                <c:pt idx="188">
                  <c:v>-0.64992307225393997</c:v>
                </c:pt>
                <c:pt idx="189">
                  <c:v>-0.62577951376183616</c:v>
                </c:pt>
                <c:pt idx="190">
                  <c:v>-0.59999999986666674</c:v>
                </c:pt>
                <c:pt idx="191">
                  <c:v>-0.57236352070690188</c:v>
                </c:pt>
                <c:pt idx="192">
                  <c:v>-0.5425863984952074</c:v>
                </c:pt>
                <c:pt idx="193">
                  <c:v>-0.51029403271839269</c:v>
                </c:pt>
                <c:pt idx="194">
                  <c:v>-0.47497368329624329</c:v>
                </c:pt>
                <c:pt idx="195">
                  <c:v>-0.4358898941475931</c:v>
                </c:pt>
                <c:pt idx="196">
                  <c:v>-0.39191835861056562</c:v>
                </c:pt>
                <c:pt idx="197">
                  <c:v>-0.34117444190912055</c:v>
                </c:pt>
                <c:pt idx="198">
                  <c:v>-0.27999999965714256</c:v>
                </c:pt>
                <c:pt idx="199">
                  <c:v>-0.19899748692885483</c:v>
                </c:pt>
                <c:pt idx="200">
                  <c:v>-1.4071247269849539E-4</c:v>
                </c:pt>
              </c:numCache>
            </c:numRef>
          </c:yVal>
          <c:smooth val="1"/>
        </c:ser>
        <c:ser>
          <c:idx val="1"/>
          <c:order val="7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SD_Data!$G$12:$G$212</c:f>
              <c:numCache>
                <c:formatCode>General</c:formatCode>
                <c:ptCount val="201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3.0000000000000027E-2</c:v>
                </c:pt>
                <c:pt idx="4">
                  <c:v>4.0000000000000036E-2</c:v>
                </c:pt>
                <c:pt idx="5">
                  <c:v>5.0000000000000044E-2</c:v>
                </c:pt>
                <c:pt idx="6">
                  <c:v>6.0000000000000053E-2</c:v>
                </c:pt>
                <c:pt idx="7">
                  <c:v>7.0000000000000062E-2</c:v>
                </c:pt>
                <c:pt idx="8">
                  <c:v>8.0000000000000071E-2</c:v>
                </c:pt>
                <c:pt idx="9">
                  <c:v>9.000000000000008E-2</c:v>
                </c:pt>
                <c:pt idx="10">
                  <c:v>0.10000000000000009</c:v>
                </c:pt>
                <c:pt idx="11">
                  <c:v>0.1100000000000001</c:v>
                </c:pt>
                <c:pt idx="12">
                  <c:v>0.12000000000000011</c:v>
                </c:pt>
                <c:pt idx="13">
                  <c:v>0.13000000000000012</c:v>
                </c:pt>
                <c:pt idx="14">
                  <c:v>0.14000000000000012</c:v>
                </c:pt>
                <c:pt idx="15">
                  <c:v>0.15000000000000013</c:v>
                </c:pt>
                <c:pt idx="16">
                  <c:v>0.16000000000000014</c:v>
                </c:pt>
                <c:pt idx="17">
                  <c:v>0.17000000000000015</c:v>
                </c:pt>
                <c:pt idx="18">
                  <c:v>0.18000000000000016</c:v>
                </c:pt>
                <c:pt idx="19">
                  <c:v>0.19000000000000017</c:v>
                </c:pt>
                <c:pt idx="20">
                  <c:v>0.20000000000000018</c:v>
                </c:pt>
                <c:pt idx="21">
                  <c:v>0.21000000000000019</c:v>
                </c:pt>
                <c:pt idx="22">
                  <c:v>0.2200000000000002</c:v>
                </c:pt>
                <c:pt idx="23">
                  <c:v>0.2300000000000002</c:v>
                </c:pt>
                <c:pt idx="24">
                  <c:v>0.24000000000000021</c:v>
                </c:pt>
                <c:pt idx="25">
                  <c:v>0.25000000000000022</c:v>
                </c:pt>
                <c:pt idx="26">
                  <c:v>0.26000000000000023</c:v>
                </c:pt>
                <c:pt idx="27">
                  <c:v>0.27000000000000024</c:v>
                </c:pt>
                <c:pt idx="28">
                  <c:v>0.28000000000000025</c:v>
                </c:pt>
                <c:pt idx="29">
                  <c:v>0.29000000000000026</c:v>
                </c:pt>
                <c:pt idx="30">
                  <c:v>0.30000000000000027</c:v>
                </c:pt>
                <c:pt idx="31">
                  <c:v>0.31000000000000028</c:v>
                </c:pt>
                <c:pt idx="32">
                  <c:v>0.32000000000000028</c:v>
                </c:pt>
                <c:pt idx="33">
                  <c:v>0.33000000000000029</c:v>
                </c:pt>
                <c:pt idx="34">
                  <c:v>0.3400000000000003</c:v>
                </c:pt>
                <c:pt idx="35">
                  <c:v>0.35000000000000031</c:v>
                </c:pt>
                <c:pt idx="36">
                  <c:v>0.36000000000000032</c:v>
                </c:pt>
                <c:pt idx="37">
                  <c:v>0.37000000000000033</c:v>
                </c:pt>
                <c:pt idx="38">
                  <c:v>0.38000000000000034</c:v>
                </c:pt>
                <c:pt idx="39">
                  <c:v>0.39000000000000035</c:v>
                </c:pt>
                <c:pt idx="40">
                  <c:v>0.4000000000000003</c:v>
                </c:pt>
                <c:pt idx="41">
                  <c:v>0.41000000000000031</c:v>
                </c:pt>
                <c:pt idx="42">
                  <c:v>0.42000000000000032</c:v>
                </c:pt>
                <c:pt idx="43">
                  <c:v>0.43000000000000027</c:v>
                </c:pt>
                <c:pt idx="44">
                  <c:v>0.44000000000000028</c:v>
                </c:pt>
                <c:pt idx="45">
                  <c:v>0.45000000000000029</c:v>
                </c:pt>
                <c:pt idx="46">
                  <c:v>0.4600000000000003</c:v>
                </c:pt>
                <c:pt idx="47">
                  <c:v>0.47000000000000031</c:v>
                </c:pt>
                <c:pt idx="48">
                  <c:v>0.48000000000000032</c:v>
                </c:pt>
                <c:pt idx="49">
                  <c:v>0.49000000000000032</c:v>
                </c:pt>
                <c:pt idx="50">
                  <c:v>0.50000000000000033</c:v>
                </c:pt>
                <c:pt idx="51">
                  <c:v>0.51000000000000034</c:v>
                </c:pt>
                <c:pt idx="52">
                  <c:v>0.52000000000000035</c:v>
                </c:pt>
                <c:pt idx="53">
                  <c:v>0.53000000000000036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0.99999999990000055</c:v>
                </c:pt>
                <c:pt idx="101">
                  <c:v>0.98999999990000054</c:v>
                </c:pt>
                <c:pt idx="102">
                  <c:v>0.97999999990000053</c:v>
                </c:pt>
                <c:pt idx="103">
                  <c:v>0.96999999990000052</c:v>
                </c:pt>
                <c:pt idx="104">
                  <c:v>0.95999999990000051</c:v>
                </c:pt>
                <c:pt idx="105">
                  <c:v>0.9499999999000005</c:v>
                </c:pt>
                <c:pt idx="106">
                  <c:v>0.93999999990000049</c:v>
                </c:pt>
                <c:pt idx="107">
                  <c:v>0.92999999990000048</c:v>
                </c:pt>
                <c:pt idx="108">
                  <c:v>0.91999999990000048</c:v>
                </c:pt>
                <c:pt idx="109">
                  <c:v>0.90999999990000047</c:v>
                </c:pt>
                <c:pt idx="110">
                  <c:v>0.89999999990000046</c:v>
                </c:pt>
                <c:pt idx="111">
                  <c:v>0.88999999990000045</c:v>
                </c:pt>
                <c:pt idx="112">
                  <c:v>0.87999999990000044</c:v>
                </c:pt>
                <c:pt idx="113">
                  <c:v>0.86999999990000043</c:v>
                </c:pt>
                <c:pt idx="114">
                  <c:v>0.85999999990000042</c:v>
                </c:pt>
                <c:pt idx="115">
                  <c:v>0.84999999990000041</c:v>
                </c:pt>
                <c:pt idx="116">
                  <c:v>0.8399999999000004</c:v>
                </c:pt>
                <c:pt idx="117">
                  <c:v>0.8299999999000004</c:v>
                </c:pt>
                <c:pt idx="118">
                  <c:v>0.81999999990000039</c:v>
                </c:pt>
                <c:pt idx="119">
                  <c:v>0.80999999990000038</c:v>
                </c:pt>
                <c:pt idx="120">
                  <c:v>0.79999999990000037</c:v>
                </c:pt>
                <c:pt idx="121">
                  <c:v>0.78999999990000036</c:v>
                </c:pt>
                <c:pt idx="122">
                  <c:v>0.77999999990000035</c:v>
                </c:pt>
                <c:pt idx="123">
                  <c:v>0.76999999990000034</c:v>
                </c:pt>
                <c:pt idx="124">
                  <c:v>0.75999999990000033</c:v>
                </c:pt>
                <c:pt idx="125">
                  <c:v>0.74999999990000032</c:v>
                </c:pt>
                <c:pt idx="126">
                  <c:v>0.73999999990000032</c:v>
                </c:pt>
                <c:pt idx="127">
                  <c:v>0.72999999990000031</c:v>
                </c:pt>
                <c:pt idx="128">
                  <c:v>0.7199999999000003</c:v>
                </c:pt>
                <c:pt idx="129">
                  <c:v>0.70999999990000029</c:v>
                </c:pt>
                <c:pt idx="130">
                  <c:v>0.69999999990000028</c:v>
                </c:pt>
                <c:pt idx="131">
                  <c:v>0.68999999990000027</c:v>
                </c:pt>
                <c:pt idx="132">
                  <c:v>0.67999999990000026</c:v>
                </c:pt>
                <c:pt idx="133">
                  <c:v>0.66999999990000025</c:v>
                </c:pt>
                <c:pt idx="134">
                  <c:v>0.65999999990000024</c:v>
                </c:pt>
                <c:pt idx="135">
                  <c:v>0.64999999990000024</c:v>
                </c:pt>
                <c:pt idx="136">
                  <c:v>0.63999999990000023</c:v>
                </c:pt>
                <c:pt idx="137">
                  <c:v>0.62999999990000022</c:v>
                </c:pt>
                <c:pt idx="138">
                  <c:v>0.61999999990000021</c:v>
                </c:pt>
                <c:pt idx="139">
                  <c:v>0.6099999999000002</c:v>
                </c:pt>
                <c:pt idx="140">
                  <c:v>0.59999999990000019</c:v>
                </c:pt>
                <c:pt idx="141">
                  <c:v>0.58999999990000029</c:v>
                </c:pt>
                <c:pt idx="142">
                  <c:v>0.57999999990000028</c:v>
                </c:pt>
                <c:pt idx="143">
                  <c:v>0.56999999990000028</c:v>
                </c:pt>
                <c:pt idx="144">
                  <c:v>0.55999999990000027</c:v>
                </c:pt>
                <c:pt idx="145">
                  <c:v>0.54999999990000026</c:v>
                </c:pt>
                <c:pt idx="146">
                  <c:v>0.53999999990000025</c:v>
                </c:pt>
                <c:pt idx="147">
                  <c:v>0.52999999990000024</c:v>
                </c:pt>
                <c:pt idx="148">
                  <c:v>0.51999999990000023</c:v>
                </c:pt>
                <c:pt idx="149">
                  <c:v>0.50999999990000022</c:v>
                </c:pt>
                <c:pt idx="150">
                  <c:v>0.49999999990000021</c:v>
                </c:pt>
                <c:pt idx="151">
                  <c:v>0.48999999990000026</c:v>
                </c:pt>
                <c:pt idx="152">
                  <c:v>0.47999999990000025</c:v>
                </c:pt>
                <c:pt idx="153">
                  <c:v>0.46999999990000024</c:v>
                </c:pt>
                <c:pt idx="154">
                  <c:v>0.45999999990000023</c:v>
                </c:pt>
                <c:pt idx="155">
                  <c:v>0.44999999990000022</c:v>
                </c:pt>
                <c:pt idx="156">
                  <c:v>0.43999999990000022</c:v>
                </c:pt>
                <c:pt idx="157">
                  <c:v>0.42999999990000026</c:v>
                </c:pt>
                <c:pt idx="158">
                  <c:v>0.41999999990000025</c:v>
                </c:pt>
                <c:pt idx="159">
                  <c:v>0.40999999990000024</c:v>
                </c:pt>
                <c:pt idx="160">
                  <c:v>0.39999999990000024</c:v>
                </c:pt>
                <c:pt idx="161">
                  <c:v>0.38999999990000023</c:v>
                </c:pt>
                <c:pt idx="162">
                  <c:v>0.37999999990000027</c:v>
                </c:pt>
                <c:pt idx="163">
                  <c:v>0.36999999990000026</c:v>
                </c:pt>
                <c:pt idx="164">
                  <c:v>0.35999999990000026</c:v>
                </c:pt>
                <c:pt idx="165">
                  <c:v>0.34999999990000025</c:v>
                </c:pt>
                <c:pt idx="166">
                  <c:v>0.33999999990000024</c:v>
                </c:pt>
                <c:pt idx="167">
                  <c:v>0.32999999990000023</c:v>
                </c:pt>
                <c:pt idx="168">
                  <c:v>0.31999999990000022</c:v>
                </c:pt>
                <c:pt idx="169">
                  <c:v>0.30999999990000021</c:v>
                </c:pt>
                <c:pt idx="170">
                  <c:v>0.2999999999000002</c:v>
                </c:pt>
                <c:pt idx="171">
                  <c:v>0.28999999990000019</c:v>
                </c:pt>
                <c:pt idx="172">
                  <c:v>0.27999999990000018</c:v>
                </c:pt>
                <c:pt idx="173">
                  <c:v>0.26999999990000018</c:v>
                </c:pt>
                <c:pt idx="174">
                  <c:v>0.25999999990000017</c:v>
                </c:pt>
                <c:pt idx="175">
                  <c:v>0.24999999990000016</c:v>
                </c:pt>
                <c:pt idx="176">
                  <c:v>0.23999999990000015</c:v>
                </c:pt>
                <c:pt idx="177">
                  <c:v>0.22999999990000014</c:v>
                </c:pt>
                <c:pt idx="178">
                  <c:v>0.21999999990000013</c:v>
                </c:pt>
                <c:pt idx="179">
                  <c:v>0.20999999990000012</c:v>
                </c:pt>
                <c:pt idx="180">
                  <c:v>0.19999999990000011</c:v>
                </c:pt>
                <c:pt idx="181">
                  <c:v>0.1899999999000001</c:v>
                </c:pt>
                <c:pt idx="182">
                  <c:v>0.1799999999000001</c:v>
                </c:pt>
                <c:pt idx="183">
                  <c:v>0.16999999990000009</c:v>
                </c:pt>
                <c:pt idx="184">
                  <c:v>0.15999999990000008</c:v>
                </c:pt>
                <c:pt idx="185">
                  <c:v>0.14999999990000007</c:v>
                </c:pt>
                <c:pt idx="186">
                  <c:v>0.13999999990000006</c:v>
                </c:pt>
                <c:pt idx="187">
                  <c:v>0.12999999990000005</c:v>
                </c:pt>
                <c:pt idx="188">
                  <c:v>0.11999999990000004</c:v>
                </c:pt>
                <c:pt idx="189">
                  <c:v>0.10999999990000003</c:v>
                </c:pt>
                <c:pt idx="190">
                  <c:v>9.9999999900000025E-2</c:v>
                </c:pt>
                <c:pt idx="191">
                  <c:v>8.9999999900000016E-2</c:v>
                </c:pt>
                <c:pt idx="192">
                  <c:v>7.9999999900000007E-2</c:v>
                </c:pt>
                <c:pt idx="193">
                  <c:v>6.9999999899999998E-2</c:v>
                </c:pt>
                <c:pt idx="194">
                  <c:v>5.999999989999999E-2</c:v>
                </c:pt>
                <c:pt idx="195">
                  <c:v>4.9999999899999981E-2</c:v>
                </c:pt>
                <c:pt idx="196">
                  <c:v>3.9999999899999972E-2</c:v>
                </c:pt>
                <c:pt idx="197">
                  <c:v>2.9999999899999963E-2</c:v>
                </c:pt>
                <c:pt idx="198">
                  <c:v>1.9999999899999954E-2</c:v>
                </c:pt>
                <c:pt idx="199">
                  <c:v>9.9999998999999451E-3</c:v>
                </c:pt>
                <c:pt idx="200">
                  <c:v>9.8999999864624044E-9</c:v>
                </c:pt>
              </c:numCache>
            </c:numRef>
          </c:xVal>
          <c:yVal>
            <c:numRef>
              <c:f>SD_Data!$H$12:$H$212</c:f>
              <c:numCache>
                <c:formatCode>General</c:formatCode>
                <c:ptCount val="201"/>
                <c:pt idx="0">
                  <c:v>0</c:v>
                </c:pt>
                <c:pt idx="1">
                  <c:v>9.9498743710662099E-2</c:v>
                </c:pt>
                <c:pt idx="2">
                  <c:v>0.14000000000000001</c:v>
                </c:pt>
                <c:pt idx="3">
                  <c:v>0.17058722109231986</c:v>
                </c:pt>
                <c:pt idx="4">
                  <c:v>0.19595917942265437</c:v>
                </c:pt>
                <c:pt idx="5">
                  <c:v>0.21794494717703378</c:v>
                </c:pt>
                <c:pt idx="6">
                  <c:v>0.2374868417407584</c:v>
                </c:pt>
                <c:pt idx="7">
                  <c:v>0.25514701644346155</c:v>
                </c:pt>
                <c:pt idx="8">
                  <c:v>0.27129319932501084</c:v>
                </c:pt>
                <c:pt idx="9">
                  <c:v>0.28618176042508381</c:v>
                </c:pt>
                <c:pt idx="10">
                  <c:v>0.30000000000000016</c:v>
                </c:pt>
                <c:pt idx="11">
                  <c:v>0.31288975694324045</c:v>
                </c:pt>
                <c:pt idx="12">
                  <c:v>0.32496153618543855</c:v>
                </c:pt>
                <c:pt idx="13">
                  <c:v>0.33630343441600485</c:v>
                </c:pt>
                <c:pt idx="14">
                  <c:v>0.34698703145794957</c:v>
                </c:pt>
                <c:pt idx="15">
                  <c:v>0.35707142142714265</c:v>
                </c:pt>
                <c:pt idx="16">
                  <c:v>0.36660605559646736</c:v>
                </c:pt>
                <c:pt idx="17">
                  <c:v>0.37563279941985911</c:v>
                </c:pt>
                <c:pt idx="18">
                  <c:v>0.38418745424597106</c:v>
                </c:pt>
                <c:pt idx="19">
                  <c:v>0.39230090491866076</c:v>
                </c:pt>
                <c:pt idx="20">
                  <c:v>0.40000000000000013</c:v>
                </c:pt>
                <c:pt idx="21">
                  <c:v>0.40730823708832614</c:v>
                </c:pt>
                <c:pt idx="22">
                  <c:v>0.4142463035441597</c:v>
                </c:pt>
                <c:pt idx="23">
                  <c:v>0.42083250825001639</c:v>
                </c:pt>
                <c:pt idx="24">
                  <c:v>0.42708313008125259</c:v>
                </c:pt>
                <c:pt idx="25">
                  <c:v>0.43301270189221946</c:v>
                </c:pt>
                <c:pt idx="26">
                  <c:v>0.43863424398922635</c:v>
                </c:pt>
                <c:pt idx="27">
                  <c:v>0.44395945760846239</c:v>
                </c:pt>
                <c:pt idx="28">
                  <c:v>0.44899888641287311</c:v>
                </c:pt>
                <c:pt idx="29">
                  <c:v>0.4537620521815372</c:v>
                </c:pt>
                <c:pt idx="30">
                  <c:v>0.45825756949558411</c:v>
                </c:pt>
                <c:pt idx="31">
                  <c:v>0.46249324319388718</c:v>
                </c:pt>
                <c:pt idx="32">
                  <c:v>0.46647615158762412</c:v>
                </c:pt>
                <c:pt idx="33">
                  <c:v>0.47021271782035001</c:v>
                </c:pt>
                <c:pt idx="34">
                  <c:v>0.47370877129308053</c:v>
                </c:pt>
                <c:pt idx="35">
                  <c:v>0.47696960070847294</c:v>
                </c:pt>
                <c:pt idx="36">
                  <c:v>0.48000000000000009</c:v>
                </c:pt>
                <c:pt idx="37">
                  <c:v>0.48280430818293252</c:v>
                </c:pt>
                <c:pt idx="38">
                  <c:v>0.48538644398046399</c:v>
                </c:pt>
                <c:pt idx="39">
                  <c:v>0.48774993593028798</c:v>
                </c:pt>
                <c:pt idx="40">
                  <c:v>0.48989794855663571</c:v>
                </c:pt>
                <c:pt idx="41">
                  <c:v>0.49183330509431755</c:v>
                </c:pt>
                <c:pt idx="42">
                  <c:v>0.49355850717012267</c:v>
                </c:pt>
                <c:pt idx="43">
                  <c:v>0.49507575177946256</c:v>
                </c:pt>
                <c:pt idx="44">
                  <c:v>0.49638694583963427</c:v>
                </c:pt>
                <c:pt idx="45">
                  <c:v>0.49749371855330998</c:v>
                </c:pt>
                <c:pt idx="46">
                  <c:v>0.49839743177508455</c:v>
                </c:pt>
                <c:pt idx="47">
                  <c:v>0.49909918853871121</c:v>
                </c:pt>
                <c:pt idx="48">
                  <c:v>0.4995998398718719</c:v>
                </c:pt>
                <c:pt idx="49">
                  <c:v>0.49989998999799951</c:v>
                </c:pt>
                <c:pt idx="50">
                  <c:v>0.5</c:v>
                </c:pt>
                <c:pt idx="51">
                  <c:v>0.49989998999799951</c:v>
                </c:pt>
                <c:pt idx="52">
                  <c:v>0.49959983987187184</c:v>
                </c:pt>
                <c:pt idx="53">
                  <c:v>0.49909918853871121</c:v>
                </c:pt>
                <c:pt idx="54">
                  <c:v>0.4983974317750845</c:v>
                </c:pt>
                <c:pt idx="55">
                  <c:v>0.49749371855330993</c:v>
                </c:pt>
                <c:pt idx="56">
                  <c:v>0.49638694583963422</c:v>
                </c:pt>
                <c:pt idx="57">
                  <c:v>0.4950757517794625</c:v>
                </c:pt>
                <c:pt idx="58">
                  <c:v>0.49355850717012262</c:v>
                </c:pt>
                <c:pt idx="59">
                  <c:v>0.49183330509431744</c:v>
                </c:pt>
                <c:pt idx="60">
                  <c:v>0.48989794855663554</c:v>
                </c:pt>
                <c:pt idx="61">
                  <c:v>0.48774993593028787</c:v>
                </c:pt>
                <c:pt idx="62">
                  <c:v>0.48538644398046382</c:v>
                </c:pt>
                <c:pt idx="63">
                  <c:v>0.48280430818293235</c:v>
                </c:pt>
                <c:pt idx="64">
                  <c:v>0.47999999999999993</c:v>
                </c:pt>
                <c:pt idx="65">
                  <c:v>0.47696960070847272</c:v>
                </c:pt>
                <c:pt idx="66">
                  <c:v>0.47370877129308037</c:v>
                </c:pt>
                <c:pt idx="67">
                  <c:v>0.47021271782034979</c:v>
                </c:pt>
                <c:pt idx="68">
                  <c:v>0.4664761515876239</c:v>
                </c:pt>
                <c:pt idx="69">
                  <c:v>0.46249324319388696</c:v>
                </c:pt>
                <c:pt idx="70">
                  <c:v>0.45825756949558383</c:v>
                </c:pt>
                <c:pt idx="71">
                  <c:v>0.45376205218153692</c:v>
                </c:pt>
                <c:pt idx="72">
                  <c:v>0.44899888641287278</c:v>
                </c:pt>
                <c:pt idx="73">
                  <c:v>0.44395945760846206</c:v>
                </c:pt>
                <c:pt idx="74">
                  <c:v>0.43863424398922596</c:v>
                </c:pt>
                <c:pt idx="75">
                  <c:v>0.43301270189221908</c:v>
                </c:pt>
                <c:pt idx="76">
                  <c:v>0.4270831300812522</c:v>
                </c:pt>
                <c:pt idx="77">
                  <c:v>0.420832508250016</c:v>
                </c:pt>
                <c:pt idx="78">
                  <c:v>0.41424630354415931</c:v>
                </c:pt>
                <c:pt idx="79">
                  <c:v>0.40730823708832575</c:v>
                </c:pt>
                <c:pt idx="80">
                  <c:v>0.39999999999999969</c:v>
                </c:pt>
                <c:pt idx="81">
                  <c:v>0.39230090491866026</c:v>
                </c:pt>
                <c:pt idx="82">
                  <c:v>0.38418745424597056</c:v>
                </c:pt>
                <c:pt idx="83">
                  <c:v>0.37563279941985855</c:v>
                </c:pt>
                <c:pt idx="84">
                  <c:v>0.36660605559646675</c:v>
                </c:pt>
                <c:pt idx="85">
                  <c:v>0.35707142142714204</c:v>
                </c:pt>
                <c:pt idx="86">
                  <c:v>0.34698703145794896</c:v>
                </c:pt>
                <c:pt idx="87">
                  <c:v>0.33630343441600419</c:v>
                </c:pt>
                <c:pt idx="88">
                  <c:v>0.32496153618543783</c:v>
                </c:pt>
                <c:pt idx="89">
                  <c:v>0.31288975694323967</c:v>
                </c:pt>
                <c:pt idx="90">
                  <c:v>0.29999999999999932</c:v>
                </c:pt>
                <c:pt idx="91">
                  <c:v>0.28618176042508292</c:v>
                </c:pt>
                <c:pt idx="92">
                  <c:v>0.27129319932500989</c:v>
                </c:pt>
                <c:pt idx="93">
                  <c:v>0.25514701644346055</c:v>
                </c:pt>
                <c:pt idx="94">
                  <c:v>0.23748684174075729</c:v>
                </c:pt>
                <c:pt idx="95">
                  <c:v>0.2179449471770325</c:v>
                </c:pt>
                <c:pt idx="96">
                  <c:v>0.19595917942265287</c:v>
                </c:pt>
                <c:pt idx="97">
                  <c:v>0.17058722109231822</c:v>
                </c:pt>
                <c:pt idx="98">
                  <c:v>0.13999999999999793</c:v>
                </c:pt>
                <c:pt idx="99">
                  <c:v>9.9498743710659032E-2</c:v>
                </c:pt>
                <c:pt idx="100">
                  <c:v>9.9999726580888611E-6</c:v>
                </c:pt>
                <c:pt idx="101">
                  <c:v>-9.949874420312782E-2</c:v>
                </c:pt>
                <c:pt idx="102">
                  <c:v>-0.14000000034285534</c:v>
                </c:pt>
                <c:pt idx="103">
                  <c:v>-0.17058722136783727</c:v>
                </c:pt>
                <c:pt idx="104">
                  <c:v>-0.19595917965739584</c:v>
                </c:pt>
                <c:pt idx="105">
                  <c:v>-0.21794494738350681</c:v>
                </c:pt>
                <c:pt idx="106">
                  <c:v>-0.23748684192603084</c:v>
                </c:pt>
                <c:pt idx="107">
                  <c:v>-0.25514701661199096</c:v>
                </c:pt>
                <c:pt idx="108">
                  <c:v>-0.27129319947982405</c:v>
                </c:pt>
                <c:pt idx="109">
                  <c:v>-0.28618176056834865</c:v>
                </c:pt>
                <c:pt idx="110">
                  <c:v>-0.30000000013333272</c:v>
                </c:pt>
                <c:pt idx="111">
                  <c:v>-0.3128897570678843</c:v>
                </c:pt>
                <c:pt idx="112">
                  <c:v>-0.32496153630237484</c:v>
                </c:pt>
                <c:pt idx="113">
                  <c:v>-0.33630343452602396</c:v>
                </c:pt>
                <c:pt idx="114">
                  <c:v>-0.3469870315616993</c:v>
                </c:pt>
                <c:pt idx="115">
                  <c:v>-0.35707142152516175</c:v>
                </c:pt>
                <c:pt idx="116">
                  <c:v>-0.36660605568920945</c:v>
                </c:pt>
                <c:pt idx="117">
                  <c:v>-0.37563279950771039</c:v>
                </c:pt>
                <c:pt idx="118">
                  <c:v>-0.38418745432926327</c:v>
                </c:pt>
                <c:pt idx="119">
                  <c:v>-0.39230090499768133</c:v>
                </c:pt>
                <c:pt idx="120">
                  <c:v>-0.4000000000749997</c:v>
                </c:pt>
                <c:pt idx="121">
                  <c:v>-0.40730823715952491</c:v>
                </c:pt>
                <c:pt idx="122">
                  <c:v>-0.41424630361175196</c:v>
                </c:pt>
                <c:pt idx="123">
                  <c:v>-0.42083250831417457</c:v>
                </c:pt>
                <c:pt idx="124">
                  <c:v>-0.42708313014213034</c:v>
                </c:pt>
                <c:pt idx="125">
                  <c:v>-0.43301270194995417</c:v>
                </c:pt>
                <c:pt idx="126">
                  <c:v>-0.4386342440439413</c:v>
                </c:pt>
                <c:pt idx="127">
                  <c:v>-0.44395945766026862</c:v>
                </c:pt>
                <c:pt idx="128">
                  <c:v>-0.44899888646187069</c:v>
                </c:pt>
                <c:pt idx="129">
                  <c:v>-0.45376205222781674</c:v>
                </c:pt>
                <c:pt idx="130">
                  <c:v>-0.45825756953922747</c:v>
                </c:pt>
                <c:pt idx="131">
                  <c:v>-0.46249324323496865</c:v>
                </c:pt>
                <c:pt idx="132">
                  <c:v>-0.46647615162621114</c:v>
                </c:pt>
                <c:pt idx="133">
                  <c:v>-0.47021271785650365</c:v>
                </c:pt>
                <c:pt idx="134">
                  <c:v>-0.4737087713268564</c:v>
                </c:pt>
                <c:pt idx="135">
                  <c:v>-0.47696960073992128</c:v>
                </c:pt>
                <c:pt idx="136">
                  <c:v>-0.4800000000291666</c:v>
                </c:pt>
                <c:pt idx="137">
                  <c:v>-0.48280430820985842</c:v>
                </c:pt>
                <c:pt idx="138">
                  <c:v>-0.48538644400518638</c:v>
                </c:pt>
                <c:pt idx="139">
                  <c:v>-0.48774993595284044</c:v>
                </c:pt>
                <c:pt idx="140">
                  <c:v>-0.48989794857704799</c:v>
                </c:pt>
                <c:pt idx="141">
                  <c:v>-0.49183330511261636</c:v>
                </c:pt>
                <c:pt idx="142">
                  <c:v>-0.49355850718633143</c:v>
                </c:pt>
                <c:pt idx="143">
                  <c:v>-0.49507575179360175</c:v>
                </c:pt>
                <c:pt idx="144">
                  <c:v>-0.49638694585172155</c:v>
                </c:pt>
                <c:pt idx="145">
                  <c:v>-0.49749371856336033</c:v>
                </c:pt>
                <c:pt idx="146">
                  <c:v>-0.49839743178311019</c:v>
                </c:pt>
                <c:pt idx="147">
                  <c:v>-0.49909918854472202</c:v>
                </c:pt>
                <c:pt idx="148">
                  <c:v>-0.49959983987587503</c:v>
                </c:pt>
                <c:pt idx="149">
                  <c:v>-0.49989998999999991</c:v>
                </c:pt>
                <c:pt idx="150">
                  <c:v>-0.5</c:v>
                </c:pt>
                <c:pt idx="151">
                  <c:v>-0.49989998999599911</c:v>
                </c:pt>
                <c:pt idx="152">
                  <c:v>-0.49959983986786866</c:v>
                </c:pt>
                <c:pt idx="153">
                  <c:v>-0.49909918853270041</c:v>
                </c:pt>
                <c:pt idx="154">
                  <c:v>-0.49839743176705881</c:v>
                </c:pt>
                <c:pt idx="155">
                  <c:v>-0.49749371854325963</c:v>
                </c:pt>
                <c:pt idx="156">
                  <c:v>-0.49638694582754694</c:v>
                </c:pt>
                <c:pt idx="157">
                  <c:v>-0.49507575176532331</c:v>
                </c:pt>
                <c:pt idx="158">
                  <c:v>-0.49355850715391386</c:v>
                </c:pt>
                <c:pt idx="159">
                  <c:v>-0.49183330507601863</c:v>
                </c:pt>
                <c:pt idx="160">
                  <c:v>-0.48989794853622326</c:v>
                </c:pt>
                <c:pt idx="161">
                  <c:v>-0.48774993590773547</c:v>
                </c:pt>
                <c:pt idx="162">
                  <c:v>-0.48538644395574138</c:v>
                </c:pt>
                <c:pt idx="163">
                  <c:v>-0.4828043081560065</c:v>
                </c:pt>
                <c:pt idx="164">
                  <c:v>-0.47999999997083337</c:v>
                </c:pt>
                <c:pt idx="165">
                  <c:v>-0.47696960067702437</c:v>
                </c:pt>
                <c:pt idx="166">
                  <c:v>-0.4737087712593045</c:v>
                </c:pt>
                <c:pt idx="167">
                  <c:v>-0.47021271778419615</c:v>
                </c:pt>
                <c:pt idx="168">
                  <c:v>-0.46647615154903693</c:v>
                </c:pt>
                <c:pt idx="169">
                  <c:v>-0.46249324315280549</c:v>
                </c:pt>
                <c:pt idx="170">
                  <c:v>-0.45825756945194052</c:v>
                </c:pt>
                <c:pt idx="171">
                  <c:v>-0.45376205213525739</c:v>
                </c:pt>
                <c:pt idx="172">
                  <c:v>-0.44899888636387519</c:v>
                </c:pt>
                <c:pt idx="173">
                  <c:v>-0.44395945755665583</c:v>
                </c:pt>
                <c:pt idx="174">
                  <c:v>-0.43863424393451095</c:v>
                </c:pt>
                <c:pt idx="175">
                  <c:v>-0.43301270183448437</c:v>
                </c:pt>
                <c:pt idx="176">
                  <c:v>-0.42708313002037446</c:v>
                </c:pt>
                <c:pt idx="177">
                  <c:v>-0.42083250818585777</c:v>
                </c:pt>
                <c:pt idx="178">
                  <c:v>-0.41424630347656705</c:v>
                </c:pt>
                <c:pt idx="179">
                  <c:v>-0.40730823701712693</c:v>
                </c:pt>
                <c:pt idx="180">
                  <c:v>-0.39999999992500013</c:v>
                </c:pt>
                <c:pt idx="181">
                  <c:v>-0.39230090483963975</c:v>
                </c:pt>
                <c:pt idx="182">
                  <c:v>-0.38418745416267835</c:v>
                </c:pt>
                <c:pt idx="183">
                  <c:v>-0.37563279933200733</c:v>
                </c:pt>
                <c:pt idx="184">
                  <c:v>-0.36660605550372466</c:v>
                </c:pt>
                <c:pt idx="185">
                  <c:v>-0.35707142132912295</c:v>
                </c:pt>
                <c:pt idx="186">
                  <c:v>-0.34698703135419923</c:v>
                </c:pt>
                <c:pt idx="187">
                  <c:v>-0.33630343430598508</c:v>
                </c:pt>
                <c:pt idx="188">
                  <c:v>-0.32496153606850159</c:v>
                </c:pt>
                <c:pt idx="189">
                  <c:v>-0.31288975681859582</c:v>
                </c:pt>
                <c:pt idx="190">
                  <c:v>-0.2999999998666667</c:v>
                </c:pt>
                <c:pt idx="191">
                  <c:v>-0.28618176028181813</c:v>
                </c:pt>
                <c:pt idx="192">
                  <c:v>-0.27129319917019667</c:v>
                </c:pt>
                <c:pt idx="193">
                  <c:v>-0.25514701627493119</c:v>
                </c:pt>
                <c:pt idx="194">
                  <c:v>-0.23748684155548488</c:v>
                </c:pt>
                <c:pt idx="195">
                  <c:v>-0.21794494697055947</c:v>
                </c:pt>
                <c:pt idx="196">
                  <c:v>-0.19595917918791142</c:v>
                </c:pt>
                <c:pt idx="197">
                  <c:v>-0.17058722081680081</c:v>
                </c:pt>
                <c:pt idx="198">
                  <c:v>-0.13999999965714274</c:v>
                </c:pt>
                <c:pt idx="199">
                  <c:v>-9.9498743218193159E-2</c:v>
                </c:pt>
                <c:pt idx="200">
                  <c:v>-9.9498743084724953E-5</c:v>
                </c:pt>
              </c:numCache>
            </c:numRef>
          </c:yVal>
          <c:smooth val="1"/>
        </c:ser>
        <c:ser>
          <c:idx val="2"/>
          <c:order val="8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SD_Data!$K$12:$K$212</c:f>
              <c:numCache>
                <c:formatCode>General</c:formatCode>
                <c:ptCount val="201"/>
                <c:pt idx="0">
                  <c:v>-0.5</c:v>
                </c:pt>
                <c:pt idx="1">
                  <c:v>-0.48499999999999999</c:v>
                </c:pt>
                <c:pt idx="2">
                  <c:v>-0.47</c:v>
                </c:pt>
                <c:pt idx="3">
                  <c:v>-0.45499999999999996</c:v>
                </c:pt>
                <c:pt idx="4">
                  <c:v>-0.43999999999999995</c:v>
                </c:pt>
                <c:pt idx="5">
                  <c:v>-0.42499999999999993</c:v>
                </c:pt>
                <c:pt idx="6">
                  <c:v>-0.40999999999999992</c:v>
                </c:pt>
                <c:pt idx="7">
                  <c:v>-0.39499999999999991</c:v>
                </c:pt>
                <c:pt idx="8">
                  <c:v>-0.37999999999999989</c:v>
                </c:pt>
                <c:pt idx="9">
                  <c:v>-0.36499999999999988</c:v>
                </c:pt>
                <c:pt idx="10">
                  <c:v>-0.34999999999999987</c:v>
                </c:pt>
                <c:pt idx="11">
                  <c:v>-0.33499999999999985</c:v>
                </c:pt>
                <c:pt idx="12">
                  <c:v>-0.31999999999999984</c:v>
                </c:pt>
                <c:pt idx="13">
                  <c:v>-0.30499999999999983</c:v>
                </c:pt>
                <c:pt idx="14">
                  <c:v>-0.28999999999999981</c:v>
                </c:pt>
                <c:pt idx="15">
                  <c:v>-0.2749999999999998</c:v>
                </c:pt>
                <c:pt idx="16">
                  <c:v>-0.25999999999999979</c:v>
                </c:pt>
                <c:pt idx="17">
                  <c:v>-0.24499999999999977</c:v>
                </c:pt>
                <c:pt idx="18">
                  <c:v>-0.22999999999999976</c:v>
                </c:pt>
                <c:pt idx="19">
                  <c:v>-0.21499999999999975</c:v>
                </c:pt>
                <c:pt idx="20">
                  <c:v>-0.19999999999999973</c:v>
                </c:pt>
                <c:pt idx="21">
                  <c:v>-0.18499999999999972</c:v>
                </c:pt>
                <c:pt idx="22">
                  <c:v>-0.16999999999999971</c:v>
                </c:pt>
                <c:pt idx="23">
                  <c:v>-0.15499999999999969</c:v>
                </c:pt>
                <c:pt idx="24">
                  <c:v>-0.13999999999999968</c:v>
                </c:pt>
                <c:pt idx="25">
                  <c:v>-0.12499999999999967</c:v>
                </c:pt>
                <c:pt idx="26">
                  <c:v>-0.10999999999999965</c:v>
                </c:pt>
                <c:pt idx="27">
                  <c:v>-9.499999999999964E-2</c:v>
                </c:pt>
                <c:pt idx="28">
                  <c:v>-7.9999999999999627E-2</c:v>
                </c:pt>
                <c:pt idx="29">
                  <c:v>-6.4999999999999614E-2</c:v>
                </c:pt>
                <c:pt idx="30">
                  <c:v>-4.99999999999996E-2</c:v>
                </c:pt>
                <c:pt idx="31">
                  <c:v>-3.4999999999999587E-2</c:v>
                </c:pt>
                <c:pt idx="32">
                  <c:v>-1.9999999999999574E-2</c:v>
                </c:pt>
                <c:pt idx="33">
                  <c:v>-4.9999999999995604E-3</c:v>
                </c:pt>
                <c:pt idx="34">
                  <c:v>1.0000000000000453E-2</c:v>
                </c:pt>
                <c:pt idx="35">
                  <c:v>2.5000000000000466E-2</c:v>
                </c:pt>
                <c:pt idx="36">
                  <c:v>4.000000000000048E-2</c:v>
                </c:pt>
                <c:pt idx="37">
                  <c:v>5.5000000000000493E-2</c:v>
                </c:pt>
                <c:pt idx="38">
                  <c:v>7.0000000000000506E-2</c:v>
                </c:pt>
                <c:pt idx="39">
                  <c:v>8.500000000000052E-2</c:v>
                </c:pt>
                <c:pt idx="40">
                  <c:v>0.10000000000000053</c:v>
                </c:pt>
                <c:pt idx="41">
                  <c:v>0.11500000000000055</c:v>
                </c:pt>
                <c:pt idx="42">
                  <c:v>0.13000000000000056</c:v>
                </c:pt>
                <c:pt idx="43">
                  <c:v>0.14500000000000055</c:v>
                </c:pt>
                <c:pt idx="44">
                  <c:v>0.16000000000000053</c:v>
                </c:pt>
                <c:pt idx="45">
                  <c:v>0.17500000000000054</c:v>
                </c:pt>
                <c:pt idx="46">
                  <c:v>0.19000000000000056</c:v>
                </c:pt>
                <c:pt idx="47">
                  <c:v>0.20500000000000054</c:v>
                </c:pt>
                <c:pt idx="48">
                  <c:v>0.22000000000000053</c:v>
                </c:pt>
                <c:pt idx="49">
                  <c:v>0.23500000000000054</c:v>
                </c:pt>
                <c:pt idx="50">
                  <c:v>0.25000000000000056</c:v>
                </c:pt>
                <c:pt idx="51">
                  <c:v>0.26500000000000057</c:v>
                </c:pt>
                <c:pt idx="52">
                  <c:v>0.28000000000000053</c:v>
                </c:pt>
                <c:pt idx="53">
                  <c:v>0.29500000000000054</c:v>
                </c:pt>
                <c:pt idx="54">
                  <c:v>0.31000000000000055</c:v>
                </c:pt>
                <c:pt idx="55">
                  <c:v>0.32500000000000051</c:v>
                </c:pt>
                <c:pt idx="56">
                  <c:v>0.34000000000000052</c:v>
                </c:pt>
                <c:pt idx="57">
                  <c:v>0.35500000000000054</c:v>
                </c:pt>
                <c:pt idx="58">
                  <c:v>0.37000000000000055</c:v>
                </c:pt>
                <c:pt idx="59">
                  <c:v>0.38500000000000056</c:v>
                </c:pt>
                <c:pt idx="60">
                  <c:v>0.40000000000000052</c:v>
                </c:pt>
                <c:pt idx="61">
                  <c:v>0.41500000000000054</c:v>
                </c:pt>
                <c:pt idx="62">
                  <c:v>0.43000000000000055</c:v>
                </c:pt>
                <c:pt idx="63">
                  <c:v>0.44500000000000056</c:v>
                </c:pt>
                <c:pt idx="64">
                  <c:v>0.46000000000000058</c:v>
                </c:pt>
                <c:pt idx="65">
                  <c:v>0.47500000000000059</c:v>
                </c:pt>
                <c:pt idx="66">
                  <c:v>0.4900000000000006</c:v>
                </c:pt>
                <c:pt idx="67">
                  <c:v>0.50500000000000056</c:v>
                </c:pt>
                <c:pt idx="68">
                  <c:v>0.52000000000000068</c:v>
                </c:pt>
                <c:pt idx="69">
                  <c:v>0.53500000000000059</c:v>
                </c:pt>
                <c:pt idx="70">
                  <c:v>0.55000000000000071</c:v>
                </c:pt>
                <c:pt idx="71">
                  <c:v>0.56500000000000061</c:v>
                </c:pt>
                <c:pt idx="72">
                  <c:v>0.58000000000000074</c:v>
                </c:pt>
                <c:pt idx="73">
                  <c:v>0.59500000000000064</c:v>
                </c:pt>
                <c:pt idx="74">
                  <c:v>0.61000000000000076</c:v>
                </c:pt>
                <c:pt idx="75">
                  <c:v>0.62500000000000067</c:v>
                </c:pt>
                <c:pt idx="76">
                  <c:v>0.64000000000000079</c:v>
                </c:pt>
                <c:pt idx="77">
                  <c:v>0.65500000000000069</c:v>
                </c:pt>
                <c:pt idx="78">
                  <c:v>0.67000000000000082</c:v>
                </c:pt>
                <c:pt idx="79">
                  <c:v>0.68500000000000072</c:v>
                </c:pt>
                <c:pt idx="80">
                  <c:v>0.70000000000000084</c:v>
                </c:pt>
                <c:pt idx="81">
                  <c:v>0.71500000000000075</c:v>
                </c:pt>
                <c:pt idx="82">
                  <c:v>0.73000000000000087</c:v>
                </c:pt>
                <c:pt idx="83">
                  <c:v>0.74500000000000077</c:v>
                </c:pt>
                <c:pt idx="84">
                  <c:v>0.76000000000000079</c:v>
                </c:pt>
                <c:pt idx="85">
                  <c:v>0.7750000000000008</c:v>
                </c:pt>
                <c:pt idx="86">
                  <c:v>0.79000000000000081</c:v>
                </c:pt>
                <c:pt idx="87">
                  <c:v>0.80500000000000083</c:v>
                </c:pt>
                <c:pt idx="88">
                  <c:v>0.82000000000000084</c:v>
                </c:pt>
                <c:pt idx="89">
                  <c:v>0.83500000000000085</c:v>
                </c:pt>
                <c:pt idx="90">
                  <c:v>0.85000000000000087</c:v>
                </c:pt>
                <c:pt idx="91">
                  <c:v>0.86500000000000088</c:v>
                </c:pt>
                <c:pt idx="92">
                  <c:v>0.88000000000000089</c:v>
                </c:pt>
                <c:pt idx="93">
                  <c:v>0.89500000000000091</c:v>
                </c:pt>
                <c:pt idx="94">
                  <c:v>0.91000000000000092</c:v>
                </c:pt>
                <c:pt idx="95">
                  <c:v>0.92500000000000093</c:v>
                </c:pt>
                <c:pt idx="96">
                  <c:v>0.94000000000000095</c:v>
                </c:pt>
                <c:pt idx="97">
                  <c:v>0.95500000000000096</c:v>
                </c:pt>
                <c:pt idx="98">
                  <c:v>0.97000000000000097</c:v>
                </c:pt>
                <c:pt idx="99">
                  <c:v>0.98500000000000099</c:v>
                </c:pt>
                <c:pt idx="100">
                  <c:v>0.99999999990000099</c:v>
                </c:pt>
                <c:pt idx="101">
                  <c:v>0.98499999990000098</c:v>
                </c:pt>
                <c:pt idx="102">
                  <c:v>0.96999999990000096</c:v>
                </c:pt>
                <c:pt idx="103">
                  <c:v>0.95499999990000095</c:v>
                </c:pt>
                <c:pt idx="104">
                  <c:v>0.93999999990000094</c:v>
                </c:pt>
                <c:pt idx="105">
                  <c:v>0.92499999990000092</c:v>
                </c:pt>
                <c:pt idx="106">
                  <c:v>0.90999999990000091</c:v>
                </c:pt>
                <c:pt idx="107">
                  <c:v>0.8949999999000009</c:v>
                </c:pt>
                <c:pt idx="108">
                  <c:v>0.87999999990000088</c:v>
                </c:pt>
                <c:pt idx="109">
                  <c:v>0.86499999990000087</c:v>
                </c:pt>
                <c:pt idx="110">
                  <c:v>0.84999999990000086</c:v>
                </c:pt>
                <c:pt idx="111">
                  <c:v>0.83499999990000084</c:v>
                </c:pt>
                <c:pt idx="112">
                  <c:v>0.81999999990000083</c:v>
                </c:pt>
                <c:pt idx="113">
                  <c:v>0.80499999990000082</c:v>
                </c:pt>
                <c:pt idx="114">
                  <c:v>0.7899999999000008</c:v>
                </c:pt>
                <c:pt idx="115">
                  <c:v>0.77499999990000079</c:v>
                </c:pt>
                <c:pt idx="116">
                  <c:v>0.75999999990000078</c:v>
                </c:pt>
                <c:pt idx="117">
                  <c:v>0.74499999990000076</c:v>
                </c:pt>
                <c:pt idx="118">
                  <c:v>0.72999999990000075</c:v>
                </c:pt>
                <c:pt idx="119">
                  <c:v>0.71499999990000074</c:v>
                </c:pt>
                <c:pt idx="120">
                  <c:v>0.69999999990000072</c:v>
                </c:pt>
                <c:pt idx="121">
                  <c:v>0.68499999990000071</c:v>
                </c:pt>
                <c:pt idx="122">
                  <c:v>0.6699999999000007</c:v>
                </c:pt>
                <c:pt idx="123">
                  <c:v>0.65499999990000068</c:v>
                </c:pt>
                <c:pt idx="124">
                  <c:v>0.63999999990000067</c:v>
                </c:pt>
                <c:pt idx="125">
                  <c:v>0.62499999990000066</c:v>
                </c:pt>
                <c:pt idx="126">
                  <c:v>0.60999999990000064</c:v>
                </c:pt>
                <c:pt idx="127">
                  <c:v>0.59499999990000063</c:v>
                </c:pt>
                <c:pt idx="128">
                  <c:v>0.57999999990000062</c:v>
                </c:pt>
                <c:pt idx="129">
                  <c:v>0.5649999999000006</c:v>
                </c:pt>
                <c:pt idx="130">
                  <c:v>0.54999999990000059</c:v>
                </c:pt>
                <c:pt idx="131">
                  <c:v>0.53499999990000058</c:v>
                </c:pt>
                <c:pt idx="132">
                  <c:v>0.51999999990000056</c:v>
                </c:pt>
                <c:pt idx="133">
                  <c:v>0.50499999990000055</c:v>
                </c:pt>
                <c:pt idx="134">
                  <c:v>0.48999999990000054</c:v>
                </c:pt>
                <c:pt idx="135">
                  <c:v>0.47499999990000052</c:v>
                </c:pt>
                <c:pt idx="136">
                  <c:v>0.45999999990000051</c:v>
                </c:pt>
                <c:pt idx="137">
                  <c:v>0.4449999999000005</c:v>
                </c:pt>
                <c:pt idx="138">
                  <c:v>0.42999999990000048</c:v>
                </c:pt>
                <c:pt idx="139">
                  <c:v>0.41499999990000047</c:v>
                </c:pt>
                <c:pt idx="140">
                  <c:v>0.39999999990000046</c:v>
                </c:pt>
                <c:pt idx="141">
                  <c:v>0.38499999990000044</c:v>
                </c:pt>
                <c:pt idx="142">
                  <c:v>0.36999999990000043</c:v>
                </c:pt>
                <c:pt idx="143">
                  <c:v>0.35499999990000042</c:v>
                </c:pt>
                <c:pt idx="144">
                  <c:v>0.33999999990000046</c:v>
                </c:pt>
                <c:pt idx="145">
                  <c:v>0.32499999990000045</c:v>
                </c:pt>
                <c:pt idx="146">
                  <c:v>0.30999999990000043</c:v>
                </c:pt>
                <c:pt idx="147">
                  <c:v>0.29499999990000048</c:v>
                </c:pt>
                <c:pt idx="148">
                  <c:v>0.27999999990000046</c:v>
                </c:pt>
                <c:pt idx="149">
                  <c:v>0.26499999990000045</c:v>
                </c:pt>
                <c:pt idx="150">
                  <c:v>0.24999999990000044</c:v>
                </c:pt>
                <c:pt idx="151">
                  <c:v>0.23499999990000045</c:v>
                </c:pt>
                <c:pt idx="152">
                  <c:v>0.21999999990000046</c:v>
                </c:pt>
                <c:pt idx="153">
                  <c:v>0.20499999990000045</c:v>
                </c:pt>
                <c:pt idx="154">
                  <c:v>0.18999999990000044</c:v>
                </c:pt>
                <c:pt idx="155">
                  <c:v>0.17499999990000045</c:v>
                </c:pt>
                <c:pt idx="156">
                  <c:v>0.15999999990000047</c:v>
                </c:pt>
                <c:pt idx="157">
                  <c:v>0.14499999990000045</c:v>
                </c:pt>
                <c:pt idx="158">
                  <c:v>0.12999999990000044</c:v>
                </c:pt>
                <c:pt idx="159">
                  <c:v>0.11499999990000045</c:v>
                </c:pt>
                <c:pt idx="160">
                  <c:v>9.9999999900000469E-2</c:v>
                </c:pt>
                <c:pt idx="161">
                  <c:v>8.4999999900000456E-2</c:v>
                </c:pt>
                <c:pt idx="162">
                  <c:v>6.9999999900000442E-2</c:v>
                </c:pt>
                <c:pt idx="163">
                  <c:v>5.4999999900000429E-2</c:v>
                </c:pt>
                <c:pt idx="164">
                  <c:v>3.9999999900000416E-2</c:v>
                </c:pt>
                <c:pt idx="165">
                  <c:v>2.4999999900000403E-2</c:v>
                </c:pt>
                <c:pt idx="166">
                  <c:v>9.9999999000003892E-3</c:v>
                </c:pt>
                <c:pt idx="167">
                  <c:v>-5.0000000999996241E-3</c:v>
                </c:pt>
                <c:pt idx="168">
                  <c:v>-2.0000000099999637E-2</c:v>
                </c:pt>
                <c:pt idx="169">
                  <c:v>-3.5000000099999651E-2</c:v>
                </c:pt>
                <c:pt idx="170">
                  <c:v>-5.0000000099999664E-2</c:v>
                </c:pt>
                <c:pt idx="171">
                  <c:v>-6.5000000099999677E-2</c:v>
                </c:pt>
                <c:pt idx="172">
                  <c:v>-8.0000000099999691E-2</c:v>
                </c:pt>
                <c:pt idx="173">
                  <c:v>-9.5000000099999704E-2</c:v>
                </c:pt>
                <c:pt idx="174">
                  <c:v>-0.11000000009999972</c:v>
                </c:pt>
                <c:pt idx="175">
                  <c:v>-0.12500000009999973</c:v>
                </c:pt>
                <c:pt idx="176">
                  <c:v>-0.14000000009999974</c:v>
                </c:pt>
                <c:pt idx="177">
                  <c:v>-0.15500000009999976</c:v>
                </c:pt>
                <c:pt idx="178">
                  <c:v>-0.17000000009999977</c:v>
                </c:pt>
                <c:pt idx="179">
                  <c:v>-0.18500000009999978</c:v>
                </c:pt>
                <c:pt idx="180">
                  <c:v>-0.2000000000999998</c:v>
                </c:pt>
                <c:pt idx="181">
                  <c:v>-0.21500000009999981</c:v>
                </c:pt>
                <c:pt idx="182">
                  <c:v>-0.23000000009999982</c:v>
                </c:pt>
                <c:pt idx="183">
                  <c:v>-0.24500000009999984</c:v>
                </c:pt>
                <c:pt idx="184">
                  <c:v>-0.2600000000999998</c:v>
                </c:pt>
                <c:pt idx="185">
                  <c:v>-0.27500000009999981</c:v>
                </c:pt>
                <c:pt idx="186">
                  <c:v>-0.29000000009999982</c:v>
                </c:pt>
                <c:pt idx="187">
                  <c:v>-0.30500000009999984</c:v>
                </c:pt>
                <c:pt idx="188">
                  <c:v>-0.32000000009999985</c:v>
                </c:pt>
                <c:pt idx="189">
                  <c:v>-0.33500000009999986</c:v>
                </c:pt>
                <c:pt idx="190">
                  <c:v>-0.35000000009999988</c:v>
                </c:pt>
                <c:pt idx="191">
                  <c:v>-0.36500000009999989</c:v>
                </c:pt>
                <c:pt idx="192">
                  <c:v>-0.3800000000999999</c:v>
                </c:pt>
                <c:pt idx="193">
                  <c:v>-0.39500000009999992</c:v>
                </c:pt>
                <c:pt idx="194">
                  <c:v>-0.41000000009999993</c:v>
                </c:pt>
                <c:pt idx="195">
                  <c:v>-0.42500000009999994</c:v>
                </c:pt>
                <c:pt idx="196">
                  <c:v>-0.44000000009999995</c:v>
                </c:pt>
                <c:pt idx="197">
                  <c:v>-0.45500000009999997</c:v>
                </c:pt>
                <c:pt idx="198">
                  <c:v>-0.47000000009999998</c:v>
                </c:pt>
                <c:pt idx="199">
                  <c:v>-0.48500000009999999</c:v>
                </c:pt>
                <c:pt idx="200">
                  <c:v>-0.49999999009999996</c:v>
                </c:pt>
              </c:numCache>
            </c:numRef>
          </c:xVal>
          <c:yVal>
            <c:numRef>
              <c:f>SD_Data!$L$12:$L$212</c:f>
              <c:numCache>
                <c:formatCode>General</c:formatCode>
                <c:ptCount val="201"/>
                <c:pt idx="0">
                  <c:v>0</c:v>
                </c:pt>
                <c:pt idx="1">
                  <c:v>0.14924811556599316</c:v>
                </c:pt>
                <c:pt idx="2">
                  <c:v>0.21000000000000008</c:v>
                </c:pt>
                <c:pt idx="3">
                  <c:v>0.25588083163847986</c:v>
                </c:pt>
                <c:pt idx="4">
                  <c:v>0.29393876913398154</c:v>
                </c:pt>
                <c:pt idx="5">
                  <c:v>0.32691742076555069</c:v>
                </c:pt>
                <c:pt idx="6">
                  <c:v>0.35623026261113772</c:v>
                </c:pt>
                <c:pt idx="7">
                  <c:v>0.38272052466519241</c:v>
                </c:pt>
                <c:pt idx="8">
                  <c:v>0.40693979898751625</c:v>
                </c:pt>
                <c:pt idx="9">
                  <c:v>0.42927264063762571</c:v>
                </c:pt>
                <c:pt idx="10">
                  <c:v>0.45000000000000018</c:v>
                </c:pt>
                <c:pt idx="11">
                  <c:v>0.46933463541486065</c:v>
                </c:pt>
                <c:pt idx="12">
                  <c:v>0.48744230427815782</c:v>
                </c:pt>
                <c:pt idx="13">
                  <c:v>0.50445515162400723</c:v>
                </c:pt>
                <c:pt idx="14">
                  <c:v>0.52048054718692438</c:v>
                </c:pt>
                <c:pt idx="15">
                  <c:v>0.53560713214071398</c:v>
                </c:pt>
                <c:pt idx="16">
                  <c:v>0.54990908339470101</c:v>
                </c:pt>
                <c:pt idx="17">
                  <c:v>0.56344919912978864</c:v>
                </c:pt>
                <c:pt idx="18">
                  <c:v>0.57628118136895656</c:v>
                </c:pt>
                <c:pt idx="19">
                  <c:v>0.58845135737799115</c:v>
                </c:pt>
                <c:pt idx="20">
                  <c:v>0.6000000000000002</c:v>
                </c:pt>
                <c:pt idx="21">
                  <c:v>0.61096235563248924</c:v>
                </c:pt>
                <c:pt idx="22">
                  <c:v>0.62136945531623955</c:v>
                </c:pt>
                <c:pt idx="23">
                  <c:v>0.63124876237502459</c:v>
                </c:pt>
                <c:pt idx="24">
                  <c:v>0.64062469512187881</c:v>
                </c:pt>
                <c:pt idx="25">
                  <c:v>0.64951905283832911</c:v>
                </c:pt>
                <c:pt idx="26">
                  <c:v>0.65795136598383952</c:v>
                </c:pt>
                <c:pt idx="27">
                  <c:v>0.66593918641269356</c:v>
                </c:pt>
                <c:pt idx="28">
                  <c:v>0.67349832961930967</c:v>
                </c:pt>
                <c:pt idx="29">
                  <c:v>0.68064307827230586</c:v>
                </c:pt>
                <c:pt idx="30">
                  <c:v>0.68738635424337613</c:v>
                </c:pt>
                <c:pt idx="31">
                  <c:v>0.69373986479083083</c:v>
                </c:pt>
                <c:pt idx="32">
                  <c:v>0.69971422738143629</c:v>
                </c:pt>
                <c:pt idx="33">
                  <c:v>0.70531907673052496</c:v>
                </c:pt>
                <c:pt idx="34">
                  <c:v>0.7105631569396208</c:v>
                </c:pt>
                <c:pt idx="35">
                  <c:v>0.71545440106270941</c:v>
                </c:pt>
                <c:pt idx="36">
                  <c:v>0.72000000000000008</c:v>
                </c:pt>
                <c:pt idx="37">
                  <c:v>0.72420646227439878</c:v>
                </c:pt>
                <c:pt idx="38">
                  <c:v>0.72807966597069596</c:v>
                </c:pt>
                <c:pt idx="39">
                  <c:v>0.731624903895432</c:v>
                </c:pt>
                <c:pt idx="40">
                  <c:v>0.73484692283495356</c:v>
                </c:pt>
                <c:pt idx="41">
                  <c:v>0.73774995764147633</c:v>
                </c:pt>
                <c:pt idx="42">
                  <c:v>0.74033776075518409</c:v>
                </c:pt>
                <c:pt idx="43">
                  <c:v>0.74261362766919392</c:v>
                </c:pt>
                <c:pt idx="44">
                  <c:v>0.74458041875945147</c:v>
                </c:pt>
                <c:pt idx="45">
                  <c:v>0.746240577829965</c:v>
                </c:pt>
                <c:pt idx="46">
                  <c:v>0.74759614766262683</c:v>
                </c:pt>
                <c:pt idx="47">
                  <c:v>0.7486487828080669</c:v>
                </c:pt>
                <c:pt idx="48">
                  <c:v>0.74939975980780782</c:v>
                </c:pt>
                <c:pt idx="49">
                  <c:v>0.74984998499699917</c:v>
                </c:pt>
                <c:pt idx="50">
                  <c:v>0.75</c:v>
                </c:pt>
                <c:pt idx="51">
                  <c:v>0.74984998499699917</c:v>
                </c:pt>
                <c:pt idx="52">
                  <c:v>0.74939975980780782</c:v>
                </c:pt>
                <c:pt idx="53">
                  <c:v>0.74864878280806679</c:v>
                </c:pt>
                <c:pt idx="54">
                  <c:v>0.74759614766262672</c:v>
                </c:pt>
                <c:pt idx="55">
                  <c:v>0.74624057782996489</c:v>
                </c:pt>
                <c:pt idx="56">
                  <c:v>0.74458041875945136</c:v>
                </c:pt>
                <c:pt idx="57">
                  <c:v>0.74261362766919381</c:v>
                </c:pt>
                <c:pt idx="58">
                  <c:v>0.74033776075518387</c:v>
                </c:pt>
                <c:pt idx="59">
                  <c:v>0.73774995764147611</c:v>
                </c:pt>
                <c:pt idx="60">
                  <c:v>0.73484692283495334</c:v>
                </c:pt>
                <c:pt idx="61">
                  <c:v>0.73162490389543178</c:v>
                </c:pt>
                <c:pt idx="62">
                  <c:v>0.72807966597069573</c:v>
                </c:pt>
                <c:pt idx="63">
                  <c:v>0.72420646227439855</c:v>
                </c:pt>
                <c:pt idx="64">
                  <c:v>0.71999999999999986</c:v>
                </c:pt>
                <c:pt idx="65">
                  <c:v>0.71545440106270908</c:v>
                </c:pt>
                <c:pt idx="66">
                  <c:v>0.71056315693962047</c:v>
                </c:pt>
                <c:pt idx="67">
                  <c:v>0.70531907673052463</c:v>
                </c:pt>
                <c:pt idx="68">
                  <c:v>0.69971422738143585</c:v>
                </c:pt>
                <c:pt idx="69">
                  <c:v>0.69373986479083039</c:v>
                </c:pt>
                <c:pt idx="70">
                  <c:v>0.68738635424337569</c:v>
                </c:pt>
                <c:pt idx="71">
                  <c:v>0.6806430782723053</c:v>
                </c:pt>
                <c:pt idx="72">
                  <c:v>0.67349832961930911</c:v>
                </c:pt>
                <c:pt idx="73">
                  <c:v>0.66593918641269301</c:v>
                </c:pt>
                <c:pt idx="74">
                  <c:v>0.65795136598383885</c:v>
                </c:pt>
                <c:pt idx="75">
                  <c:v>0.64951905283832856</c:v>
                </c:pt>
                <c:pt idx="76">
                  <c:v>0.64062469512187825</c:v>
                </c:pt>
                <c:pt idx="77">
                  <c:v>0.63124876237502392</c:v>
                </c:pt>
                <c:pt idx="78">
                  <c:v>0.62136945531623888</c:v>
                </c:pt>
                <c:pt idx="79">
                  <c:v>0.61096235563248846</c:v>
                </c:pt>
                <c:pt idx="80">
                  <c:v>0.59999999999999942</c:v>
                </c:pt>
                <c:pt idx="81">
                  <c:v>0.58845135737799026</c:v>
                </c:pt>
                <c:pt idx="82">
                  <c:v>0.57628118136895568</c:v>
                </c:pt>
                <c:pt idx="83">
                  <c:v>0.56344919912978775</c:v>
                </c:pt>
                <c:pt idx="84">
                  <c:v>0.54990908339470013</c:v>
                </c:pt>
                <c:pt idx="85">
                  <c:v>0.53560713214071298</c:v>
                </c:pt>
                <c:pt idx="86">
                  <c:v>0.52048054718692338</c:v>
                </c:pt>
                <c:pt idx="87">
                  <c:v>0.50445515162400623</c:v>
                </c:pt>
                <c:pt idx="88">
                  <c:v>0.48744230427815666</c:v>
                </c:pt>
                <c:pt idx="89">
                  <c:v>0.46933463541485942</c:v>
                </c:pt>
                <c:pt idx="90">
                  <c:v>0.44999999999999885</c:v>
                </c:pt>
                <c:pt idx="91">
                  <c:v>0.42927264063762427</c:v>
                </c:pt>
                <c:pt idx="92">
                  <c:v>0.4069397989875147</c:v>
                </c:pt>
                <c:pt idx="93">
                  <c:v>0.38272052466519074</c:v>
                </c:pt>
                <c:pt idx="94">
                  <c:v>0.35623026261113583</c:v>
                </c:pt>
                <c:pt idx="95">
                  <c:v>0.32691742076554858</c:v>
                </c:pt>
                <c:pt idx="96">
                  <c:v>0.29393876913397915</c:v>
                </c:pt>
                <c:pt idx="97">
                  <c:v>0.25588083163847714</c:v>
                </c:pt>
                <c:pt idx="98">
                  <c:v>0.20999999999999663</c:v>
                </c:pt>
                <c:pt idx="99">
                  <c:v>0.1492481155659883</c:v>
                </c:pt>
                <c:pt idx="100">
                  <c:v>1.2247385765902092E-5</c:v>
                </c:pt>
                <c:pt idx="101">
                  <c:v>-0.14924811605845673</c:v>
                </c:pt>
                <c:pt idx="102">
                  <c:v>-0.21000000034285385</c:v>
                </c:pt>
                <c:pt idx="103">
                  <c:v>-0.25588083191399597</c:v>
                </c:pt>
                <c:pt idx="104">
                  <c:v>-0.29393876936872193</c:v>
                </c:pt>
                <c:pt idx="105">
                  <c:v>-0.32691742097202275</c:v>
                </c:pt>
                <c:pt idx="106">
                  <c:v>-0.35623026279640929</c:v>
                </c:pt>
                <c:pt idx="107">
                  <c:v>-0.38272052483372099</c:v>
                </c:pt>
                <c:pt idx="108">
                  <c:v>-0.40693979914232881</c:v>
                </c:pt>
                <c:pt idx="109">
                  <c:v>-0.42927264078088989</c:v>
                </c:pt>
                <c:pt idx="110">
                  <c:v>-0.45000000013333219</c:v>
                </c:pt>
                <c:pt idx="111">
                  <c:v>-0.46933463553950394</c:v>
                </c:pt>
                <c:pt idx="112">
                  <c:v>-0.48744230439509356</c:v>
                </c:pt>
                <c:pt idx="113">
                  <c:v>-0.50445515173402589</c:v>
                </c:pt>
                <c:pt idx="114">
                  <c:v>-0.52048054729067361</c:v>
                </c:pt>
                <c:pt idx="115">
                  <c:v>-0.53560713223873258</c:v>
                </c:pt>
                <c:pt idx="116">
                  <c:v>-0.54990908348744272</c:v>
                </c:pt>
                <c:pt idx="117">
                  <c:v>-0.56344919921763947</c:v>
                </c:pt>
                <c:pt idx="118">
                  <c:v>-0.57628118145224838</c:v>
                </c:pt>
                <c:pt idx="119">
                  <c:v>-0.58845135745701127</c:v>
                </c:pt>
                <c:pt idx="120">
                  <c:v>-0.60000000007499943</c:v>
                </c:pt>
                <c:pt idx="121">
                  <c:v>-0.61096235570368762</c:v>
                </c:pt>
                <c:pt idx="122">
                  <c:v>-0.62136945538383159</c:v>
                </c:pt>
                <c:pt idx="123">
                  <c:v>-0.63124876243918249</c:v>
                </c:pt>
                <c:pt idx="124">
                  <c:v>-0.64062469518275633</c:v>
                </c:pt>
                <c:pt idx="125">
                  <c:v>-0.6495190528960636</c:v>
                </c:pt>
                <c:pt idx="126">
                  <c:v>-0.6579513660385542</c:v>
                </c:pt>
                <c:pt idx="127">
                  <c:v>-0.66593918646449957</c:v>
                </c:pt>
                <c:pt idx="128">
                  <c:v>-0.67349832966830703</c:v>
                </c:pt>
                <c:pt idx="129">
                  <c:v>-0.68064307831858517</c:v>
                </c:pt>
                <c:pt idx="130">
                  <c:v>-0.68738635428701933</c:v>
                </c:pt>
                <c:pt idx="131">
                  <c:v>-0.69373986483191208</c:v>
                </c:pt>
                <c:pt idx="132">
                  <c:v>-0.69971422742002309</c:v>
                </c:pt>
                <c:pt idx="133">
                  <c:v>-0.70531907676667849</c:v>
                </c:pt>
                <c:pt idx="134">
                  <c:v>-0.71056315697339656</c:v>
                </c:pt>
                <c:pt idx="135">
                  <c:v>-0.71545440109415759</c:v>
                </c:pt>
                <c:pt idx="136">
                  <c:v>-0.72000000002916653</c:v>
                </c:pt>
                <c:pt idx="137">
                  <c:v>-0.72420646230132457</c:v>
                </c:pt>
                <c:pt idx="138">
                  <c:v>-0.72807966599541818</c:v>
                </c:pt>
                <c:pt idx="139">
                  <c:v>-0.7316249039179844</c:v>
                </c:pt>
                <c:pt idx="140">
                  <c:v>-0.73484692285536568</c:v>
                </c:pt>
                <c:pt idx="141">
                  <c:v>-0.73774995765977502</c:v>
                </c:pt>
                <c:pt idx="142">
                  <c:v>-0.74033776077139268</c:v>
                </c:pt>
                <c:pt idx="143">
                  <c:v>-0.74261362768333294</c:v>
                </c:pt>
                <c:pt idx="144">
                  <c:v>-0.74458041877153869</c:v>
                </c:pt>
                <c:pt idx="145">
                  <c:v>-0.7462405778400153</c:v>
                </c:pt>
                <c:pt idx="146">
                  <c:v>-0.74759614767065241</c:v>
                </c:pt>
                <c:pt idx="147">
                  <c:v>-0.74864878281407765</c:v>
                </c:pt>
                <c:pt idx="148">
                  <c:v>-0.74939975981181095</c:v>
                </c:pt>
                <c:pt idx="149">
                  <c:v>-0.74984998499899969</c:v>
                </c:pt>
                <c:pt idx="150">
                  <c:v>-0.75</c:v>
                </c:pt>
                <c:pt idx="151">
                  <c:v>-0.74984998499499889</c:v>
                </c:pt>
                <c:pt idx="152">
                  <c:v>-0.74939975980380458</c:v>
                </c:pt>
                <c:pt idx="153">
                  <c:v>-0.74864878280205605</c:v>
                </c:pt>
                <c:pt idx="154">
                  <c:v>-0.74759614765460114</c:v>
                </c:pt>
                <c:pt idx="155">
                  <c:v>-0.74624057781991471</c:v>
                </c:pt>
                <c:pt idx="156">
                  <c:v>-0.74458041874736414</c:v>
                </c:pt>
                <c:pt idx="157">
                  <c:v>-0.74261362765505456</c:v>
                </c:pt>
                <c:pt idx="158">
                  <c:v>-0.74033776073897517</c:v>
                </c:pt>
                <c:pt idx="159">
                  <c:v>-0.73774995762317741</c:v>
                </c:pt>
                <c:pt idx="160">
                  <c:v>-0.73484692281454111</c:v>
                </c:pt>
                <c:pt idx="161">
                  <c:v>-0.73162490387287948</c:v>
                </c:pt>
                <c:pt idx="162">
                  <c:v>-0.7280796659459734</c:v>
                </c:pt>
                <c:pt idx="163">
                  <c:v>-0.72420646224747276</c:v>
                </c:pt>
                <c:pt idx="164">
                  <c:v>-0.71999999997083342</c:v>
                </c:pt>
                <c:pt idx="165">
                  <c:v>-0.71545440103126079</c:v>
                </c:pt>
                <c:pt idx="166">
                  <c:v>-0.71056315690584482</c:v>
                </c:pt>
                <c:pt idx="167">
                  <c:v>-0.70531907669437111</c:v>
                </c:pt>
                <c:pt idx="168">
                  <c:v>-0.69971422734284905</c:v>
                </c:pt>
                <c:pt idx="169">
                  <c:v>-0.69373986474974914</c:v>
                </c:pt>
                <c:pt idx="170">
                  <c:v>-0.6873863541997326</c:v>
                </c:pt>
                <c:pt idx="171">
                  <c:v>-0.6806430782260261</c:v>
                </c:pt>
                <c:pt idx="172">
                  <c:v>-0.67349832957031175</c:v>
                </c:pt>
                <c:pt idx="173">
                  <c:v>-0.665939186360887</c:v>
                </c:pt>
                <c:pt idx="174">
                  <c:v>-0.65795136592912418</c:v>
                </c:pt>
                <c:pt idx="175">
                  <c:v>-0.64951905278059408</c:v>
                </c:pt>
                <c:pt idx="176">
                  <c:v>-0.64062469506100073</c:v>
                </c:pt>
                <c:pt idx="177">
                  <c:v>-0.63124876231086602</c:v>
                </c:pt>
                <c:pt idx="178">
                  <c:v>-0.62136945524864684</c:v>
                </c:pt>
                <c:pt idx="179">
                  <c:v>-0.61096235556128997</c:v>
                </c:pt>
                <c:pt idx="180">
                  <c:v>-0.59999999992500019</c:v>
                </c:pt>
                <c:pt idx="181">
                  <c:v>-0.58845135729897013</c:v>
                </c:pt>
                <c:pt idx="182">
                  <c:v>-0.57628118128566386</c:v>
                </c:pt>
                <c:pt idx="183">
                  <c:v>-0.5634491990419368</c:v>
                </c:pt>
                <c:pt idx="184">
                  <c:v>-0.54990908330195842</c:v>
                </c:pt>
                <c:pt idx="185">
                  <c:v>-0.53560713204269439</c:v>
                </c:pt>
                <c:pt idx="186">
                  <c:v>-0.52048054708317404</c:v>
                </c:pt>
                <c:pt idx="187">
                  <c:v>-0.50445515151398757</c:v>
                </c:pt>
                <c:pt idx="188">
                  <c:v>-0.48744230416122086</c:v>
                </c:pt>
                <c:pt idx="189">
                  <c:v>-0.46933463529021607</c:v>
                </c:pt>
                <c:pt idx="190">
                  <c:v>-0.44999999986666683</c:v>
                </c:pt>
                <c:pt idx="191">
                  <c:v>-0.42927264049436009</c:v>
                </c:pt>
                <c:pt idx="192">
                  <c:v>-0.4069397988327022</c:v>
                </c:pt>
                <c:pt idx="193">
                  <c:v>-0.38272052449666205</c:v>
                </c:pt>
                <c:pt idx="194">
                  <c:v>-0.35623026242586425</c:v>
                </c:pt>
                <c:pt idx="195">
                  <c:v>-0.32691742055907652</c:v>
                </c:pt>
                <c:pt idx="196">
                  <c:v>-0.29393876889923876</c:v>
                </c:pt>
                <c:pt idx="197">
                  <c:v>-0.25588083136296097</c:v>
                </c:pt>
                <c:pt idx="198">
                  <c:v>-0.20999999965714283</c:v>
                </c:pt>
                <c:pt idx="199">
                  <c:v>-0.14924811507352434</c:v>
                </c:pt>
                <c:pt idx="200">
                  <c:v>-1.2186057610010377E-4</c:v>
                </c:pt>
              </c:numCache>
            </c:numRef>
          </c:yVal>
          <c:smooth val="1"/>
        </c:ser>
        <c:ser>
          <c:idx val="3"/>
          <c:order val="9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SD_Data!$O$12:$O$212</c:f>
              <c:numCache>
                <c:formatCode>General</c:formatCode>
                <c:ptCount val="201"/>
                <c:pt idx="0">
                  <c:v>0.5</c:v>
                </c:pt>
                <c:pt idx="1">
                  <c:v>0.505</c:v>
                </c:pt>
                <c:pt idx="2">
                  <c:v>0.51</c:v>
                </c:pt>
                <c:pt idx="3">
                  <c:v>0.51500000000000001</c:v>
                </c:pt>
                <c:pt idx="4">
                  <c:v>0.52</c:v>
                </c:pt>
                <c:pt idx="5">
                  <c:v>0.52500000000000002</c:v>
                </c:pt>
                <c:pt idx="6">
                  <c:v>0.53</c:v>
                </c:pt>
                <c:pt idx="7">
                  <c:v>0.53500000000000003</c:v>
                </c:pt>
                <c:pt idx="8">
                  <c:v>0.54</c:v>
                </c:pt>
                <c:pt idx="9">
                  <c:v>0.54500000000000004</c:v>
                </c:pt>
                <c:pt idx="10">
                  <c:v>0.55000000000000004</c:v>
                </c:pt>
                <c:pt idx="11">
                  <c:v>0.55500000000000005</c:v>
                </c:pt>
                <c:pt idx="12">
                  <c:v>0.56000000000000005</c:v>
                </c:pt>
                <c:pt idx="13">
                  <c:v>0.56500000000000006</c:v>
                </c:pt>
                <c:pt idx="14">
                  <c:v>0.57000000000000006</c:v>
                </c:pt>
                <c:pt idx="15">
                  <c:v>0.57500000000000007</c:v>
                </c:pt>
                <c:pt idx="16">
                  <c:v>0.58000000000000007</c:v>
                </c:pt>
                <c:pt idx="17">
                  <c:v>0.58500000000000008</c:v>
                </c:pt>
                <c:pt idx="18">
                  <c:v>0.59000000000000008</c:v>
                </c:pt>
                <c:pt idx="19">
                  <c:v>0.59500000000000008</c:v>
                </c:pt>
                <c:pt idx="20">
                  <c:v>0.60000000000000009</c:v>
                </c:pt>
                <c:pt idx="21">
                  <c:v>0.60500000000000009</c:v>
                </c:pt>
                <c:pt idx="22">
                  <c:v>0.6100000000000001</c:v>
                </c:pt>
                <c:pt idx="23">
                  <c:v>0.6150000000000001</c:v>
                </c:pt>
                <c:pt idx="24">
                  <c:v>0.62000000000000011</c:v>
                </c:pt>
                <c:pt idx="25">
                  <c:v>0.62500000000000011</c:v>
                </c:pt>
                <c:pt idx="26">
                  <c:v>0.63000000000000012</c:v>
                </c:pt>
                <c:pt idx="27">
                  <c:v>0.63500000000000012</c:v>
                </c:pt>
                <c:pt idx="28">
                  <c:v>0.64000000000000012</c:v>
                </c:pt>
                <c:pt idx="29">
                  <c:v>0.64500000000000013</c:v>
                </c:pt>
                <c:pt idx="30">
                  <c:v>0.65000000000000013</c:v>
                </c:pt>
                <c:pt idx="31">
                  <c:v>0.65500000000000014</c:v>
                </c:pt>
                <c:pt idx="32">
                  <c:v>0.66000000000000014</c:v>
                </c:pt>
                <c:pt idx="33">
                  <c:v>0.66500000000000015</c:v>
                </c:pt>
                <c:pt idx="34">
                  <c:v>0.67000000000000015</c:v>
                </c:pt>
                <c:pt idx="35">
                  <c:v>0.67500000000000016</c:v>
                </c:pt>
                <c:pt idx="36">
                  <c:v>0.68000000000000016</c:v>
                </c:pt>
                <c:pt idx="37">
                  <c:v>0.68500000000000016</c:v>
                </c:pt>
                <c:pt idx="38">
                  <c:v>0.69000000000000017</c:v>
                </c:pt>
                <c:pt idx="39">
                  <c:v>0.69500000000000017</c:v>
                </c:pt>
                <c:pt idx="40">
                  <c:v>0.70000000000000018</c:v>
                </c:pt>
                <c:pt idx="41">
                  <c:v>0.70500000000000018</c:v>
                </c:pt>
                <c:pt idx="42">
                  <c:v>0.71000000000000019</c:v>
                </c:pt>
                <c:pt idx="43">
                  <c:v>0.71500000000000019</c:v>
                </c:pt>
                <c:pt idx="44">
                  <c:v>0.7200000000000002</c:v>
                </c:pt>
                <c:pt idx="45">
                  <c:v>0.7250000000000002</c:v>
                </c:pt>
                <c:pt idx="46">
                  <c:v>0.7300000000000002</c:v>
                </c:pt>
                <c:pt idx="47">
                  <c:v>0.7350000000000001</c:v>
                </c:pt>
                <c:pt idx="48">
                  <c:v>0.7400000000000001</c:v>
                </c:pt>
                <c:pt idx="49">
                  <c:v>0.74500000000000011</c:v>
                </c:pt>
                <c:pt idx="50">
                  <c:v>0.75000000000000011</c:v>
                </c:pt>
                <c:pt idx="51">
                  <c:v>0.75500000000000012</c:v>
                </c:pt>
                <c:pt idx="52">
                  <c:v>0.76000000000000012</c:v>
                </c:pt>
                <c:pt idx="53">
                  <c:v>0.76500000000000012</c:v>
                </c:pt>
                <c:pt idx="54">
                  <c:v>0.77000000000000013</c:v>
                </c:pt>
                <c:pt idx="55">
                  <c:v>0.77500000000000013</c:v>
                </c:pt>
                <c:pt idx="56">
                  <c:v>0.78000000000000014</c:v>
                </c:pt>
                <c:pt idx="57">
                  <c:v>0.78500000000000014</c:v>
                </c:pt>
                <c:pt idx="58">
                  <c:v>0.79000000000000015</c:v>
                </c:pt>
                <c:pt idx="59">
                  <c:v>0.79500000000000015</c:v>
                </c:pt>
                <c:pt idx="60">
                  <c:v>0.80000000000000016</c:v>
                </c:pt>
                <c:pt idx="61">
                  <c:v>0.80500000000000016</c:v>
                </c:pt>
                <c:pt idx="62">
                  <c:v>0.81000000000000016</c:v>
                </c:pt>
                <c:pt idx="63">
                  <c:v>0.81500000000000017</c:v>
                </c:pt>
                <c:pt idx="64">
                  <c:v>0.82000000000000017</c:v>
                </c:pt>
                <c:pt idx="65">
                  <c:v>0.82500000000000018</c:v>
                </c:pt>
                <c:pt idx="66">
                  <c:v>0.83000000000000018</c:v>
                </c:pt>
                <c:pt idx="67">
                  <c:v>0.83500000000000019</c:v>
                </c:pt>
                <c:pt idx="68">
                  <c:v>0.84000000000000019</c:v>
                </c:pt>
                <c:pt idx="69">
                  <c:v>0.8450000000000002</c:v>
                </c:pt>
                <c:pt idx="70">
                  <c:v>0.8500000000000002</c:v>
                </c:pt>
                <c:pt idx="71">
                  <c:v>0.8550000000000002</c:v>
                </c:pt>
                <c:pt idx="72">
                  <c:v>0.86000000000000021</c:v>
                </c:pt>
                <c:pt idx="73">
                  <c:v>0.86500000000000021</c:v>
                </c:pt>
                <c:pt idx="74">
                  <c:v>0.87000000000000022</c:v>
                </c:pt>
                <c:pt idx="75">
                  <c:v>0.87500000000000022</c:v>
                </c:pt>
                <c:pt idx="76">
                  <c:v>0.88000000000000023</c:v>
                </c:pt>
                <c:pt idx="77">
                  <c:v>0.88500000000000023</c:v>
                </c:pt>
                <c:pt idx="78">
                  <c:v>0.89000000000000024</c:v>
                </c:pt>
                <c:pt idx="79">
                  <c:v>0.89500000000000024</c:v>
                </c:pt>
                <c:pt idx="80">
                  <c:v>0.90000000000000024</c:v>
                </c:pt>
                <c:pt idx="81">
                  <c:v>0.90500000000000025</c:v>
                </c:pt>
                <c:pt idx="82">
                  <c:v>0.91000000000000025</c:v>
                </c:pt>
                <c:pt idx="83">
                  <c:v>0.91500000000000026</c:v>
                </c:pt>
                <c:pt idx="84">
                  <c:v>0.92000000000000026</c:v>
                </c:pt>
                <c:pt idx="85">
                  <c:v>0.92500000000000027</c:v>
                </c:pt>
                <c:pt idx="86">
                  <c:v>0.93000000000000027</c:v>
                </c:pt>
                <c:pt idx="87">
                  <c:v>0.93500000000000028</c:v>
                </c:pt>
                <c:pt idx="88">
                  <c:v>0.94000000000000028</c:v>
                </c:pt>
                <c:pt idx="89">
                  <c:v>0.94500000000000028</c:v>
                </c:pt>
                <c:pt idx="90">
                  <c:v>0.95000000000000029</c:v>
                </c:pt>
                <c:pt idx="91">
                  <c:v>0.95500000000000029</c:v>
                </c:pt>
                <c:pt idx="92">
                  <c:v>0.9600000000000003</c:v>
                </c:pt>
                <c:pt idx="93">
                  <c:v>0.9650000000000003</c:v>
                </c:pt>
                <c:pt idx="94">
                  <c:v>0.97000000000000031</c:v>
                </c:pt>
                <c:pt idx="95">
                  <c:v>0.97500000000000031</c:v>
                </c:pt>
                <c:pt idx="96">
                  <c:v>0.98000000000000032</c:v>
                </c:pt>
                <c:pt idx="97">
                  <c:v>0.98500000000000032</c:v>
                </c:pt>
                <c:pt idx="98">
                  <c:v>0.99000000000000032</c:v>
                </c:pt>
                <c:pt idx="99">
                  <c:v>0.99500000000000033</c:v>
                </c:pt>
                <c:pt idx="100">
                  <c:v>0.99999999990000021</c:v>
                </c:pt>
                <c:pt idx="101">
                  <c:v>0.99499999990000032</c:v>
                </c:pt>
                <c:pt idx="102">
                  <c:v>0.9899999999000002</c:v>
                </c:pt>
                <c:pt idx="103">
                  <c:v>0.98499999990000031</c:v>
                </c:pt>
                <c:pt idx="104">
                  <c:v>0.9799999999000002</c:v>
                </c:pt>
                <c:pt idx="105">
                  <c:v>0.9749999999000003</c:v>
                </c:pt>
                <c:pt idx="106">
                  <c:v>0.96999999990000019</c:v>
                </c:pt>
                <c:pt idx="107">
                  <c:v>0.96499999990000029</c:v>
                </c:pt>
                <c:pt idx="108">
                  <c:v>0.95999999990000018</c:v>
                </c:pt>
                <c:pt idx="109">
                  <c:v>0.95499999990000028</c:v>
                </c:pt>
                <c:pt idx="110">
                  <c:v>0.94999999990000017</c:v>
                </c:pt>
                <c:pt idx="111">
                  <c:v>0.94499999990000028</c:v>
                </c:pt>
                <c:pt idx="112">
                  <c:v>0.93999999990000016</c:v>
                </c:pt>
                <c:pt idx="113">
                  <c:v>0.93499999990000027</c:v>
                </c:pt>
                <c:pt idx="114">
                  <c:v>0.92999999990000015</c:v>
                </c:pt>
                <c:pt idx="115">
                  <c:v>0.92499999990000026</c:v>
                </c:pt>
                <c:pt idx="116">
                  <c:v>0.91999999990000014</c:v>
                </c:pt>
                <c:pt idx="117">
                  <c:v>0.91499999990000025</c:v>
                </c:pt>
                <c:pt idx="118">
                  <c:v>0.90999999990000013</c:v>
                </c:pt>
                <c:pt idx="119">
                  <c:v>0.90499999990000024</c:v>
                </c:pt>
                <c:pt idx="120">
                  <c:v>0.89999999990000012</c:v>
                </c:pt>
                <c:pt idx="121">
                  <c:v>0.89499999990000023</c:v>
                </c:pt>
                <c:pt idx="122">
                  <c:v>0.88999999990000012</c:v>
                </c:pt>
                <c:pt idx="123">
                  <c:v>0.88499999990000022</c:v>
                </c:pt>
                <c:pt idx="124">
                  <c:v>0.87999999990000011</c:v>
                </c:pt>
                <c:pt idx="125">
                  <c:v>0.87499999990000021</c:v>
                </c:pt>
                <c:pt idx="126">
                  <c:v>0.8699999999000001</c:v>
                </c:pt>
                <c:pt idx="127">
                  <c:v>0.8649999999000002</c:v>
                </c:pt>
                <c:pt idx="128">
                  <c:v>0.85999999990000009</c:v>
                </c:pt>
                <c:pt idx="129">
                  <c:v>0.8549999999000002</c:v>
                </c:pt>
                <c:pt idx="130">
                  <c:v>0.84999999990000008</c:v>
                </c:pt>
                <c:pt idx="131">
                  <c:v>0.84499999990000019</c:v>
                </c:pt>
                <c:pt idx="132">
                  <c:v>0.83999999990000007</c:v>
                </c:pt>
                <c:pt idx="133">
                  <c:v>0.83499999990000018</c:v>
                </c:pt>
                <c:pt idx="134">
                  <c:v>0.82999999990000006</c:v>
                </c:pt>
                <c:pt idx="135">
                  <c:v>0.82499999990000017</c:v>
                </c:pt>
                <c:pt idx="136">
                  <c:v>0.81999999990000005</c:v>
                </c:pt>
                <c:pt idx="137">
                  <c:v>0.81499999990000016</c:v>
                </c:pt>
                <c:pt idx="138">
                  <c:v>0.80999999990000016</c:v>
                </c:pt>
                <c:pt idx="139">
                  <c:v>0.80499999990000015</c:v>
                </c:pt>
                <c:pt idx="140">
                  <c:v>0.79999999990000015</c:v>
                </c:pt>
                <c:pt idx="141">
                  <c:v>0.79499999990000014</c:v>
                </c:pt>
                <c:pt idx="142">
                  <c:v>0.78999999990000014</c:v>
                </c:pt>
                <c:pt idx="143">
                  <c:v>0.78499999990000013</c:v>
                </c:pt>
                <c:pt idx="144">
                  <c:v>0.77999999990000013</c:v>
                </c:pt>
                <c:pt idx="145">
                  <c:v>0.77499999990000012</c:v>
                </c:pt>
                <c:pt idx="146">
                  <c:v>0.76999999990000012</c:v>
                </c:pt>
                <c:pt idx="147">
                  <c:v>0.76499999990000012</c:v>
                </c:pt>
                <c:pt idx="148">
                  <c:v>0.75999999990000011</c:v>
                </c:pt>
                <c:pt idx="149">
                  <c:v>0.75499999990000011</c:v>
                </c:pt>
                <c:pt idx="150">
                  <c:v>0.7499999999000001</c:v>
                </c:pt>
                <c:pt idx="151">
                  <c:v>0.7449999999000001</c:v>
                </c:pt>
                <c:pt idx="152">
                  <c:v>0.73999999990000009</c:v>
                </c:pt>
                <c:pt idx="153">
                  <c:v>0.73499999990000009</c:v>
                </c:pt>
                <c:pt idx="154">
                  <c:v>0.72999999990000008</c:v>
                </c:pt>
                <c:pt idx="155">
                  <c:v>0.72499999990000008</c:v>
                </c:pt>
                <c:pt idx="156">
                  <c:v>0.71999999990000008</c:v>
                </c:pt>
                <c:pt idx="157">
                  <c:v>0.71499999990000007</c:v>
                </c:pt>
                <c:pt idx="158">
                  <c:v>0.70999999990000007</c:v>
                </c:pt>
                <c:pt idx="159">
                  <c:v>0.70499999990000006</c:v>
                </c:pt>
                <c:pt idx="160">
                  <c:v>0.69999999990000017</c:v>
                </c:pt>
                <c:pt idx="161">
                  <c:v>0.69499999990000016</c:v>
                </c:pt>
                <c:pt idx="162">
                  <c:v>0.68999999990000016</c:v>
                </c:pt>
                <c:pt idx="163">
                  <c:v>0.68499999990000016</c:v>
                </c:pt>
                <c:pt idx="164">
                  <c:v>0.67999999990000015</c:v>
                </c:pt>
                <c:pt idx="165">
                  <c:v>0.67499999990000015</c:v>
                </c:pt>
                <c:pt idx="166">
                  <c:v>0.66999999990000014</c:v>
                </c:pt>
                <c:pt idx="167">
                  <c:v>0.66499999990000014</c:v>
                </c:pt>
                <c:pt idx="168">
                  <c:v>0.65999999990000013</c:v>
                </c:pt>
                <c:pt idx="169">
                  <c:v>0.65499999990000013</c:v>
                </c:pt>
                <c:pt idx="170">
                  <c:v>0.64999999990000012</c:v>
                </c:pt>
                <c:pt idx="171">
                  <c:v>0.64499999990000012</c:v>
                </c:pt>
                <c:pt idx="172">
                  <c:v>0.63999999990000012</c:v>
                </c:pt>
                <c:pt idx="173">
                  <c:v>0.63499999990000011</c:v>
                </c:pt>
                <c:pt idx="174">
                  <c:v>0.62999999990000011</c:v>
                </c:pt>
                <c:pt idx="175">
                  <c:v>0.6249999999000001</c:v>
                </c:pt>
                <c:pt idx="176">
                  <c:v>0.6199999999000001</c:v>
                </c:pt>
                <c:pt idx="177">
                  <c:v>0.61499999990000009</c:v>
                </c:pt>
                <c:pt idx="178">
                  <c:v>0.60999999990000009</c:v>
                </c:pt>
                <c:pt idx="179">
                  <c:v>0.60499999990000008</c:v>
                </c:pt>
                <c:pt idx="180">
                  <c:v>0.59999999990000008</c:v>
                </c:pt>
                <c:pt idx="181">
                  <c:v>0.59499999990000008</c:v>
                </c:pt>
                <c:pt idx="182">
                  <c:v>0.58999999990000007</c:v>
                </c:pt>
                <c:pt idx="183">
                  <c:v>0.58499999990000007</c:v>
                </c:pt>
                <c:pt idx="184">
                  <c:v>0.57999999990000006</c:v>
                </c:pt>
                <c:pt idx="185">
                  <c:v>0.57499999990000006</c:v>
                </c:pt>
                <c:pt idx="186">
                  <c:v>0.56999999990000005</c:v>
                </c:pt>
                <c:pt idx="187">
                  <c:v>0.56499999990000005</c:v>
                </c:pt>
                <c:pt idx="188">
                  <c:v>0.55999999990000005</c:v>
                </c:pt>
                <c:pt idx="189">
                  <c:v>0.55499999990000004</c:v>
                </c:pt>
                <c:pt idx="190">
                  <c:v>0.54999999990000004</c:v>
                </c:pt>
                <c:pt idx="191">
                  <c:v>0.54499999990000003</c:v>
                </c:pt>
                <c:pt idx="192">
                  <c:v>0.53999999990000003</c:v>
                </c:pt>
                <c:pt idx="193">
                  <c:v>0.53499999990000002</c:v>
                </c:pt>
                <c:pt idx="194">
                  <c:v>0.52999999990000002</c:v>
                </c:pt>
                <c:pt idx="195">
                  <c:v>0.52499999990000001</c:v>
                </c:pt>
                <c:pt idx="196">
                  <c:v>0.51999999990000001</c:v>
                </c:pt>
                <c:pt idx="197">
                  <c:v>0.51499999990000001</c:v>
                </c:pt>
                <c:pt idx="198">
                  <c:v>0.5099999999</c:v>
                </c:pt>
                <c:pt idx="199">
                  <c:v>0.5049999999</c:v>
                </c:pt>
                <c:pt idx="200">
                  <c:v>0.50000000989999993</c:v>
                </c:pt>
              </c:numCache>
            </c:numRef>
          </c:xVal>
          <c:yVal>
            <c:numRef>
              <c:f>SD_Data!$P$12:$P$212</c:f>
              <c:numCache>
                <c:formatCode>General</c:formatCode>
                <c:ptCount val="201"/>
                <c:pt idx="0">
                  <c:v>0</c:v>
                </c:pt>
                <c:pt idx="1">
                  <c:v>4.974937185533105E-2</c:v>
                </c:pt>
                <c:pt idx="2">
                  <c:v>7.0000000000000007E-2</c:v>
                </c:pt>
                <c:pt idx="3">
                  <c:v>8.5293610546159929E-2</c:v>
                </c:pt>
                <c:pt idx="4">
                  <c:v>9.7979589711327184E-2</c:v>
                </c:pt>
                <c:pt idx="5">
                  <c:v>0.10897247358851689</c:v>
                </c:pt>
                <c:pt idx="6">
                  <c:v>0.1187434208703792</c:v>
                </c:pt>
                <c:pt idx="7">
                  <c:v>0.12757350822173077</c:v>
                </c:pt>
                <c:pt idx="8">
                  <c:v>0.13564659966250542</c:v>
                </c:pt>
                <c:pt idx="9">
                  <c:v>0.1430908802125419</c:v>
                </c:pt>
                <c:pt idx="10">
                  <c:v>0.15000000000000008</c:v>
                </c:pt>
                <c:pt idx="11">
                  <c:v>0.15644487847162022</c:v>
                </c:pt>
                <c:pt idx="12">
                  <c:v>0.16248076809271927</c:v>
                </c:pt>
                <c:pt idx="13">
                  <c:v>0.16815171720800243</c:v>
                </c:pt>
                <c:pt idx="14">
                  <c:v>0.17349351572897478</c:v>
                </c:pt>
                <c:pt idx="15">
                  <c:v>0.17853571071357133</c:v>
                </c:pt>
                <c:pt idx="16">
                  <c:v>0.18330302779823368</c:v>
                </c:pt>
                <c:pt idx="17">
                  <c:v>0.18781639970992955</c:v>
                </c:pt>
                <c:pt idx="18">
                  <c:v>0.19209372712298553</c:v>
                </c:pt>
                <c:pt idx="19">
                  <c:v>0.19615045245933038</c:v>
                </c:pt>
                <c:pt idx="20">
                  <c:v>0.20000000000000007</c:v>
                </c:pt>
                <c:pt idx="21">
                  <c:v>0.20365411854416307</c:v>
                </c:pt>
                <c:pt idx="22">
                  <c:v>0.20712315177207985</c:v>
                </c:pt>
                <c:pt idx="23">
                  <c:v>0.2104162541250082</c:v>
                </c:pt>
                <c:pt idx="24">
                  <c:v>0.2135415650406263</c:v>
                </c:pt>
                <c:pt idx="25">
                  <c:v>0.21650635094610973</c:v>
                </c:pt>
                <c:pt idx="26">
                  <c:v>0.21931712199461317</c:v>
                </c:pt>
                <c:pt idx="27">
                  <c:v>0.2219797288042312</c:v>
                </c:pt>
                <c:pt idx="28">
                  <c:v>0.22449944320643656</c:v>
                </c:pt>
                <c:pt idx="29">
                  <c:v>0.2268810260907686</c:v>
                </c:pt>
                <c:pt idx="30">
                  <c:v>0.22912878474779205</c:v>
                </c:pt>
                <c:pt idx="31">
                  <c:v>0.23124662159694359</c:v>
                </c:pt>
                <c:pt idx="32">
                  <c:v>0.23323807579381206</c:v>
                </c:pt>
                <c:pt idx="33">
                  <c:v>0.23510635891017501</c:v>
                </c:pt>
                <c:pt idx="34">
                  <c:v>0.23685438564654027</c:v>
                </c:pt>
                <c:pt idx="35">
                  <c:v>0.23848480035423647</c:v>
                </c:pt>
                <c:pt idx="36">
                  <c:v>0.24000000000000005</c:v>
                </c:pt>
                <c:pt idx="37">
                  <c:v>0.24140215409146626</c:v>
                </c:pt>
                <c:pt idx="38">
                  <c:v>0.24269322199023199</c:v>
                </c:pt>
                <c:pt idx="39">
                  <c:v>0.24387496796514399</c:v>
                </c:pt>
                <c:pt idx="40">
                  <c:v>0.24494897427831785</c:v>
                </c:pt>
                <c:pt idx="41">
                  <c:v>0.24591665254715878</c:v>
                </c:pt>
                <c:pt idx="42">
                  <c:v>0.24677925358506134</c:v>
                </c:pt>
                <c:pt idx="43">
                  <c:v>0.24753787588973128</c:v>
                </c:pt>
                <c:pt idx="44">
                  <c:v>0.24819347291981714</c:v>
                </c:pt>
                <c:pt idx="45">
                  <c:v>0.24874685927665499</c:v>
                </c:pt>
                <c:pt idx="46">
                  <c:v>0.24919871588754228</c:v>
                </c:pt>
                <c:pt idx="47">
                  <c:v>0.24954959426935561</c:v>
                </c:pt>
                <c:pt idx="48">
                  <c:v>0.24979991993593595</c:v>
                </c:pt>
                <c:pt idx="49">
                  <c:v>0.24994999499899975</c:v>
                </c:pt>
                <c:pt idx="50">
                  <c:v>0.25</c:v>
                </c:pt>
                <c:pt idx="51">
                  <c:v>0.24994999499899975</c:v>
                </c:pt>
                <c:pt idx="52">
                  <c:v>0.24979991993593592</c:v>
                </c:pt>
                <c:pt idx="53">
                  <c:v>0.24954959426935561</c:v>
                </c:pt>
                <c:pt idx="54">
                  <c:v>0.24919871588754225</c:v>
                </c:pt>
                <c:pt idx="55">
                  <c:v>0.24874685927665496</c:v>
                </c:pt>
                <c:pt idx="56">
                  <c:v>0.24819347291981711</c:v>
                </c:pt>
                <c:pt idx="57">
                  <c:v>0.24753787588973125</c:v>
                </c:pt>
                <c:pt idx="58">
                  <c:v>0.24677925358506131</c:v>
                </c:pt>
                <c:pt idx="59">
                  <c:v>0.24591665254715872</c:v>
                </c:pt>
                <c:pt idx="60">
                  <c:v>0.24494897427831777</c:v>
                </c:pt>
                <c:pt idx="61">
                  <c:v>0.24387496796514394</c:v>
                </c:pt>
                <c:pt idx="62">
                  <c:v>0.24269322199023191</c:v>
                </c:pt>
                <c:pt idx="63">
                  <c:v>0.24140215409146618</c:v>
                </c:pt>
                <c:pt idx="64">
                  <c:v>0.23999999999999996</c:v>
                </c:pt>
                <c:pt idx="65">
                  <c:v>0.23848480035423636</c:v>
                </c:pt>
                <c:pt idx="66">
                  <c:v>0.23685438564654018</c:v>
                </c:pt>
                <c:pt idx="67">
                  <c:v>0.2351063589101749</c:v>
                </c:pt>
                <c:pt idx="68">
                  <c:v>0.23323807579381195</c:v>
                </c:pt>
                <c:pt idx="69">
                  <c:v>0.23124662159694348</c:v>
                </c:pt>
                <c:pt idx="70">
                  <c:v>0.22912878474779191</c:v>
                </c:pt>
                <c:pt idx="71">
                  <c:v>0.22688102609076846</c:v>
                </c:pt>
                <c:pt idx="72">
                  <c:v>0.22449944320643639</c:v>
                </c:pt>
                <c:pt idx="73">
                  <c:v>0.22197972880423103</c:v>
                </c:pt>
                <c:pt idx="74">
                  <c:v>0.21931712199461298</c:v>
                </c:pt>
                <c:pt idx="75">
                  <c:v>0.21650635094610954</c:v>
                </c:pt>
                <c:pt idx="76">
                  <c:v>0.2135415650406261</c:v>
                </c:pt>
                <c:pt idx="77">
                  <c:v>0.210416254125008</c:v>
                </c:pt>
                <c:pt idx="78">
                  <c:v>0.20712315177207966</c:v>
                </c:pt>
                <c:pt idx="79">
                  <c:v>0.20365411854416288</c:v>
                </c:pt>
                <c:pt idx="80">
                  <c:v>0.19999999999999984</c:v>
                </c:pt>
                <c:pt idx="81">
                  <c:v>0.19615045245933013</c:v>
                </c:pt>
                <c:pt idx="82">
                  <c:v>0.19209372712298528</c:v>
                </c:pt>
                <c:pt idx="83">
                  <c:v>0.18781639970992928</c:v>
                </c:pt>
                <c:pt idx="84">
                  <c:v>0.18330302779823338</c:v>
                </c:pt>
                <c:pt idx="85">
                  <c:v>0.17853571071357102</c:v>
                </c:pt>
                <c:pt idx="86">
                  <c:v>0.17349351572897448</c:v>
                </c:pt>
                <c:pt idx="87">
                  <c:v>0.16815171720800209</c:v>
                </c:pt>
                <c:pt idx="88">
                  <c:v>0.16248076809271891</c:v>
                </c:pt>
                <c:pt idx="89">
                  <c:v>0.15644487847161984</c:v>
                </c:pt>
                <c:pt idx="90">
                  <c:v>0.14999999999999966</c:v>
                </c:pt>
                <c:pt idx="91">
                  <c:v>0.14309088021254146</c:v>
                </c:pt>
                <c:pt idx="92">
                  <c:v>0.13564659966250495</c:v>
                </c:pt>
                <c:pt idx="93">
                  <c:v>0.12757350822173028</c:v>
                </c:pt>
                <c:pt idx="94">
                  <c:v>0.11874342087037865</c:v>
                </c:pt>
                <c:pt idx="95">
                  <c:v>0.10897247358851625</c:v>
                </c:pt>
                <c:pt idx="96">
                  <c:v>9.7979589711326434E-2</c:v>
                </c:pt>
                <c:pt idx="97">
                  <c:v>8.529361054615911E-2</c:v>
                </c:pt>
                <c:pt idx="98">
                  <c:v>6.9999999999998966E-2</c:v>
                </c:pt>
                <c:pt idx="99">
                  <c:v>4.9749371855329516E-2</c:v>
                </c:pt>
                <c:pt idx="100">
                  <c:v>7.071058291312586E-6</c:v>
                </c:pt>
                <c:pt idx="101">
                  <c:v>-4.9749372347798235E-2</c:v>
                </c:pt>
                <c:pt idx="102">
                  <c:v>-7.0000000342856264E-2</c:v>
                </c:pt>
                <c:pt idx="103">
                  <c:v>-8.5293610821678079E-2</c:v>
                </c:pt>
                <c:pt idx="104">
                  <c:v>-9.7979589946069284E-2</c:v>
                </c:pt>
                <c:pt idx="105">
                  <c:v>-0.10897247379499049</c:v>
                </c:pt>
                <c:pt idx="106">
                  <c:v>-0.11874342105565215</c:v>
                </c:pt>
                <c:pt idx="107">
                  <c:v>-0.12757350839026063</c:v>
                </c:pt>
                <c:pt idx="108">
                  <c:v>-0.13564659981731905</c:v>
                </c:pt>
                <c:pt idx="109">
                  <c:v>-0.14309088035580711</c:v>
                </c:pt>
                <c:pt idx="110">
                  <c:v>-0.15000000013333303</c:v>
                </c:pt>
                <c:pt idx="111">
                  <c:v>-0.15644487859626441</c:v>
                </c:pt>
                <c:pt idx="112">
                  <c:v>-0.16248076820965587</c:v>
                </c:pt>
                <c:pt idx="113">
                  <c:v>-0.16815171731802181</c:v>
                </c:pt>
                <c:pt idx="114">
                  <c:v>-0.17349351583272479</c:v>
                </c:pt>
                <c:pt idx="115">
                  <c:v>-0.17853571081159067</c:v>
                </c:pt>
                <c:pt idx="116">
                  <c:v>-0.18330302789097602</c:v>
                </c:pt>
                <c:pt idx="117">
                  <c:v>-0.18781639979778106</c:v>
                </c:pt>
                <c:pt idx="118">
                  <c:v>-0.19209372720627799</c:v>
                </c:pt>
                <c:pt idx="119">
                  <c:v>-0.19615045253835114</c:v>
                </c:pt>
                <c:pt idx="120">
                  <c:v>-0.20000000007499985</c:v>
                </c:pt>
                <c:pt idx="121">
                  <c:v>-0.20365411861536203</c:v>
                </c:pt>
                <c:pt idx="122">
                  <c:v>-0.20712315183967231</c:v>
                </c:pt>
                <c:pt idx="123">
                  <c:v>-0.21041625418916657</c:v>
                </c:pt>
                <c:pt idx="124">
                  <c:v>-0.21354156510150418</c:v>
                </c:pt>
                <c:pt idx="125">
                  <c:v>-0.2165063510038446</c:v>
                </c:pt>
                <c:pt idx="126">
                  <c:v>-0.21931712204932829</c:v>
                </c:pt>
                <c:pt idx="127">
                  <c:v>-0.22197972885603759</c:v>
                </c:pt>
                <c:pt idx="128">
                  <c:v>-0.22449944325543431</c:v>
                </c:pt>
                <c:pt idx="129">
                  <c:v>-0.22688102613704825</c:v>
                </c:pt>
                <c:pt idx="130">
                  <c:v>-0.22912878479143553</c:v>
                </c:pt>
                <c:pt idx="131">
                  <c:v>-0.23124662163802517</c:v>
                </c:pt>
                <c:pt idx="132">
                  <c:v>-0.23323807583239917</c:v>
                </c:pt>
                <c:pt idx="133">
                  <c:v>-0.23510635894632875</c:v>
                </c:pt>
                <c:pt idx="134">
                  <c:v>-0.23685438568031622</c:v>
                </c:pt>
                <c:pt idx="135">
                  <c:v>-0.23848480038568493</c:v>
                </c:pt>
                <c:pt idx="136">
                  <c:v>-0.24000000002916663</c:v>
                </c:pt>
                <c:pt idx="137">
                  <c:v>-0.24140215411839222</c:v>
                </c:pt>
                <c:pt idx="138">
                  <c:v>-0.24269322201495447</c:v>
                </c:pt>
                <c:pt idx="139">
                  <c:v>-0.24387496798769648</c:v>
                </c:pt>
                <c:pt idx="140">
                  <c:v>-0.24494897429873022</c:v>
                </c:pt>
                <c:pt idx="141">
                  <c:v>-0.24591665256545761</c:v>
                </c:pt>
                <c:pt idx="142">
                  <c:v>-0.24677925360127012</c:v>
                </c:pt>
                <c:pt idx="143">
                  <c:v>-0.2475378759038705</c:v>
                </c:pt>
                <c:pt idx="144">
                  <c:v>-0.24819347293190447</c:v>
                </c:pt>
                <c:pt idx="145">
                  <c:v>-0.24874685928670534</c:v>
                </c:pt>
                <c:pt idx="146">
                  <c:v>-0.24919871589556797</c:v>
                </c:pt>
                <c:pt idx="147">
                  <c:v>-0.24954959427536641</c:v>
                </c:pt>
                <c:pt idx="148">
                  <c:v>-0.24979991993993911</c:v>
                </c:pt>
                <c:pt idx="149">
                  <c:v>-0.24994999500100015</c:v>
                </c:pt>
                <c:pt idx="150">
                  <c:v>-0.25</c:v>
                </c:pt>
                <c:pt idx="151">
                  <c:v>-0.24994999499699935</c:v>
                </c:pt>
                <c:pt idx="152">
                  <c:v>-0.24979991993193273</c:v>
                </c:pt>
                <c:pt idx="153">
                  <c:v>-0.24954959426334478</c:v>
                </c:pt>
                <c:pt idx="154">
                  <c:v>-0.24919871587951653</c:v>
                </c:pt>
                <c:pt idx="155">
                  <c:v>-0.24874685926660461</c:v>
                </c:pt>
                <c:pt idx="156">
                  <c:v>-0.24819347290772981</c:v>
                </c:pt>
                <c:pt idx="157">
                  <c:v>-0.24753787587559203</c:v>
                </c:pt>
                <c:pt idx="158">
                  <c:v>-0.24677925356885252</c:v>
                </c:pt>
                <c:pt idx="159">
                  <c:v>-0.24591665252885989</c:v>
                </c:pt>
                <c:pt idx="160">
                  <c:v>-0.24494897425790541</c:v>
                </c:pt>
                <c:pt idx="161">
                  <c:v>-0.24387496794259148</c:v>
                </c:pt>
                <c:pt idx="162">
                  <c:v>-0.24269322196550941</c:v>
                </c:pt>
                <c:pt idx="163">
                  <c:v>-0.24140215406454024</c:v>
                </c:pt>
                <c:pt idx="164">
                  <c:v>-0.23999999997083338</c:v>
                </c:pt>
                <c:pt idx="165">
                  <c:v>-0.2384848003227879</c:v>
                </c:pt>
                <c:pt idx="166">
                  <c:v>-0.23685438561276423</c:v>
                </c:pt>
                <c:pt idx="167">
                  <c:v>-0.23510635887402115</c:v>
                </c:pt>
                <c:pt idx="168">
                  <c:v>-0.23323807575522487</c:v>
                </c:pt>
                <c:pt idx="169">
                  <c:v>-0.23124662155586193</c:v>
                </c:pt>
                <c:pt idx="170">
                  <c:v>-0.22912878470414846</c:v>
                </c:pt>
                <c:pt idx="171">
                  <c:v>-0.22688102604448884</c:v>
                </c:pt>
                <c:pt idx="172">
                  <c:v>-0.22449944315743861</c:v>
                </c:pt>
                <c:pt idx="173">
                  <c:v>-0.22197972875242464</c:v>
                </c:pt>
                <c:pt idx="174">
                  <c:v>-0.21931712193989786</c:v>
                </c:pt>
                <c:pt idx="175">
                  <c:v>-0.21650635088837467</c:v>
                </c:pt>
                <c:pt idx="176">
                  <c:v>-0.21354156497974819</c:v>
                </c:pt>
                <c:pt idx="177">
                  <c:v>-0.21041625406084963</c:v>
                </c:pt>
                <c:pt idx="178">
                  <c:v>-0.2071231517044872</c:v>
                </c:pt>
                <c:pt idx="179">
                  <c:v>-0.20365411847296389</c:v>
                </c:pt>
                <c:pt idx="180">
                  <c:v>-0.19999999992500006</c:v>
                </c:pt>
                <c:pt idx="181">
                  <c:v>-0.19615045238030937</c:v>
                </c:pt>
                <c:pt idx="182">
                  <c:v>-0.19209372703969282</c:v>
                </c:pt>
                <c:pt idx="183">
                  <c:v>-0.18781639962207775</c:v>
                </c:pt>
                <c:pt idx="184">
                  <c:v>-0.18330302770549101</c:v>
                </c:pt>
                <c:pt idx="185">
                  <c:v>-0.17853571061555168</c:v>
                </c:pt>
                <c:pt idx="186">
                  <c:v>-0.17349351562522447</c:v>
                </c:pt>
                <c:pt idx="187">
                  <c:v>-0.16815171709798271</c:v>
                </c:pt>
                <c:pt idx="188">
                  <c:v>-0.16248076797578231</c:v>
                </c:pt>
                <c:pt idx="189">
                  <c:v>-0.15644487834697562</c:v>
                </c:pt>
                <c:pt idx="190">
                  <c:v>-0.14999999986666668</c:v>
                </c:pt>
                <c:pt idx="191">
                  <c:v>-0.14309088006927626</c:v>
                </c:pt>
                <c:pt idx="192">
                  <c:v>-0.13564659950769131</c:v>
                </c:pt>
                <c:pt idx="193">
                  <c:v>-0.12757350805320045</c:v>
                </c:pt>
                <c:pt idx="194">
                  <c:v>-0.11874342068510574</c:v>
                </c:pt>
                <c:pt idx="195">
                  <c:v>-0.10897247338204265</c:v>
                </c:pt>
                <c:pt idx="196">
                  <c:v>-9.7979589476584333E-2</c:v>
                </c:pt>
                <c:pt idx="197">
                  <c:v>-8.529361027064096E-2</c:v>
                </c:pt>
                <c:pt idx="198">
                  <c:v>-6.9999999657142764E-2</c:v>
                </c:pt>
                <c:pt idx="199">
                  <c:v>-4.9749371362862324E-2</c:v>
                </c:pt>
                <c:pt idx="200">
                  <c:v>-7.0356235658871678E-5</c:v>
                </c:pt>
              </c:numCache>
            </c:numRef>
          </c:yVal>
          <c:smooth val="1"/>
        </c:ser>
        <c:ser>
          <c:idx val="4"/>
          <c:order val="1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SD_Data!$S$12:$S$212</c:f>
              <c:numCache>
                <c:formatCode>General</c:formatCode>
                <c:ptCount val="201"/>
                <c:pt idx="0">
                  <c:v>0</c:v>
                </c:pt>
                <c:pt idx="1">
                  <c:v>2.0000000000000018E-2</c:v>
                </c:pt>
                <c:pt idx="2">
                  <c:v>4.0000000000000036E-2</c:v>
                </c:pt>
                <c:pt idx="3">
                  <c:v>6.0000000000000053E-2</c:v>
                </c:pt>
                <c:pt idx="4">
                  <c:v>8.0000000000000071E-2</c:v>
                </c:pt>
                <c:pt idx="5">
                  <c:v>0.10000000000000009</c:v>
                </c:pt>
                <c:pt idx="6">
                  <c:v>0.12000000000000011</c:v>
                </c:pt>
                <c:pt idx="7">
                  <c:v>0.14000000000000012</c:v>
                </c:pt>
                <c:pt idx="8">
                  <c:v>0.16000000000000014</c:v>
                </c:pt>
                <c:pt idx="9">
                  <c:v>0.18000000000000016</c:v>
                </c:pt>
                <c:pt idx="10">
                  <c:v>0.20000000000000018</c:v>
                </c:pt>
                <c:pt idx="11">
                  <c:v>0.2200000000000002</c:v>
                </c:pt>
                <c:pt idx="12">
                  <c:v>0.24000000000000021</c:v>
                </c:pt>
                <c:pt idx="13">
                  <c:v>0.26000000000000023</c:v>
                </c:pt>
                <c:pt idx="14">
                  <c:v>0.28000000000000025</c:v>
                </c:pt>
                <c:pt idx="15">
                  <c:v>0.30000000000000027</c:v>
                </c:pt>
                <c:pt idx="16">
                  <c:v>0.32000000000000028</c:v>
                </c:pt>
                <c:pt idx="17">
                  <c:v>0.3400000000000003</c:v>
                </c:pt>
                <c:pt idx="18">
                  <c:v>0.36000000000000032</c:v>
                </c:pt>
                <c:pt idx="19">
                  <c:v>0.38000000000000034</c:v>
                </c:pt>
                <c:pt idx="20">
                  <c:v>0.40000000000000036</c:v>
                </c:pt>
                <c:pt idx="21">
                  <c:v>0.42000000000000037</c:v>
                </c:pt>
                <c:pt idx="22">
                  <c:v>0.44000000000000039</c:v>
                </c:pt>
                <c:pt idx="23">
                  <c:v>0.46000000000000041</c:v>
                </c:pt>
                <c:pt idx="24">
                  <c:v>0.48000000000000043</c:v>
                </c:pt>
                <c:pt idx="25">
                  <c:v>0.50000000000000044</c:v>
                </c:pt>
                <c:pt idx="26">
                  <c:v>0.52000000000000046</c:v>
                </c:pt>
                <c:pt idx="27">
                  <c:v>0.54000000000000048</c:v>
                </c:pt>
                <c:pt idx="28">
                  <c:v>0.5600000000000005</c:v>
                </c:pt>
                <c:pt idx="29">
                  <c:v>0.58000000000000052</c:v>
                </c:pt>
                <c:pt idx="30">
                  <c:v>0.60000000000000053</c:v>
                </c:pt>
                <c:pt idx="31">
                  <c:v>0.62000000000000055</c:v>
                </c:pt>
                <c:pt idx="32">
                  <c:v>0.64000000000000057</c:v>
                </c:pt>
                <c:pt idx="33">
                  <c:v>0.66000000000000059</c:v>
                </c:pt>
                <c:pt idx="34">
                  <c:v>0.6800000000000006</c:v>
                </c:pt>
                <c:pt idx="35">
                  <c:v>0.70000000000000062</c:v>
                </c:pt>
                <c:pt idx="36">
                  <c:v>0.72000000000000064</c:v>
                </c:pt>
                <c:pt idx="37">
                  <c:v>0.74000000000000066</c:v>
                </c:pt>
                <c:pt idx="38">
                  <c:v>0.76000000000000068</c:v>
                </c:pt>
                <c:pt idx="39">
                  <c:v>0.78000000000000069</c:v>
                </c:pt>
                <c:pt idx="40">
                  <c:v>0.8000000000000006</c:v>
                </c:pt>
                <c:pt idx="41">
                  <c:v>0.82000000000000062</c:v>
                </c:pt>
                <c:pt idx="42">
                  <c:v>0.84000000000000064</c:v>
                </c:pt>
                <c:pt idx="43">
                  <c:v>0.86000000000000054</c:v>
                </c:pt>
                <c:pt idx="44">
                  <c:v>0.88000000000000056</c:v>
                </c:pt>
                <c:pt idx="45">
                  <c:v>0.90000000000000058</c:v>
                </c:pt>
                <c:pt idx="46">
                  <c:v>0.9200000000000006</c:v>
                </c:pt>
                <c:pt idx="47">
                  <c:v>0.94000000000000061</c:v>
                </c:pt>
                <c:pt idx="48">
                  <c:v>0.96000000000000063</c:v>
                </c:pt>
                <c:pt idx="49">
                  <c:v>0.98000000000000065</c:v>
                </c:pt>
                <c:pt idx="50">
                  <c:v>1.0000000000000007</c:v>
                </c:pt>
                <c:pt idx="51">
                  <c:v>0.98000000000000065</c:v>
                </c:pt>
                <c:pt idx="52">
                  <c:v>0.96000000000000063</c:v>
                </c:pt>
                <c:pt idx="53">
                  <c:v>0.94000000000000061</c:v>
                </c:pt>
                <c:pt idx="54">
                  <c:v>0.9200000000000006</c:v>
                </c:pt>
                <c:pt idx="55">
                  <c:v>0.90000000000000058</c:v>
                </c:pt>
                <c:pt idx="56">
                  <c:v>0.88000000000000056</c:v>
                </c:pt>
                <c:pt idx="57">
                  <c:v>0.86000000000000054</c:v>
                </c:pt>
                <c:pt idx="58">
                  <c:v>0.84000000000000064</c:v>
                </c:pt>
                <c:pt idx="59">
                  <c:v>0.82000000000000062</c:v>
                </c:pt>
                <c:pt idx="60">
                  <c:v>0.8000000000000006</c:v>
                </c:pt>
                <c:pt idx="61">
                  <c:v>0.78000000000000069</c:v>
                </c:pt>
                <c:pt idx="62">
                  <c:v>0.76000000000000068</c:v>
                </c:pt>
                <c:pt idx="63">
                  <c:v>0.74000000000000066</c:v>
                </c:pt>
                <c:pt idx="64">
                  <c:v>0.72000000000000064</c:v>
                </c:pt>
                <c:pt idx="65">
                  <c:v>0.70000000000000062</c:v>
                </c:pt>
                <c:pt idx="66">
                  <c:v>0.6800000000000006</c:v>
                </c:pt>
                <c:pt idx="67">
                  <c:v>0.66000000000000059</c:v>
                </c:pt>
                <c:pt idx="68">
                  <c:v>0.64000000000000057</c:v>
                </c:pt>
                <c:pt idx="69">
                  <c:v>0.62000000000000055</c:v>
                </c:pt>
                <c:pt idx="70">
                  <c:v>0.60000000000000053</c:v>
                </c:pt>
                <c:pt idx="71">
                  <c:v>0.58000000000000052</c:v>
                </c:pt>
                <c:pt idx="72">
                  <c:v>0.5600000000000005</c:v>
                </c:pt>
                <c:pt idx="73">
                  <c:v>0.54000000000000048</c:v>
                </c:pt>
                <c:pt idx="74">
                  <c:v>0.52000000000000046</c:v>
                </c:pt>
                <c:pt idx="75">
                  <c:v>0.50000000000000044</c:v>
                </c:pt>
                <c:pt idx="76">
                  <c:v>0.48000000000000043</c:v>
                </c:pt>
                <c:pt idx="77">
                  <c:v>0.46000000000000041</c:v>
                </c:pt>
                <c:pt idx="78">
                  <c:v>0.44000000000000039</c:v>
                </c:pt>
                <c:pt idx="79">
                  <c:v>0.42000000000000037</c:v>
                </c:pt>
                <c:pt idx="80">
                  <c:v>0.40000000000000036</c:v>
                </c:pt>
                <c:pt idx="81">
                  <c:v>0.38000000000000034</c:v>
                </c:pt>
                <c:pt idx="82">
                  <c:v>0.36000000000000032</c:v>
                </c:pt>
                <c:pt idx="83">
                  <c:v>0.3400000000000003</c:v>
                </c:pt>
                <c:pt idx="84">
                  <c:v>0.32000000000000028</c:v>
                </c:pt>
                <c:pt idx="85">
                  <c:v>0.30000000000000027</c:v>
                </c:pt>
                <c:pt idx="86">
                  <c:v>0.28000000000000025</c:v>
                </c:pt>
                <c:pt idx="87">
                  <c:v>0.26000000000000023</c:v>
                </c:pt>
                <c:pt idx="88">
                  <c:v>0.24000000000000021</c:v>
                </c:pt>
                <c:pt idx="89">
                  <c:v>0.2200000000000002</c:v>
                </c:pt>
                <c:pt idx="90">
                  <c:v>0.20000000000000018</c:v>
                </c:pt>
                <c:pt idx="91">
                  <c:v>0.18000000000000016</c:v>
                </c:pt>
                <c:pt idx="92">
                  <c:v>0.16000000000000014</c:v>
                </c:pt>
                <c:pt idx="93">
                  <c:v>0.14000000000000012</c:v>
                </c:pt>
                <c:pt idx="94">
                  <c:v>0.12000000000000011</c:v>
                </c:pt>
                <c:pt idx="95">
                  <c:v>0.10000000000000009</c:v>
                </c:pt>
                <c:pt idx="96">
                  <c:v>8.0000000000000071E-2</c:v>
                </c:pt>
                <c:pt idx="97">
                  <c:v>6.0000000000000053E-2</c:v>
                </c:pt>
                <c:pt idx="98">
                  <c:v>4.0000000000000036E-2</c:v>
                </c:pt>
                <c:pt idx="99">
                  <c:v>2.0000000000000018E-2</c:v>
                </c:pt>
                <c:pt idx="100">
                  <c:v>0</c:v>
                </c:pt>
              </c:numCache>
            </c:numRef>
          </c:xVal>
          <c:yVal>
            <c:numRef>
              <c:f>SD_Data!$T$12:$T$212</c:f>
              <c:numCache>
                <c:formatCode>General</c:formatCode>
                <c:ptCount val="201"/>
                <c:pt idx="0">
                  <c:v>1</c:v>
                </c:pt>
                <c:pt idx="1">
                  <c:v>0.80100251257867583</c:v>
                </c:pt>
                <c:pt idx="2">
                  <c:v>0.72</c:v>
                </c:pt>
                <c:pt idx="3">
                  <c:v>0.65882555781536034</c:v>
                </c:pt>
                <c:pt idx="4">
                  <c:v>0.60808164115469121</c:v>
                </c:pt>
                <c:pt idx="5">
                  <c:v>0.56411010564593245</c:v>
                </c:pt>
                <c:pt idx="6">
                  <c:v>0.52502631651848319</c:v>
                </c:pt>
                <c:pt idx="7">
                  <c:v>0.4897059671130769</c:v>
                </c:pt>
                <c:pt idx="8">
                  <c:v>0.45741360134997833</c:v>
                </c:pt>
                <c:pt idx="9">
                  <c:v>0.42763647914983238</c:v>
                </c:pt>
                <c:pt idx="10">
                  <c:v>0.39999999999999969</c:v>
                </c:pt>
                <c:pt idx="11">
                  <c:v>0.3742204861135191</c:v>
                </c:pt>
                <c:pt idx="12">
                  <c:v>0.3500769276291229</c:v>
                </c:pt>
                <c:pt idx="13">
                  <c:v>0.32739313116799029</c:v>
                </c:pt>
                <c:pt idx="14">
                  <c:v>0.30602593708410086</c:v>
                </c:pt>
                <c:pt idx="15">
                  <c:v>0.28585715714571469</c:v>
                </c:pt>
                <c:pt idx="16">
                  <c:v>0.26678788880706528</c:v>
                </c:pt>
                <c:pt idx="17">
                  <c:v>0.24873440116028178</c:v>
                </c:pt>
                <c:pt idx="18">
                  <c:v>0.23162509150805788</c:v>
                </c:pt>
                <c:pt idx="19">
                  <c:v>0.21539819016267847</c:v>
                </c:pt>
                <c:pt idx="20">
                  <c:v>0.19999999999999973</c:v>
                </c:pt>
                <c:pt idx="21">
                  <c:v>0.18538352582334772</c:v>
                </c:pt>
                <c:pt idx="22">
                  <c:v>0.1715073929116806</c:v>
                </c:pt>
                <c:pt idx="23">
                  <c:v>0.15833498349996722</c:v>
                </c:pt>
                <c:pt idx="24">
                  <c:v>0.14583373983749481</c:v>
                </c:pt>
                <c:pt idx="25">
                  <c:v>0.13397459621556107</c:v>
                </c:pt>
                <c:pt idx="26">
                  <c:v>0.12273151202154731</c:v>
                </c:pt>
                <c:pt idx="27">
                  <c:v>0.11208108478307521</c:v>
                </c:pt>
                <c:pt idx="28">
                  <c:v>0.10200222717425378</c:v>
                </c:pt>
                <c:pt idx="29">
                  <c:v>9.2475895636925598E-2</c:v>
                </c:pt>
                <c:pt idx="30">
                  <c:v>8.348486100883179E-2</c:v>
                </c:pt>
                <c:pt idx="31">
                  <c:v>7.5013513612225635E-2</c:v>
                </c:pt>
                <c:pt idx="32">
                  <c:v>6.7047696824751757E-2</c:v>
                </c:pt>
                <c:pt idx="33">
                  <c:v>5.9574564359299975E-2</c:v>
                </c:pt>
                <c:pt idx="34">
                  <c:v>5.2582457413838934E-2</c:v>
                </c:pt>
                <c:pt idx="35">
                  <c:v>4.6060798583054119E-2</c:v>
                </c:pt>
                <c:pt idx="36">
                  <c:v>3.9999999999999813E-2</c:v>
                </c:pt>
                <c:pt idx="37">
                  <c:v>3.4391383634134964E-2</c:v>
                </c:pt>
                <c:pt idx="38">
                  <c:v>2.9227112039072023E-2</c:v>
                </c:pt>
                <c:pt idx="39">
                  <c:v>2.4500128139424038E-2</c:v>
                </c:pt>
                <c:pt idx="40">
                  <c:v>2.0204102886728581E-2</c:v>
                </c:pt>
                <c:pt idx="41">
                  <c:v>1.6333389811364896E-2</c:v>
                </c:pt>
                <c:pt idx="42">
                  <c:v>1.2882985659754653E-2</c:v>
                </c:pt>
                <c:pt idx="43">
                  <c:v>9.8484964410748832E-3</c:v>
                </c:pt>
                <c:pt idx="44">
                  <c:v>7.2261083207314503E-3</c:v>
                </c:pt>
                <c:pt idx="45">
                  <c:v>5.0125628933800348E-3</c:v>
                </c:pt>
                <c:pt idx="46">
                  <c:v>3.2051364498308921E-3</c:v>
                </c:pt>
                <c:pt idx="47">
                  <c:v>1.8016229225775726E-3</c:v>
                </c:pt>
                <c:pt idx="48">
                  <c:v>8.0032025625620395E-4</c:v>
                </c:pt>
                <c:pt idx="49">
                  <c:v>2.0002000400098918E-4</c:v>
                </c:pt>
                <c:pt idx="50">
                  <c:v>0</c:v>
                </c:pt>
                <c:pt idx="51">
                  <c:v>-2.0002000400098918E-4</c:v>
                </c:pt>
                <c:pt idx="52">
                  <c:v>-8.0032025625620395E-4</c:v>
                </c:pt>
                <c:pt idx="53">
                  <c:v>-1.8016229225775726E-3</c:v>
                </c:pt>
                <c:pt idx="54">
                  <c:v>-3.2051364498308921E-3</c:v>
                </c:pt>
                <c:pt idx="55">
                  <c:v>-5.0125628933800348E-3</c:v>
                </c:pt>
                <c:pt idx="56">
                  <c:v>-7.2261083207314503E-3</c:v>
                </c:pt>
                <c:pt idx="57">
                  <c:v>-9.8484964410748832E-3</c:v>
                </c:pt>
                <c:pt idx="58">
                  <c:v>-1.2882985659754653E-2</c:v>
                </c:pt>
                <c:pt idx="59">
                  <c:v>-1.6333389811364896E-2</c:v>
                </c:pt>
                <c:pt idx="60">
                  <c:v>-2.0204102886728581E-2</c:v>
                </c:pt>
                <c:pt idx="61">
                  <c:v>-2.4500128139424038E-2</c:v>
                </c:pt>
                <c:pt idx="62">
                  <c:v>-2.9227112039072023E-2</c:v>
                </c:pt>
                <c:pt idx="63">
                  <c:v>-3.4391383634134964E-2</c:v>
                </c:pt>
                <c:pt idx="64">
                  <c:v>-3.9999999999999813E-2</c:v>
                </c:pt>
                <c:pt idx="65">
                  <c:v>-4.6060798583054119E-2</c:v>
                </c:pt>
                <c:pt idx="66">
                  <c:v>-5.2582457413838934E-2</c:v>
                </c:pt>
                <c:pt idx="67">
                  <c:v>-5.9574564359299975E-2</c:v>
                </c:pt>
                <c:pt idx="68">
                  <c:v>-6.7047696824751757E-2</c:v>
                </c:pt>
                <c:pt idx="69">
                  <c:v>-7.5013513612225635E-2</c:v>
                </c:pt>
                <c:pt idx="70">
                  <c:v>-8.348486100883179E-2</c:v>
                </c:pt>
                <c:pt idx="71">
                  <c:v>-9.2475895636925598E-2</c:v>
                </c:pt>
                <c:pt idx="72">
                  <c:v>-0.10200222717425378</c:v>
                </c:pt>
                <c:pt idx="73">
                  <c:v>-0.11208108478307521</c:v>
                </c:pt>
                <c:pt idx="74">
                  <c:v>-0.12273151202154731</c:v>
                </c:pt>
                <c:pt idx="75">
                  <c:v>-0.13397459621556107</c:v>
                </c:pt>
                <c:pt idx="76">
                  <c:v>-0.14583373983749481</c:v>
                </c:pt>
                <c:pt idx="77">
                  <c:v>-0.15833498349996722</c:v>
                </c:pt>
                <c:pt idx="78">
                  <c:v>-0.1715073929116806</c:v>
                </c:pt>
                <c:pt idx="79">
                  <c:v>-0.18538352582334772</c:v>
                </c:pt>
                <c:pt idx="80">
                  <c:v>-0.19999999999999973</c:v>
                </c:pt>
                <c:pt idx="81">
                  <c:v>-0.21539819016267847</c:v>
                </c:pt>
                <c:pt idx="82">
                  <c:v>-0.23162509150805788</c:v>
                </c:pt>
                <c:pt idx="83">
                  <c:v>-0.24873440116028178</c:v>
                </c:pt>
                <c:pt idx="84">
                  <c:v>-0.26678788880706528</c:v>
                </c:pt>
                <c:pt idx="85">
                  <c:v>-0.28585715714571469</c:v>
                </c:pt>
                <c:pt idx="86">
                  <c:v>-0.30602593708410086</c:v>
                </c:pt>
                <c:pt idx="87">
                  <c:v>-0.32739313116799029</c:v>
                </c:pt>
                <c:pt idx="88">
                  <c:v>-0.3500769276291229</c:v>
                </c:pt>
                <c:pt idx="89">
                  <c:v>-0.3742204861135191</c:v>
                </c:pt>
                <c:pt idx="90">
                  <c:v>-0.39999999999999969</c:v>
                </c:pt>
                <c:pt idx="91">
                  <c:v>-0.42763647914983238</c:v>
                </c:pt>
                <c:pt idx="92">
                  <c:v>-0.45741360134997833</c:v>
                </c:pt>
                <c:pt idx="93">
                  <c:v>-0.4897059671130769</c:v>
                </c:pt>
                <c:pt idx="94">
                  <c:v>-0.52502631651848319</c:v>
                </c:pt>
                <c:pt idx="95">
                  <c:v>-0.56411010564593245</c:v>
                </c:pt>
                <c:pt idx="96">
                  <c:v>-0.60808164115469121</c:v>
                </c:pt>
                <c:pt idx="97">
                  <c:v>-0.65882555781536034</c:v>
                </c:pt>
                <c:pt idx="98">
                  <c:v>-0.72</c:v>
                </c:pt>
                <c:pt idx="99">
                  <c:v>-0.80100251257867583</c:v>
                </c:pt>
                <c:pt idx="100">
                  <c:v>-1</c:v>
                </c:pt>
              </c:numCache>
            </c:numRef>
          </c:yVal>
          <c:smooth val="1"/>
        </c:ser>
        <c:ser>
          <c:idx val="6"/>
          <c:order val="11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SD_Data!$AA$12:$AA$112</c:f>
              <c:numCache>
                <c:formatCode>General</c:formatCode>
                <c:ptCount val="101"/>
                <c:pt idx="10">
                  <c:v>-0.60000000000000009</c:v>
                </c:pt>
                <c:pt idx="11">
                  <c:v>-0.56000000000000005</c:v>
                </c:pt>
                <c:pt idx="12">
                  <c:v>-0.52</c:v>
                </c:pt>
                <c:pt idx="13">
                  <c:v>-0.48</c:v>
                </c:pt>
                <c:pt idx="14">
                  <c:v>-0.43999999999999995</c:v>
                </c:pt>
                <c:pt idx="15">
                  <c:v>-0.39999999999999991</c:v>
                </c:pt>
                <c:pt idx="16">
                  <c:v>-0.35999999999999988</c:v>
                </c:pt>
                <c:pt idx="17">
                  <c:v>-0.31999999999999984</c:v>
                </c:pt>
                <c:pt idx="18">
                  <c:v>-0.2799999999999998</c:v>
                </c:pt>
                <c:pt idx="19">
                  <c:v>-0.23999999999999977</c:v>
                </c:pt>
                <c:pt idx="20">
                  <c:v>-0.19999999999999973</c:v>
                </c:pt>
                <c:pt idx="21">
                  <c:v>-0.1599999999999997</c:v>
                </c:pt>
                <c:pt idx="22">
                  <c:v>-0.11999999999999966</c:v>
                </c:pt>
                <c:pt idx="23">
                  <c:v>-7.9999999999999627E-2</c:v>
                </c:pt>
                <c:pt idx="24">
                  <c:v>-3.9999999999999591E-2</c:v>
                </c:pt>
                <c:pt idx="25">
                  <c:v>0</c:v>
                </c:pt>
                <c:pt idx="26">
                  <c:v>4.000000000000048E-2</c:v>
                </c:pt>
                <c:pt idx="27">
                  <c:v>8.0000000000000515E-2</c:v>
                </c:pt>
                <c:pt idx="28">
                  <c:v>0.12000000000000055</c:v>
                </c:pt>
                <c:pt idx="29">
                  <c:v>0.16000000000000059</c:v>
                </c:pt>
                <c:pt idx="30">
                  <c:v>0.20000000000000062</c:v>
                </c:pt>
                <c:pt idx="31">
                  <c:v>0.24000000000000066</c:v>
                </c:pt>
                <c:pt idx="32">
                  <c:v>0.28000000000000069</c:v>
                </c:pt>
                <c:pt idx="33">
                  <c:v>0.32000000000000073</c:v>
                </c:pt>
                <c:pt idx="34">
                  <c:v>0.36000000000000076</c:v>
                </c:pt>
                <c:pt idx="35">
                  <c:v>0.4000000000000008</c:v>
                </c:pt>
                <c:pt idx="36">
                  <c:v>0.44000000000000083</c:v>
                </c:pt>
                <c:pt idx="37">
                  <c:v>0.48000000000000087</c:v>
                </c:pt>
                <c:pt idx="38">
                  <c:v>0.52000000000000091</c:v>
                </c:pt>
                <c:pt idx="39">
                  <c:v>0.56000000000000083</c:v>
                </c:pt>
                <c:pt idx="40">
                  <c:v>0.60000000000000075</c:v>
                </c:pt>
                <c:pt idx="41">
                  <c:v>0.64000000000000079</c:v>
                </c:pt>
                <c:pt idx="42">
                  <c:v>0.68000000000000083</c:v>
                </c:pt>
                <c:pt idx="43">
                  <c:v>0.72000000000000075</c:v>
                </c:pt>
                <c:pt idx="44">
                  <c:v>0.76000000000000079</c:v>
                </c:pt>
                <c:pt idx="45">
                  <c:v>0.80000000000000071</c:v>
                </c:pt>
                <c:pt idx="46">
                  <c:v>0.84000000000000075</c:v>
                </c:pt>
                <c:pt idx="47">
                  <c:v>0.88000000000000078</c:v>
                </c:pt>
                <c:pt idx="48">
                  <c:v>0.92000000000000082</c:v>
                </c:pt>
                <c:pt idx="49">
                  <c:v>0.96000000000000074</c:v>
                </c:pt>
                <c:pt idx="50">
                  <c:v>1.0000000000000009</c:v>
                </c:pt>
                <c:pt idx="51">
                  <c:v>0.96000000000000074</c:v>
                </c:pt>
                <c:pt idx="52">
                  <c:v>0.92000000000000082</c:v>
                </c:pt>
                <c:pt idx="53">
                  <c:v>0.88000000000000078</c:v>
                </c:pt>
                <c:pt idx="54">
                  <c:v>0.84000000000000075</c:v>
                </c:pt>
                <c:pt idx="55">
                  <c:v>0.80000000000000071</c:v>
                </c:pt>
                <c:pt idx="56">
                  <c:v>0.76000000000000079</c:v>
                </c:pt>
                <c:pt idx="57">
                  <c:v>0.72000000000000075</c:v>
                </c:pt>
                <c:pt idx="58">
                  <c:v>0.68000000000000083</c:v>
                </c:pt>
                <c:pt idx="59">
                  <c:v>0.64000000000000079</c:v>
                </c:pt>
                <c:pt idx="60">
                  <c:v>0.60000000000000075</c:v>
                </c:pt>
                <c:pt idx="61">
                  <c:v>0.56000000000000083</c:v>
                </c:pt>
                <c:pt idx="62">
                  <c:v>0.52000000000000091</c:v>
                </c:pt>
                <c:pt idx="63">
                  <c:v>0.48000000000000087</c:v>
                </c:pt>
                <c:pt idx="64">
                  <c:v>0.44000000000000083</c:v>
                </c:pt>
                <c:pt idx="65">
                  <c:v>0.4000000000000008</c:v>
                </c:pt>
                <c:pt idx="66">
                  <c:v>0.36000000000000076</c:v>
                </c:pt>
                <c:pt idx="67">
                  <c:v>0.32000000000000073</c:v>
                </c:pt>
                <c:pt idx="68">
                  <c:v>0.28000000000000069</c:v>
                </c:pt>
                <c:pt idx="69">
                  <c:v>0.24000000000000066</c:v>
                </c:pt>
                <c:pt idx="70">
                  <c:v>0.20000000000000062</c:v>
                </c:pt>
                <c:pt idx="71">
                  <c:v>0.16000000000000059</c:v>
                </c:pt>
                <c:pt idx="72">
                  <c:v>0.12000000000000055</c:v>
                </c:pt>
                <c:pt idx="73">
                  <c:v>8.0000000000000515E-2</c:v>
                </c:pt>
                <c:pt idx="74">
                  <c:v>4.000000000000048E-2</c:v>
                </c:pt>
                <c:pt idx="75">
                  <c:v>0</c:v>
                </c:pt>
                <c:pt idx="76">
                  <c:v>-3.9999999999999591E-2</c:v>
                </c:pt>
                <c:pt idx="77">
                  <c:v>-7.9999999999999627E-2</c:v>
                </c:pt>
                <c:pt idx="78">
                  <c:v>-0.11999999999999966</c:v>
                </c:pt>
                <c:pt idx="79">
                  <c:v>-0.1599999999999997</c:v>
                </c:pt>
                <c:pt idx="80">
                  <c:v>-0.19999999999999973</c:v>
                </c:pt>
                <c:pt idx="81">
                  <c:v>-0.23999999999999977</c:v>
                </c:pt>
                <c:pt idx="82">
                  <c:v>-0.2799999999999998</c:v>
                </c:pt>
                <c:pt idx="83">
                  <c:v>-0.31999999999999984</c:v>
                </c:pt>
                <c:pt idx="84">
                  <c:v>-0.35999999999999988</c:v>
                </c:pt>
                <c:pt idx="85">
                  <c:v>-0.39999999999999991</c:v>
                </c:pt>
                <c:pt idx="86">
                  <c:v>-0.43999999999999995</c:v>
                </c:pt>
                <c:pt idx="87">
                  <c:v>-0.48</c:v>
                </c:pt>
                <c:pt idx="88">
                  <c:v>-0.52</c:v>
                </c:pt>
                <c:pt idx="89">
                  <c:v>-0.56000000000000005</c:v>
                </c:pt>
                <c:pt idx="90">
                  <c:v>-0.60000000000000009</c:v>
                </c:pt>
              </c:numCache>
            </c:numRef>
          </c:xVal>
          <c:yVal>
            <c:numRef>
              <c:f>SD_Data!$AB$12:$AB$112</c:f>
              <c:numCache>
                <c:formatCode>General</c:formatCode>
                <c:ptCount val="101"/>
                <c:pt idx="10">
                  <c:v>0.80000000000000027</c:v>
                </c:pt>
                <c:pt idx="11">
                  <c:v>0.74844097222703887</c:v>
                </c:pt>
                <c:pt idx="12">
                  <c:v>0.70015385525824625</c:v>
                </c:pt>
                <c:pt idx="13">
                  <c:v>0.65478626233598103</c:v>
                </c:pt>
                <c:pt idx="14">
                  <c:v>0.61205187416820217</c:v>
                </c:pt>
                <c:pt idx="15">
                  <c:v>0.57171431429143005</c:v>
                </c:pt>
                <c:pt idx="16">
                  <c:v>0.533575777614131</c:v>
                </c:pt>
                <c:pt idx="17">
                  <c:v>0.49746880232056401</c:v>
                </c:pt>
                <c:pt idx="18">
                  <c:v>0.4632501830161162</c:v>
                </c:pt>
                <c:pt idx="19">
                  <c:v>0.43079638032535739</c:v>
                </c:pt>
                <c:pt idx="20">
                  <c:v>0.39999999999999991</c:v>
                </c:pt>
                <c:pt idx="21">
                  <c:v>0.37076705164669566</c:v>
                </c:pt>
                <c:pt idx="22">
                  <c:v>0.34301478582336142</c:v>
                </c:pt>
                <c:pt idx="23">
                  <c:v>0.31666996699993488</c:v>
                </c:pt>
                <c:pt idx="24">
                  <c:v>0.29166747967498985</c:v>
                </c:pt>
                <c:pt idx="25">
                  <c:v>0.26794919243112236</c:v>
                </c:pt>
                <c:pt idx="26">
                  <c:v>0.24546302404309506</c:v>
                </c:pt>
                <c:pt idx="27">
                  <c:v>0.22416216956615065</c:v>
                </c:pt>
                <c:pt idx="28">
                  <c:v>0.20400445434850778</c:v>
                </c:pt>
                <c:pt idx="29">
                  <c:v>0.18495179127385142</c:v>
                </c:pt>
                <c:pt idx="30">
                  <c:v>0.16696972201766358</c:v>
                </c:pt>
                <c:pt idx="31">
                  <c:v>0.15002702722445127</c:v>
                </c:pt>
                <c:pt idx="32">
                  <c:v>0.13409539364950351</c:v>
                </c:pt>
                <c:pt idx="33">
                  <c:v>0.11914912871860017</c:v>
                </c:pt>
                <c:pt idx="34">
                  <c:v>0.10516491482767787</c:v>
                </c:pt>
                <c:pt idx="35">
                  <c:v>9.212159716610846E-2</c:v>
                </c:pt>
                <c:pt idx="36">
                  <c:v>7.9999999999999849E-2</c:v>
                </c:pt>
                <c:pt idx="37">
                  <c:v>6.8782767268269929E-2</c:v>
                </c:pt>
                <c:pt idx="38">
                  <c:v>5.8454224078144268E-2</c:v>
                </c:pt>
                <c:pt idx="39">
                  <c:v>4.9000256278848076E-2</c:v>
                </c:pt>
                <c:pt idx="40">
                  <c:v>4.0408205773457384E-2</c:v>
                </c:pt>
                <c:pt idx="41">
                  <c:v>3.2666779622729791E-2</c:v>
                </c:pt>
                <c:pt idx="42">
                  <c:v>2.5765971319509307E-2</c:v>
                </c:pt>
                <c:pt idx="43">
                  <c:v>1.9696992882149766E-2</c:v>
                </c:pt>
                <c:pt idx="44">
                  <c:v>1.4452216641462901E-2</c:v>
                </c:pt>
                <c:pt idx="45">
                  <c:v>1.002512578676007E-2</c:v>
                </c:pt>
                <c:pt idx="46">
                  <c:v>6.4102728996620062E-3</c:v>
                </c:pt>
                <c:pt idx="47">
                  <c:v>3.6032458451551452E-3</c:v>
                </c:pt>
                <c:pt idx="48">
                  <c:v>1.6006405125124079E-3</c:v>
                </c:pt>
                <c:pt idx="49">
                  <c:v>4.0004000800197836E-4</c:v>
                </c:pt>
                <c:pt idx="50">
                  <c:v>0</c:v>
                </c:pt>
                <c:pt idx="51">
                  <c:v>-4.0004000800197836E-4</c:v>
                </c:pt>
                <c:pt idx="52">
                  <c:v>-1.6006405125124079E-3</c:v>
                </c:pt>
                <c:pt idx="53">
                  <c:v>-3.6032458451551452E-3</c:v>
                </c:pt>
                <c:pt idx="54">
                  <c:v>-6.4102728996620062E-3</c:v>
                </c:pt>
                <c:pt idx="55">
                  <c:v>-1.002512578676007E-2</c:v>
                </c:pt>
                <c:pt idx="56">
                  <c:v>-1.4452216641462901E-2</c:v>
                </c:pt>
                <c:pt idx="57">
                  <c:v>-1.9696992882149766E-2</c:v>
                </c:pt>
                <c:pt idx="58">
                  <c:v>-2.5765971319509307E-2</c:v>
                </c:pt>
                <c:pt idx="59">
                  <c:v>-3.2666779622729791E-2</c:v>
                </c:pt>
                <c:pt idx="60">
                  <c:v>-4.0408205773457384E-2</c:v>
                </c:pt>
                <c:pt idx="61">
                  <c:v>-4.9000256278848076E-2</c:v>
                </c:pt>
                <c:pt idx="62">
                  <c:v>-5.8454224078144268E-2</c:v>
                </c:pt>
                <c:pt idx="63">
                  <c:v>-6.8782767268269929E-2</c:v>
                </c:pt>
                <c:pt idx="64">
                  <c:v>-7.9999999999999849E-2</c:v>
                </c:pt>
                <c:pt idx="65">
                  <c:v>-9.212159716610846E-2</c:v>
                </c:pt>
                <c:pt idx="66">
                  <c:v>-0.10516491482767787</c:v>
                </c:pt>
                <c:pt idx="67">
                  <c:v>-0.11914912871860017</c:v>
                </c:pt>
                <c:pt idx="68">
                  <c:v>-0.13409539364950351</c:v>
                </c:pt>
                <c:pt idx="69">
                  <c:v>-0.15002702722445127</c:v>
                </c:pt>
                <c:pt idx="70">
                  <c:v>-0.16696972201766358</c:v>
                </c:pt>
                <c:pt idx="71">
                  <c:v>-0.18495179127385142</c:v>
                </c:pt>
                <c:pt idx="72">
                  <c:v>-0.20400445434850778</c:v>
                </c:pt>
                <c:pt idx="73">
                  <c:v>-0.22416216956615065</c:v>
                </c:pt>
                <c:pt idx="74">
                  <c:v>-0.24546302404309506</c:v>
                </c:pt>
                <c:pt idx="75">
                  <c:v>-0.26794919243112236</c:v>
                </c:pt>
                <c:pt idx="76">
                  <c:v>-0.29166747967498985</c:v>
                </c:pt>
                <c:pt idx="77">
                  <c:v>-0.31666996699993488</c:v>
                </c:pt>
                <c:pt idx="78">
                  <c:v>-0.34301478582336142</c:v>
                </c:pt>
                <c:pt idx="79">
                  <c:v>-0.37076705164669566</c:v>
                </c:pt>
                <c:pt idx="80">
                  <c:v>-0.39999999999999991</c:v>
                </c:pt>
                <c:pt idx="81">
                  <c:v>-0.43079638032535739</c:v>
                </c:pt>
                <c:pt idx="82">
                  <c:v>-0.4632501830161162</c:v>
                </c:pt>
                <c:pt idx="83">
                  <c:v>-0.49746880232056401</c:v>
                </c:pt>
                <c:pt idx="84">
                  <c:v>-0.533575777614131</c:v>
                </c:pt>
                <c:pt idx="85">
                  <c:v>-0.57171431429143005</c:v>
                </c:pt>
                <c:pt idx="86">
                  <c:v>-0.61205187416820217</c:v>
                </c:pt>
                <c:pt idx="87">
                  <c:v>-0.65478626233598103</c:v>
                </c:pt>
                <c:pt idx="88">
                  <c:v>-0.70015385525824625</c:v>
                </c:pt>
                <c:pt idx="89">
                  <c:v>-0.74844097222703887</c:v>
                </c:pt>
                <c:pt idx="90">
                  <c:v>-0.80000000000000027</c:v>
                </c:pt>
              </c:numCache>
            </c:numRef>
          </c:yVal>
          <c:smooth val="1"/>
        </c:ser>
        <c:ser>
          <c:idx val="7"/>
          <c:order val="12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SD_Data!#REF!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SD_Data!#REF!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8"/>
          <c:order val="13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SD_Data!$AG$12:$AG$212</c:f>
              <c:numCache>
                <c:formatCode>General</c:formatCode>
                <c:ptCount val="201"/>
                <c:pt idx="20">
                  <c:v>0.59999999999999987</c:v>
                </c:pt>
                <c:pt idx="21">
                  <c:v>0.59269176291167391</c:v>
                </c:pt>
                <c:pt idx="22">
                  <c:v>0.5857536964558403</c:v>
                </c:pt>
                <c:pt idx="23">
                  <c:v>0.57916749174998361</c:v>
                </c:pt>
                <c:pt idx="24">
                  <c:v>0.57291686991874746</c:v>
                </c:pt>
                <c:pt idx="25">
                  <c:v>0.56698729810778059</c:v>
                </c:pt>
                <c:pt idx="26">
                  <c:v>0.56136575601077365</c:v>
                </c:pt>
                <c:pt idx="27">
                  <c:v>0.55604054239153755</c:v>
                </c:pt>
                <c:pt idx="28">
                  <c:v>0.55100111358712689</c:v>
                </c:pt>
                <c:pt idx="29">
                  <c:v>0.5462379478184628</c:v>
                </c:pt>
                <c:pt idx="30">
                  <c:v>0.54174243050441584</c:v>
                </c:pt>
                <c:pt idx="31">
                  <c:v>0.53750675680611282</c:v>
                </c:pt>
                <c:pt idx="32">
                  <c:v>0.53352384841237588</c:v>
                </c:pt>
                <c:pt idx="33">
                  <c:v>0.52978728217964999</c:v>
                </c:pt>
                <c:pt idx="34">
                  <c:v>0.52629122870691947</c:v>
                </c:pt>
                <c:pt idx="35">
                  <c:v>0.52303039929152706</c:v>
                </c:pt>
                <c:pt idx="36">
                  <c:v>0.51999999999999991</c:v>
                </c:pt>
                <c:pt idx="37">
                  <c:v>0.51719569181706748</c:v>
                </c:pt>
                <c:pt idx="38">
                  <c:v>0.51461355601953596</c:v>
                </c:pt>
                <c:pt idx="39">
                  <c:v>0.51225006406971207</c:v>
                </c:pt>
                <c:pt idx="40">
                  <c:v>0.51010205144336429</c:v>
                </c:pt>
                <c:pt idx="41">
                  <c:v>0.50816669490568245</c:v>
                </c:pt>
                <c:pt idx="42">
                  <c:v>0.50644149282987727</c:v>
                </c:pt>
                <c:pt idx="43">
                  <c:v>0.50492424822053739</c:v>
                </c:pt>
                <c:pt idx="44">
                  <c:v>0.50361305416036573</c:v>
                </c:pt>
                <c:pt idx="45">
                  <c:v>0.50250628144669007</c:v>
                </c:pt>
                <c:pt idx="46">
                  <c:v>0.50160256822491545</c:v>
                </c:pt>
                <c:pt idx="47">
                  <c:v>0.50090081146128873</c:v>
                </c:pt>
                <c:pt idx="48">
                  <c:v>0.50040016012812805</c:v>
                </c:pt>
                <c:pt idx="49">
                  <c:v>0.50010001000200055</c:v>
                </c:pt>
                <c:pt idx="50">
                  <c:v>0.5</c:v>
                </c:pt>
                <c:pt idx="51">
                  <c:v>0.50010001000200055</c:v>
                </c:pt>
                <c:pt idx="52">
                  <c:v>0.50040016012812816</c:v>
                </c:pt>
                <c:pt idx="53">
                  <c:v>0.50090081146128873</c:v>
                </c:pt>
                <c:pt idx="54">
                  <c:v>0.50160256822491545</c:v>
                </c:pt>
                <c:pt idx="55">
                  <c:v>0.50250628144669007</c:v>
                </c:pt>
                <c:pt idx="56">
                  <c:v>0.50361305416036584</c:v>
                </c:pt>
                <c:pt idx="57">
                  <c:v>0.5049242482205375</c:v>
                </c:pt>
                <c:pt idx="58">
                  <c:v>0.50644149282987738</c:v>
                </c:pt>
                <c:pt idx="59">
                  <c:v>0.50816669490568256</c:v>
                </c:pt>
                <c:pt idx="60">
                  <c:v>0.51010205144336451</c:v>
                </c:pt>
                <c:pt idx="61">
                  <c:v>0.51225006406971207</c:v>
                </c:pt>
                <c:pt idx="62">
                  <c:v>0.51461355601953618</c:v>
                </c:pt>
                <c:pt idx="63">
                  <c:v>0.5171956918170677</c:v>
                </c:pt>
                <c:pt idx="64">
                  <c:v>0.52</c:v>
                </c:pt>
                <c:pt idx="65">
                  <c:v>0.52303039929152728</c:v>
                </c:pt>
                <c:pt idx="66">
                  <c:v>0.52629122870691969</c:v>
                </c:pt>
                <c:pt idx="67">
                  <c:v>0.52978728217965021</c:v>
                </c:pt>
                <c:pt idx="68">
                  <c:v>0.5335238484123761</c:v>
                </c:pt>
                <c:pt idx="69">
                  <c:v>0.53750675680611304</c:v>
                </c:pt>
                <c:pt idx="70">
                  <c:v>0.54174243050441617</c:v>
                </c:pt>
                <c:pt idx="71">
                  <c:v>0.54623794781846313</c:v>
                </c:pt>
                <c:pt idx="72">
                  <c:v>0.55100111358712722</c:v>
                </c:pt>
                <c:pt idx="73">
                  <c:v>0.556040542391538</c:v>
                </c:pt>
                <c:pt idx="74">
                  <c:v>0.5613657560107741</c:v>
                </c:pt>
                <c:pt idx="75">
                  <c:v>0.56698729810778092</c:v>
                </c:pt>
                <c:pt idx="76">
                  <c:v>0.5729168699187478</c:v>
                </c:pt>
                <c:pt idx="77">
                  <c:v>0.57916749174998405</c:v>
                </c:pt>
                <c:pt idx="78">
                  <c:v>0.58575369645584074</c:v>
                </c:pt>
                <c:pt idx="79">
                  <c:v>0.59269176291167425</c:v>
                </c:pt>
                <c:pt idx="80">
                  <c:v>0.60000000000000031</c:v>
                </c:pt>
                <c:pt idx="81">
                  <c:v>0.60769909508133968</c:v>
                </c:pt>
                <c:pt idx="82">
                  <c:v>0.61581254575402944</c:v>
                </c:pt>
                <c:pt idx="83">
                  <c:v>0.6243672005801415</c:v>
                </c:pt>
                <c:pt idx="84">
                  <c:v>0.63339394440353325</c:v>
                </c:pt>
                <c:pt idx="85">
                  <c:v>0.64292857857285801</c:v>
                </c:pt>
                <c:pt idx="86">
                  <c:v>0.65301296854205104</c:v>
                </c:pt>
                <c:pt idx="87">
                  <c:v>0.66369656558399581</c:v>
                </c:pt>
                <c:pt idx="88">
                  <c:v>0.67503846381456212</c:v>
                </c:pt>
                <c:pt idx="89">
                  <c:v>0.68711024305676038</c:v>
                </c:pt>
                <c:pt idx="90">
                  <c:v>0.70000000000000062</c:v>
                </c:pt>
                <c:pt idx="91">
                  <c:v>0.71381823957491708</c:v>
                </c:pt>
                <c:pt idx="92">
                  <c:v>0.72870680067499016</c:v>
                </c:pt>
                <c:pt idx="93">
                  <c:v>0.74485298355653939</c:v>
                </c:pt>
                <c:pt idx="94">
                  <c:v>0.76251315825924271</c:v>
                </c:pt>
                <c:pt idx="95">
                  <c:v>0.7820550528229675</c:v>
                </c:pt>
                <c:pt idx="96">
                  <c:v>0.80404082057734716</c:v>
                </c:pt>
                <c:pt idx="97">
                  <c:v>0.82941277890768172</c:v>
                </c:pt>
                <c:pt idx="98">
                  <c:v>0.8600000000000021</c:v>
                </c:pt>
                <c:pt idx="99">
                  <c:v>0.90050125628934097</c:v>
                </c:pt>
                <c:pt idx="100">
                  <c:v>0.99999000002775562</c:v>
                </c:pt>
                <c:pt idx="101">
                  <c:v>0.90050125628933786</c:v>
                </c:pt>
                <c:pt idx="102">
                  <c:v>0.86</c:v>
                </c:pt>
                <c:pt idx="103">
                  <c:v>0.82941277890768017</c:v>
                </c:pt>
                <c:pt idx="104">
                  <c:v>0.80404082057734561</c:v>
                </c:pt>
                <c:pt idx="105">
                  <c:v>0.78205505282296617</c:v>
                </c:pt>
                <c:pt idx="106">
                  <c:v>0.7625131582592416</c:v>
                </c:pt>
                <c:pt idx="107">
                  <c:v>0.74485298355653851</c:v>
                </c:pt>
                <c:pt idx="108">
                  <c:v>0.72870680067498916</c:v>
                </c:pt>
                <c:pt idx="109">
                  <c:v>0.71381823957491619</c:v>
                </c:pt>
                <c:pt idx="110">
                  <c:v>0.69999999999999984</c:v>
                </c:pt>
                <c:pt idx="111">
                  <c:v>0.6871102430567595</c:v>
                </c:pt>
                <c:pt idx="112">
                  <c:v>0.67503846381456145</c:v>
                </c:pt>
                <c:pt idx="113">
                  <c:v>0.66369656558399515</c:v>
                </c:pt>
                <c:pt idx="114">
                  <c:v>0.65301296854205049</c:v>
                </c:pt>
                <c:pt idx="115">
                  <c:v>0.64292857857285735</c:v>
                </c:pt>
                <c:pt idx="116">
                  <c:v>0.63339394440353258</c:v>
                </c:pt>
                <c:pt idx="117">
                  <c:v>0.62436720058014084</c:v>
                </c:pt>
                <c:pt idx="118">
                  <c:v>0.61581254575402888</c:v>
                </c:pt>
                <c:pt idx="119">
                  <c:v>0.60769909508133924</c:v>
                </c:pt>
                <c:pt idx="120">
                  <c:v>0.59999999999999987</c:v>
                </c:pt>
                <c:pt idx="121">
                  <c:v>0.59269176291167391</c:v>
                </c:pt>
                <c:pt idx="122">
                  <c:v>0.5857536964558403</c:v>
                </c:pt>
                <c:pt idx="123">
                  <c:v>0.57916749174998361</c:v>
                </c:pt>
                <c:pt idx="124">
                  <c:v>0.57291686991874746</c:v>
                </c:pt>
                <c:pt idx="125">
                  <c:v>0.56698729810778059</c:v>
                </c:pt>
                <c:pt idx="126">
                  <c:v>0.56136575601077365</c:v>
                </c:pt>
                <c:pt idx="127">
                  <c:v>0.55604054239153755</c:v>
                </c:pt>
                <c:pt idx="128">
                  <c:v>0.55100111358712689</c:v>
                </c:pt>
                <c:pt idx="129">
                  <c:v>0.5462379478184628</c:v>
                </c:pt>
                <c:pt idx="130">
                  <c:v>0.54174243050441584</c:v>
                </c:pt>
                <c:pt idx="131">
                  <c:v>0.53750675680611282</c:v>
                </c:pt>
                <c:pt idx="132">
                  <c:v>0.53352384841237588</c:v>
                </c:pt>
                <c:pt idx="133">
                  <c:v>0.52978728217964999</c:v>
                </c:pt>
                <c:pt idx="134">
                  <c:v>0.52629122870691947</c:v>
                </c:pt>
                <c:pt idx="135">
                  <c:v>0.52303039929152706</c:v>
                </c:pt>
                <c:pt idx="136">
                  <c:v>0.51999999999999991</c:v>
                </c:pt>
                <c:pt idx="137">
                  <c:v>0.51719569181706748</c:v>
                </c:pt>
                <c:pt idx="138">
                  <c:v>0.51461355601953596</c:v>
                </c:pt>
                <c:pt idx="139">
                  <c:v>0.51225006406971207</c:v>
                </c:pt>
                <c:pt idx="140">
                  <c:v>0.51010205144336429</c:v>
                </c:pt>
                <c:pt idx="141">
                  <c:v>0.50816669490568245</c:v>
                </c:pt>
                <c:pt idx="142">
                  <c:v>0.50644149282987727</c:v>
                </c:pt>
                <c:pt idx="143">
                  <c:v>0.50492424822053739</c:v>
                </c:pt>
                <c:pt idx="144">
                  <c:v>0.50361305416036573</c:v>
                </c:pt>
                <c:pt idx="145">
                  <c:v>0.50250628144669007</c:v>
                </c:pt>
                <c:pt idx="146">
                  <c:v>0.50160256822491545</c:v>
                </c:pt>
                <c:pt idx="147">
                  <c:v>0.50090081146128873</c:v>
                </c:pt>
                <c:pt idx="148">
                  <c:v>0.50040016012812805</c:v>
                </c:pt>
                <c:pt idx="149">
                  <c:v>0.50010001000200055</c:v>
                </c:pt>
                <c:pt idx="150">
                  <c:v>0.5</c:v>
                </c:pt>
                <c:pt idx="151">
                  <c:v>0.50010001000200055</c:v>
                </c:pt>
                <c:pt idx="152">
                  <c:v>0.50040016012812816</c:v>
                </c:pt>
                <c:pt idx="153">
                  <c:v>0.50090081146128873</c:v>
                </c:pt>
                <c:pt idx="154">
                  <c:v>0.50160256822491545</c:v>
                </c:pt>
                <c:pt idx="155">
                  <c:v>0.50250628144669007</c:v>
                </c:pt>
                <c:pt idx="156">
                  <c:v>0.50361305416036584</c:v>
                </c:pt>
                <c:pt idx="157">
                  <c:v>0.5049242482205375</c:v>
                </c:pt>
                <c:pt idx="158">
                  <c:v>0.50644149282987738</c:v>
                </c:pt>
                <c:pt idx="159">
                  <c:v>0.50816669490568256</c:v>
                </c:pt>
                <c:pt idx="160">
                  <c:v>0.51010205144336451</c:v>
                </c:pt>
                <c:pt idx="161">
                  <c:v>0.51225006406971207</c:v>
                </c:pt>
                <c:pt idx="162">
                  <c:v>0.51461355601953618</c:v>
                </c:pt>
                <c:pt idx="163">
                  <c:v>0.5171956918170677</c:v>
                </c:pt>
                <c:pt idx="164">
                  <c:v>0.52</c:v>
                </c:pt>
                <c:pt idx="165">
                  <c:v>0.52303039929152728</c:v>
                </c:pt>
                <c:pt idx="166">
                  <c:v>0.52629122870691969</c:v>
                </c:pt>
                <c:pt idx="167">
                  <c:v>0.52978728217965021</c:v>
                </c:pt>
                <c:pt idx="168">
                  <c:v>0.5335238484123761</c:v>
                </c:pt>
                <c:pt idx="169">
                  <c:v>0.53750675680611304</c:v>
                </c:pt>
                <c:pt idx="170">
                  <c:v>0.54174243050441617</c:v>
                </c:pt>
                <c:pt idx="171">
                  <c:v>0.54623794781846313</c:v>
                </c:pt>
                <c:pt idx="172">
                  <c:v>0.55100111358712722</c:v>
                </c:pt>
                <c:pt idx="173">
                  <c:v>0.556040542391538</c:v>
                </c:pt>
                <c:pt idx="174">
                  <c:v>0.5613657560107741</c:v>
                </c:pt>
                <c:pt idx="175">
                  <c:v>0.56698729810778092</c:v>
                </c:pt>
                <c:pt idx="176">
                  <c:v>0.5729168699187478</c:v>
                </c:pt>
                <c:pt idx="177">
                  <c:v>0.57916749174998405</c:v>
                </c:pt>
                <c:pt idx="178">
                  <c:v>0.58575369645584074</c:v>
                </c:pt>
                <c:pt idx="179">
                  <c:v>0.59269176291167425</c:v>
                </c:pt>
                <c:pt idx="180">
                  <c:v>0.60000000000000031</c:v>
                </c:pt>
              </c:numCache>
            </c:numRef>
          </c:xVal>
          <c:yVal>
            <c:numRef>
              <c:f>SD_Data!$AF$12:$AF$212</c:f>
              <c:numCache>
                <c:formatCode>General</c:formatCode>
                <c:ptCount val="201"/>
                <c:pt idx="20">
                  <c:v>0.79999999999999982</c:v>
                </c:pt>
                <c:pt idx="21">
                  <c:v>0.78999999999999981</c:v>
                </c:pt>
                <c:pt idx="22">
                  <c:v>0.7799999999999998</c:v>
                </c:pt>
                <c:pt idx="23">
                  <c:v>0.7699999999999998</c:v>
                </c:pt>
                <c:pt idx="24">
                  <c:v>0.75999999999999979</c:v>
                </c:pt>
                <c:pt idx="25">
                  <c:v>0.74999999999999978</c:v>
                </c:pt>
                <c:pt idx="26">
                  <c:v>0.73999999999999977</c:v>
                </c:pt>
                <c:pt idx="27">
                  <c:v>0.72999999999999976</c:v>
                </c:pt>
                <c:pt idx="28">
                  <c:v>0.71999999999999975</c:v>
                </c:pt>
                <c:pt idx="29">
                  <c:v>0.70999999999999974</c:v>
                </c:pt>
                <c:pt idx="30">
                  <c:v>0.69999999999999973</c:v>
                </c:pt>
                <c:pt idx="31">
                  <c:v>0.68999999999999972</c:v>
                </c:pt>
                <c:pt idx="32">
                  <c:v>0.67999999999999972</c:v>
                </c:pt>
                <c:pt idx="33">
                  <c:v>0.66999999999999971</c:v>
                </c:pt>
                <c:pt idx="34">
                  <c:v>0.6599999999999997</c:v>
                </c:pt>
                <c:pt idx="35">
                  <c:v>0.64999999999999969</c:v>
                </c:pt>
                <c:pt idx="36">
                  <c:v>0.63999999999999968</c:v>
                </c:pt>
                <c:pt idx="37">
                  <c:v>0.62999999999999967</c:v>
                </c:pt>
                <c:pt idx="38">
                  <c:v>0.61999999999999966</c:v>
                </c:pt>
                <c:pt idx="39">
                  <c:v>0.60999999999999965</c:v>
                </c:pt>
                <c:pt idx="40">
                  <c:v>0.59999999999999964</c:v>
                </c:pt>
                <c:pt idx="41">
                  <c:v>0.58999999999999964</c:v>
                </c:pt>
                <c:pt idx="42">
                  <c:v>0.57999999999999974</c:v>
                </c:pt>
                <c:pt idx="43">
                  <c:v>0.56999999999999973</c:v>
                </c:pt>
                <c:pt idx="44">
                  <c:v>0.55999999999999972</c:v>
                </c:pt>
                <c:pt idx="45">
                  <c:v>0.54999999999999971</c:v>
                </c:pt>
                <c:pt idx="46">
                  <c:v>0.5399999999999997</c:v>
                </c:pt>
                <c:pt idx="47">
                  <c:v>0.52999999999999969</c:v>
                </c:pt>
                <c:pt idx="48">
                  <c:v>0.51999999999999968</c:v>
                </c:pt>
                <c:pt idx="49">
                  <c:v>0.50999999999999968</c:v>
                </c:pt>
                <c:pt idx="50">
                  <c:v>0.49999999999999967</c:v>
                </c:pt>
                <c:pt idx="51">
                  <c:v>0.48999999999999971</c:v>
                </c:pt>
                <c:pt idx="52">
                  <c:v>0.4799999999999997</c:v>
                </c:pt>
                <c:pt idx="53">
                  <c:v>0.4699999999999997</c:v>
                </c:pt>
                <c:pt idx="54">
                  <c:v>0.45999999999999969</c:v>
                </c:pt>
                <c:pt idx="55">
                  <c:v>0.44999999999999968</c:v>
                </c:pt>
                <c:pt idx="56">
                  <c:v>0.43999999999999967</c:v>
                </c:pt>
                <c:pt idx="57">
                  <c:v>0.42999999999999972</c:v>
                </c:pt>
                <c:pt idx="58">
                  <c:v>0.41999999999999971</c:v>
                </c:pt>
                <c:pt idx="59">
                  <c:v>0.4099999999999997</c:v>
                </c:pt>
                <c:pt idx="60">
                  <c:v>0.39999999999999969</c:v>
                </c:pt>
                <c:pt idx="61">
                  <c:v>0.38999999999999968</c:v>
                </c:pt>
                <c:pt idx="62">
                  <c:v>0.37999999999999973</c:v>
                </c:pt>
                <c:pt idx="63">
                  <c:v>0.36999999999999972</c:v>
                </c:pt>
                <c:pt idx="64">
                  <c:v>0.35999999999999971</c:v>
                </c:pt>
                <c:pt idx="65">
                  <c:v>0.3499999999999997</c:v>
                </c:pt>
                <c:pt idx="66">
                  <c:v>0.33999999999999969</c:v>
                </c:pt>
                <c:pt idx="67">
                  <c:v>0.32999999999999968</c:v>
                </c:pt>
                <c:pt idx="68">
                  <c:v>0.31999999999999967</c:v>
                </c:pt>
                <c:pt idx="69">
                  <c:v>0.30999999999999966</c:v>
                </c:pt>
                <c:pt idx="70">
                  <c:v>0.29999999999999966</c:v>
                </c:pt>
                <c:pt idx="71">
                  <c:v>0.28999999999999965</c:v>
                </c:pt>
                <c:pt idx="72">
                  <c:v>0.27999999999999964</c:v>
                </c:pt>
                <c:pt idx="73">
                  <c:v>0.26999999999999963</c:v>
                </c:pt>
                <c:pt idx="74">
                  <c:v>0.25999999999999962</c:v>
                </c:pt>
                <c:pt idx="75">
                  <c:v>0.24999999999999961</c:v>
                </c:pt>
                <c:pt idx="76">
                  <c:v>0.2399999999999996</c:v>
                </c:pt>
                <c:pt idx="77">
                  <c:v>0.22999999999999959</c:v>
                </c:pt>
                <c:pt idx="78">
                  <c:v>0.21999999999999958</c:v>
                </c:pt>
                <c:pt idx="79">
                  <c:v>0.20999999999999958</c:v>
                </c:pt>
                <c:pt idx="80">
                  <c:v>0.19999999999999957</c:v>
                </c:pt>
                <c:pt idx="81">
                  <c:v>0.18999999999999956</c:v>
                </c:pt>
                <c:pt idx="82">
                  <c:v>0.17999999999999955</c:v>
                </c:pt>
                <c:pt idx="83">
                  <c:v>0.16999999999999954</c:v>
                </c:pt>
                <c:pt idx="84">
                  <c:v>0.15999999999999953</c:v>
                </c:pt>
                <c:pt idx="85">
                  <c:v>0.14999999999999952</c:v>
                </c:pt>
                <c:pt idx="86">
                  <c:v>0.13999999999999951</c:v>
                </c:pt>
                <c:pt idx="87">
                  <c:v>0.1299999999999995</c:v>
                </c:pt>
                <c:pt idx="88">
                  <c:v>0.1199999999999995</c:v>
                </c:pt>
                <c:pt idx="89">
                  <c:v>0.10999999999999949</c:v>
                </c:pt>
                <c:pt idx="90">
                  <c:v>9.9999999999999478E-2</c:v>
                </c:pt>
                <c:pt idx="91">
                  <c:v>8.9999999999999469E-2</c:v>
                </c:pt>
                <c:pt idx="92">
                  <c:v>7.999999999999946E-2</c:v>
                </c:pt>
                <c:pt idx="93">
                  <c:v>6.9999999999999452E-2</c:v>
                </c:pt>
                <c:pt idx="94">
                  <c:v>5.9999999999999443E-2</c:v>
                </c:pt>
                <c:pt idx="95">
                  <c:v>4.9999999999999434E-2</c:v>
                </c:pt>
                <c:pt idx="96">
                  <c:v>3.9999999999999425E-2</c:v>
                </c:pt>
                <c:pt idx="97">
                  <c:v>2.9999999999999416E-2</c:v>
                </c:pt>
                <c:pt idx="98">
                  <c:v>1.9999999999999407E-2</c:v>
                </c:pt>
                <c:pt idx="99">
                  <c:v>9.9999999999993983E-3</c:v>
                </c:pt>
                <c:pt idx="100">
                  <c:v>0</c:v>
                </c:pt>
                <c:pt idx="101">
                  <c:v>-1.0000000000000009E-2</c:v>
                </c:pt>
                <c:pt idx="102">
                  <c:v>-2.0000000000000018E-2</c:v>
                </c:pt>
                <c:pt idx="103">
                  <c:v>-3.0000000000000027E-2</c:v>
                </c:pt>
                <c:pt idx="104">
                  <c:v>-4.0000000000000036E-2</c:v>
                </c:pt>
                <c:pt idx="105">
                  <c:v>-5.0000000000000044E-2</c:v>
                </c:pt>
                <c:pt idx="106">
                  <c:v>-6.0000000000000053E-2</c:v>
                </c:pt>
                <c:pt idx="107">
                  <c:v>-7.0000000000000062E-2</c:v>
                </c:pt>
                <c:pt idx="108">
                  <c:v>-8.0000000000000071E-2</c:v>
                </c:pt>
                <c:pt idx="109">
                  <c:v>-9.000000000000008E-2</c:v>
                </c:pt>
                <c:pt idx="110">
                  <c:v>-0.10000000000000009</c:v>
                </c:pt>
                <c:pt idx="111">
                  <c:v>-0.1100000000000001</c:v>
                </c:pt>
                <c:pt idx="112">
                  <c:v>-0.12000000000000011</c:v>
                </c:pt>
                <c:pt idx="113">
                  <c:v>-0.13000000000000012</c:v>
                </c:pt>
                <c:pt idx="114">
                  <c:v>-0.14000000000000012</c:v>
                </c:pt>
                <c:pt idx="115">
                  <c:v>-0.15000000000000013</c:v>
                </c:pt>
                <c:pt idx="116">
                  <c:v>-0.16000000000000014</c:v>
                </c:pt>
                <c:pt idx="117">
                  <c:v>-0.17000000000000015</c:v>
                </c:pt>
                <c:pt idx="118">
                  <c:v>-0.18000000000000016</c:v>
                </c:pt>
                <c:pt idx="119">
                  <c:v>-0.19000000000000017</c:v>
                </c:pt>
                <c:pt idx="120">
                  <c:v>-0.20000000000000018</c:v>
                </c:pt>
                <c:pt idx="121">
                  <c:v>-0.21000000000000019</c:v>
                </c:pt>
                <c:pt idx="122">
                  <c:v>-0.2200000000000002</c:v>
                </c:pt>
                <c:pt idx="123">
                  <c:v>-0.2300000000000002</c:v>
                </c:pt>
                <c:pt idx="124">
                  <c:v>-0.24000000000000021</c:v>
                </c:pt>
                <c:pt idx="125">
                  <c:v>-0.25000000000000022</c:v>
                </c:pt>
                <c:pt idx="126">
                  <c:v>-0.26000000000000023</c:v>
                </c:pt>
                <c:pt idx="127">
                  <c:v>-0.27000000000000024</c:v>
                </c:pt>
                <c:pt idx="128">
                  <c:v>-0.28000000000000025</c:v>
                </c:pt>
                <c:pt idx="129">
                  <c:v>-0.29000000000000026</c:v>
                </c:pt>
                <c:pt idx="130">
                  <c:v>-0.30000000000000027</c:v>
                </c:pt>
                <c:pt idx="131">
                  <c:v>-0.31000000000000028</c:v>
                </c:pt>
                <c:pt idx="132">
                  <c:v>-0.32000000000000028</c:v>
                </c:pt>
                <c:pt idx="133">
                  <c:v>-0.33000000000000029</c:v>
                </c:pt>
                <c:pt idx="134">
                  <c:v>-0.3400000000000003</c:v>
                </c:pt>
                <c:pt idx="135">
                  <c:v>-0.35000000000000031</c:v>
                </c:pt>
                <c:pt idx="136">
                  <c:v>-0.36000000000000032</c:v>
                </c:pt>
                <c:pt idx="137">
                  <c:v>-0.37000000000000033</c:v>
                </c:pt>
                <c:pt idx="138">
                  <c:v>-0.38000000000000034</c:v>
                </c:pt>
                <c:pt idx="139">
                  <c:v>-0.39000000000000035</c:v>
                </c:pt>
                <c:pt idx="140">
                  <c:v>-0.4000000000000003</c:v>
                </c:pt>
                <c:pt idx="141">
                  <c:v>-0.41000000000000031</c:v>
                </c:pt>
                <c:pt idx="142">
                  <c:v>-0.42000000000000032</c:v>
                </c:pt>
                <c:pt idx="143">
                  <c:v>-0.43000000000000027</c:v>
                </c:pt>
                <c:pt idx="144">
                  <c:v>-0.44000000000000028</c:v>
                </c:pt>
                <c:pt idx="145">
                  <c:v>-0.45000000000000029</c:v>
                </c:pt>
                <c:pt idx="146">
                  <c:v>-0.4600000000000003</c:v>
                </c:pt>
                <c:pt idx="147">
                  <c:v>-0.47000000000000031</c:v>
                </c:pt>
                <c:pt idx="148">
                  <c:v>-0.48000000000000032</c:v>
                </c:pt>
                <c:pt idx="149">
                  <c:v>-0.49000000000000032</c:v>
                </c:pt>
                <c:pt idx="150">
                  <c:v>-0.50000000000000033</c:v>
                </c:pt>
                <c:pt idx="151">
                  <c:v>-0.51000000000000034</c:v>
                </c:pt>
                <c:pt idx="152">
                  <c:v>-0.52000000000000035</c:v>
                </c:pt>
                <c:pt idx="153">
                  <c:v>-0.53000000000000036</c:v>
                </c:pt>
                <c:pt idx="154">
                  <c:v>-0.54000000000000026</c:v>
                </c:pt>
                <c:pt idx="155">
                  <c:v>-0.55000000000000027</c:v>
                </c:pt>
                <c:pt idx="156">
                  <c:v>-0.56000000000000028</c:v>
                </c:pt>
                <c:pt idx="157">
                  <c:v>-0.57000000000000028</c:v>
                </c:pt>
                <c:pt idx="158">
                  <c:v>-0.58000000000000029</c:v>
                </c:pt>
                <c:pt idx="159">
                  <c:v>-0.5900000000000003</c:v>
                </c:pt>
                <c:pt idx="160">
                  <c:v>-0.60000000000000031</c:v>
                </c:pt>
                <c:pt idx="161">
                  <c:v>-0.61000000000000032</c:v>
                </c:pt>
                <c:pt idx="162">
                  <c:v>-0.62000000000000033</c:v>
                </c:pt>
                <c:pt idx="163">
                  <c:v>-0.63000000000000034</c:v>
                </c:pt>
                <c:pt idx="164">
                  <c:v>-0.64000000000000035</c:v>
                </c:pt>
                <c:pt idx="165">
                  <c:v>-0.65000000000000036</c:v>
                </c:pt>
                <c:pt idx="166">
                  <c:v>-0.66000000000000036</c:v>
                </c:pt>
                <c:pt idx="167">
                  <c:v>-0.67000000000000037</c:v>
                </c:pt>
                <c:pt idx="168">
                  <c:v>-0.68000000000000038</c:v>
                </c:pt>
                <c:pt idx="169">
                  <c:v>-0.69000000000000039</c:v>
                </c:pt>
                <c:pt idx="170">
                  <c:v>-0.7000000000000004</c:v>
                </c:pt>
                <c:pt idx="171">
                  <c:v>-0.71000000000000041</c:v>
                </c:pt>
                <c:pt idx="172">
                  <c:v>-0.72000000000000042</c:v>
                </c:pt>
                <c:pt idx="173">
                  <c:v>-0.73000000000000043</c:v>
                </c:pt>
                <c:pt idx="174">
                  <c:v>-0.74000000000000044</c:v>
                </c:pt>
                <c:pt idx="175">
                  <c:v>-0.75000000000000044</c:v>
                </c:pt>
                <c:pt idx="176">
                  <c:v>-0.76000000000000045</c:v>
                </c:pt>
                <c:pt idx="177">
                  <c:v>-0.77000000000000046</c:v>
                </c:pt>
                <c:pt idx="178">
                  <c:v>-0.78000000000000047</c:v>
                </c:pt>
                <c:pt idx="179">
                  <c:v>-0.79000000000000048</c:v>
                </c:pt>
                <c:pt idx="180">
                  <c:v>-0.80000000000000049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357600"/>
        <c:axId val="378358160"/>
      </c:scatterChart>
      <c:valAx>
        <c:axId val="378357600"/>
        <c:scaling>
          <c:orientation val="minMax"/>
          <c:max val="1"/>
          <c:min val="-1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FFFFFF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78358160"/>
        <c:crosses val="autoZero"/>
        <c:crossBetween val="midCat"/>
        <c:majorUnit val="0.5"/>
      </c:valAx>
      <c:valAx>
        <c:axId val="378358160"/>
        <c:scaling>
          <c:orientation val="minMax"/>
          <c:max val="1"/>
          <c:min val="-1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FFFFFF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FFFFFF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783576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Diagramm1"/>
  <sheetViews>
    <sheetView zoomScale="206" workbookViewId="0" zoomToFit="1"/>
  </sheetViews>
  <pageMargins left="0.78740157499999996" right="2.5" top="0.984251969" bottom="5" header="0.5" footer="0.5"/>
  <pageSetup orientation="portrait" horizontalDpi="200" verticalDpi="2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gif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5</xdr:row>
      <xdr:rowOff>9523</xdr:rowOff>
    </xdr:from>
    <xdr:to>
      <xdr:col>10</xdr:col>
      <xdr:colOff>104775</xdr:colOff>
      <xdr:row>46</xdr:row>
      <xdr:rowOff>142875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457200" y="819148"/>
          <a:ext cx="5743575" cy="6772277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>
          <a:noFill/>
          <a:miter lim="800000"/>
          <a:headEnd/>
          <a:tailEnd/>
        </a:ln>
        <a:scene3d>
          <a:camera prst="orthographicFront"/>
          <a:lightRig rig="threePt" dir="t"/>
        </a:scene3d>
        <a:sp3d>
          <a:bevelT/>
        </a:sp3d>
      </xdr:spPr>
      <xdr:txBody>
        <a:bodyPr vertOverflow="clip" wrap="square" lIns="72000" tIns="72000" rIns="72000" bIns="72000" anchor="t" upright="1"/>
        <a:lstStyle/>
        <a:p>
          <a:pPr algn="ctr" rtl="0">
            <a:defRPr sz="1000"/>
          </a:pPr>
          <a:r>
            <a:rPr lang="de-DE" sz="1000" b="1" i="0" strike="noStrike">
              <a:solidFill>
                <a:srgbClr val="000000"/>
              </a:solidFill>
              <a:latin typeface="Arial"/>
              <a:cs typeface="Arial"/>
            </a:rPr>
            <a:t>For Smith-Tool:</a:t>
          </a:r>
        </a:p>
        <a:p>
          <a:pPr algn="l" rtl="0">
            <a:defRPr sz="1000"/>
          </a:pPr>
          <a:r>
            <a:rPr lang="de-DE" sz="1000" b="0" i="0" strike="noStrike">
              <a:solidFill>
                <a:srgbClr val="000000"/>
              </a:solidFill>
              <a:latin typeface="Arial"/>
              <a:cs typeface="Arial"/>
            </a:rPr>
            <a:t>Smith-Tool has been taken from the unknown-editor at www.microwaves101.com</a:t>
          </a:r>
          <a:r>
            <a:rPr lang="de-DE" sz="1000" b="0" i="0" strike="noStrike" baseline="0">
              <a:solidFill>
                <a:srgbClr val="000000"/>
              </a:solidFill>
              <a:latin typeface="Arial"/>
              <a:cs typeface="Arial"/>
            </a:rPr>
            <a:t> with this text:</a:t>
          </a:r>
          <a:endParaRPr lang="de-DE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de-DE" sz="1000" b="0" i="0" strike="noStrike">
              <a:solidFill>
                <a:srgbClr val="000000"/>
              </a:solidFill>
              <a:latin typeface="Arial"/>
              <a:cs typeface="Arial"/>
            </a:rPr>
            <a:t>	This spreadsheet contains data for generating Smith charts.  If you are interested </a:t>
          </a:r>
        </a:p>
        <a:p>
          <a:pPr algn="l" rtl="0">
            <a:defRPr sz="1000"/>
          </a:pPr>
          <a:r>
            <a:rPr lang="de-DE" sz="1000" b="0" i="0" strike="noStrike">
              <a:solidFill>
                <a:srgbClr val="000000"/>
              </a:solidFill>
              <a:latin typeface="Arial"/>
              <a:cs typeface="Arial"/>
            </a:rPr>
            <a:t>	in the equations instead of the data, send us an email!</a:t>
          </a:r>
        </a:p>
        <a:p>
          <a:pPr algn="l" rtl="0">
            <a:defRPr sz="1000"/>
          </a:pPr>
          <a:endParaRPr lang="de-DE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de-DE" sz="1000" b="0" i="0" strike="noStrike">
              <a:solidFill>
                <a:srgbClr val="000000"/>
              </a:solidFill>
              <a:latin typeface="Arial"/>
              <a:cs typeface="Arial"/>
            </a:rPr>
            <a:t>	Unknown Editor</a:t>
          </a:r>
        </a:p>
        <a:p>
          <a:pPr algn="l" rtl="0">
            <a:defRPr sz="1000"/>
          </a:pPr>
          <a:r>
            <a:rPr lang="de-DE" sz="1000" b="0" i="0" strike="noStrike">
              <a:solidFill>
                <a:srgbClr val="000000"/>
              </a:solidFill>
              <a:latin typeface="Arial"/>
              <a:cs typeface="Arial"/>
            </a:rPr>
            <a:t>	December 2007</a:t>
          </a:r>
        </a:p>
        <a:p>
          <a:pPr algn="l" rtl="0">
            <a:defRPr sz="1000"/>
          </a:pPr>
          <a:endParaRPr lang="de-DE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de-DE" sz="1000" b="1" i="0" strike="noStrike">
              <a:solidFill>
                <a:srgbClr val="000000"/>
              </a:solidFill>
              <a:latin typeface="Arial"/>
              <a:cs typeface="Arial"/>
            </a:rPr>
            <a:t>For Matching-Application:</a:t>
          </a:r>
        </a:p>
        <a:p>
          <a:pPr algn="l" rtl="0">
            <a:defRPr sz="1000"/>
          </a:pPr>
          <a:r>
            <a:rPr lang="de-DE" sz="1000" b="0" i="0" strike="noStrike">
              <a:solidFill>
                <a:srgbClr val="000000"/>
              </a:solidFill>
              <a:latin typeface="Arial"/>
              <a:cs typeface="Arial"/>
            </a:rPr>
            <a:t>Matching</a:t>
          </a:r>
          <a:r>
            <a:rPr lang="de-DE" sz="1000" b="0" i="0" strike="noStrike" baseline="0">
              <a:solidFill>
                <a:srgbClr val="000000"/>
              </a:solidFill>
              <a:latin typeface="Arial"/>
              <a:cs typeface="Arial"/>
            </a:rPr>
            <a:t> formulas are implemented to calculate the </a:t>
          </a:r>
        </a:p>
        <a:p>
          <a:pPr algn="l" rtl="0">
            <a:defRPr sz="1000"/>
          </a:pPr>
          <a:r>
            <a:rPr lang="de-DE" sz="1000" b="0" i="0" strike="noStrike" baseline="0">
              <a:solidFill>
                <a:srgbClr val="000000"/>
              </a:solidFill>
              <a:latin typeface="Arial"/>
              <a:cs typeface="Arial"/>
            </a:rPr>
            <a:t>matching of a load</a:t>
          </a:r>
        </a:p>
        <a:p>
          <a:pPr algn="l" rtl="0">
            <a:defRPr sz="1000"/>
          </a:pPr>
          <a:r>
            <a:rPr lang="de-DE" sz="1000" b="0" i="0" strike="noStrike" baseline="0">
              <a:solidFill>
                <a:srgbClr val="000000"/>
              </a:solidFill>
              <a:latin typeface="Arial"/>
              <a:cs typeface="Arial"/>
            </a:rPr>
            <a:t>	(R_L'+jX_L') (note that input must be normalized) </a:t>
          </a:r>
        </a:p>
        <a:p>
          <a:pPr algn="l" rtl="0">
            <a:defRPr sz="1000"/>
          </a:pPr>
          <a:r>
            <a:rPr lang="de-DE" sz="1000" b="0" i="0" strike="noStrike" baseline="0">
              <a:solidFill>
                <a:srgbClr val="000000"/>
              </a:solidFill>
              <a:latin typeface="Arial"/>
              <a:cs typeface="Arial"/>
            </a:rPr>
            <a:t>		(this can easily be changed, if you wish by yourself)</a:t>
          </a:r>
        </a:p>
        <a:p>
          <a:pPr algn="l" rtl="0">
            <a:defRPr sz="1000"/>
          </a:pPr>
          <a:r>
            <a:rPr lang="de-DE" sz="1000" b="0" i="0" strike="noStrike" baseline="0">
              <a:solidFill>
                <a:srgbClr val="000000"/>
              </a:solidFill>
              <a:latin typeface="Arial"/>
              <a:cs typeface="Arial"/>
            </a:rPr>
            <a:t>to an arbitrary impedance</a:t>
          </a:r>
        </a:p>
        <a:p>
          <a:pPr algn="l" rtl="0">
            <a:defRPr sz="1000"/>
          </a:pPr>
          <a:r>
            <a:rPr lang="de-DE" sz="1000" b="0" i="0" strike="noStrike" baseline="0">
              <a:solidFill>
                <a:srgbClr val="000000"/>
              </a:solidFill>
              <a:latin typeface="Arial"/>
              <a:cs typeface="Arial"/>
            </a:rPr>
            <a:t>	(R'+jX') (again, normalized)</a:t>
          </a:r>
        </a:p>
        <a:p>
          <a:pPr algn="l" rtl="0">
            <a:defRPr sz="1000"/>
          </a:pPr>
          <a:r>
            <a:rPr lang="de-DE" sz="1000" b="0" i="0" strike="noStrike" baseline="0">
              <a:solidFill>
                <a:srgbClr val="000000"/>
              </a:solidFill>
              <a:latin typeface="Arial"/>
              <a:cs typeface="Arial"/>
            </a:rPr>
            <a:t>in an environment with characteristic impedance</a:t>
          </a:r>
        </a:p>
        <a:p>
          <a:pPr algn="l" rtl="0">
            <a:defRPr sz="1000"/>
          </a:pPr>
          <a:r>
            <a:rPr lang="de-DE" sz="1000" b="0" i="0" strike="noStrike" baseline="0">
              <a:solidFill>
                <a:srgbClr val="000000"/>
              </a:solidFill>
              <a:latin typeface="Arial"/>
              <a:cs typeface="Arial"/>
            </a:rPr>
            <a:t>	(Z_0) (of course this is in real ohms!)</a:t>
          </a:r>
        </a:p>
        <a:p>
          <a:pPr algn="l" rtl="0">
            <a:defRPr sz="1000"/>
          </a:pPr>
          <a:r>
            <a:rPr lang="de-DE" sz="1000" b="0" i="0" strike="noStrike" baseline="0">
              <a:solidFill>
                <a:srgbClr val="000000"/>
              </a:solidFill>
              <a:latin typeface="Arial"/>
              <a:cs typeface="Arial"/>
            </a:rPr>
            <a:t>at a frequency</a:t>
          </a:r>
        </a:p>
        <a:p>
          <a:pPr algn="l" rtl="0">
            <a:defRPr sz="1000"/>
          </a:pPr>
          <a:r>
            <a:rPr lang="de-DE" sz="1000" b="0" i="0" strike="noStrike" baseline="0">
              <a:solidFill>
                <a:srgbClr val="000000"/>
              </a:solidFill>
              <a:latin typeface="Arial"/>
              <a:cs typeface="Arial"/>
            </a:rPr>
            <a:t>	(f) (in Hertz, important for calculating physical values of elements)</a:t>
          </a:r>
        </a:p>
        <a:p>
          <a:pPr algn="l" rtl="0">
            <a:defRPr sz="1000"/>
          </a:pPr>
          <a:r>
            <a:rPr lang="de-DE" sz="1000" b="0" i="0" strike="noStrike" baseline="0">
              <a:solidFill>
                <a:srgbClr val="000000"/>
              </a:solidFill>
              <a:latin typeface="Arial"/>
              <a:cs typeface="Arial"/>
            </a:rPr>
            <a:t>with lines that have an effective perimittivity of</a:t>
          </a:r>
        </a:p>
        <a:p>
          <a:pPr algn="l" rtl="0">
            <a:defRPr sz="1000"/>
          </a:pPr>
          <a:r>
            <a:rPr lang="de-DE" sz="1000" b="0" i="0" strike="noStrike" baseline="0">
              <a:solidFill>
                <a:srgbClr val="000000"/>
              </a:solidFill>
              <a:latin typeface="Arial"/>
              <a:cs typeface="Arial"/>
            </a:rPr>
            <a:t>	(eps_eff)</a:t>
          </a:r>
        </a:p>
        <a:p>
          <a:pPr algn="l" rtl="0">
            <a:defRPr sz="1000"/>
          </a:pPr>
          <a:endParaRPr lang="de-DE" sz="1000" b="0" i="0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de-DE" sz="1000" b="0" i="0" strike="noStrike" baseline="0">
              <a:solidFill>
                <a:srgbClr val="000000"/>
              </a:solidFill>
              <a:latin typeface="Arial"/>
              <a:cs typeface="Arial"/>
            </a:rPr>
            <a:t>The results are shown in the orange fileds as physical (and sometimes electrical) quantities</a:t>
          </a:r>
        </a:p>
        <a:p>
          <a:pPr algn="l" rtl="0">
            <a:defRPr sz="1000"/>
          </a:pPr>
          <a:r>
            <a:rPr lang="de-DE" sz="1000" b="0" i="0" strike="noStrike" baseline="0">
              <a:solidFill>
                <a:srgbClr val="000000"/>
              </a:solidFill>
              <a:latin typeface="Arial"/>
              <a:cs typeface="Arial"/>
            </a:rPr>
            <a:t>for ideal (of course!) elements.</a:t>
          </a:r>
        </a:p>
        <a:p>
          <a:pPr algn="l" rtl="0">
            <a:defRPr sz="1000"/>
          </a:pPr>
          <a:endParaRPr lang="de-DE" sz="1000" b="0" i="0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de-DE" sz="1000" b="0" i="0" strike="noStrike" baseline="0">
              <a:solidFill>
                <a:srgbClr val="000000"/>
              </a:solidFill>
              <a:latin typeface="Arial"/>
              <a:cs typeface="Arial"/>
            </a:rPr>
            <a:t>Also the trajectories of the matching are shown in the SmithChart with corresponding colors.</a:t>
          </a:r>
        </a:p>
        <a:p>
          <a:pPr algn="l" rtl="0">
            <a:defRPr sz="1000"/>
          </a:pPr>
          <a:r>
            <a:rPr lang="de-DE" sz="1000" b="0" i="0" strike="noStrike">
              <a:solidFill>
                <a:srgbClr val="000000"/>
              </a:solidFill>
              <a:latin typeface="Arial"/>
              <a:cs typeface="Arial"/>
            </a:rPr>
            <a:t>If some field show an error, do not worry, in that case the matching is just not possible</a:t>
          </a:r>
          <a:r>
            <a:rPr lang="de-DE" sz="1000" b="0" i="0" strike="noStrike" baseline="0">
              <a:solidFill>
                <a:srgbClr val="000000"/>
              </a:solidFill>
              <a:latin typeface="Arial"/>
              <a:cs typeface="Arial"/>
            </a:rPr>
            <a:t> with</a:t>
          </a:r>
        </a:p>
        <a:p>
          <a:pPr algn="l" rtl="0">
            <a:defRPr sz="1000"/>
          </a:pPr>
          <a:r>
            <a:rPr lang="de-DE" sz="1000" b="0" i="0" strike="noStrike" baseline="0">
              <a:solidFill>
                <a:srgbClr val="000000"/>
              </a:solidFill>
              <a:latin typeface="Arial"/>
              <a:cs typeface="Arial"/>
            </a:rPr>
            <a:t>that particular topology.</a:t>
          </a:r>
        </a:p>
        <a:p>
          <a:pPr algn="l" rtl="0">
            <a:defRPr sz="1000"/>
          </a:pPr>
          <a:endParaRPr lang="de-DE" sz="1000" b="0" i="0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de-DE" sz="1000" b="0" i="0" strike="noStrike" baseline="0">
              <a:solidFill>
                <a:srgbClr val="000000"/>
              </a:solidFill>
              <a:latin typeface="Arial"/>
              <a:cs typeface="Arial"/>
            </a:rPr>
            <a:t>Best regards, have fun, and bring me some business, contact is</a:t>
          </a:r>
        </a:p>
        <a:p>
          <a:pPr algn="l" rtl="0">
            <a:defRPr sz="1000"/>
          </a:pPr>
          <a:r>
            <a:rPr lang="de-DE" sz="1000" b="0" i="0" strike="noStrike" baseline="0">
              <a:solidFill>
                <a:srgbClr val="000000"/>
              </a:solidFill>
              <a:latin typeface="Arial"/>
              <a:cs typeface="Arial"/>
            </a:rPr>
            <a:t>	www.ibdrigo.com, Mail info@ibdrigo.com</a:t>
          </a:r>
        </a:p>
        <a:p>
          <a:pPr algn="l" rtl="0">
            <a:defRPr sz="1000"/>
          </a:pPr>
          <a:endParaRPr lang="de-DE" sz="1000" b="0" i="0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de-DE" sz="1200" b="1" i="0" strike="noStrike" baseline="0">
              <a:solidFill>
                <a:srgbClr val="000000"/>
              </a:solidFill>
              <a:latin typeface="Arial"/>
              <a:cs typeface="Arial"/>
            </a:rPr>
            <a:t>Disclaimer: With using this you are accpeting the terms and conditions of this sheet.</a:t>
          </a:r>
        </a:p>
        <a:p>
          <a:pPr algn="l" rtl="0">
            <a:defRPr sz="1000"/>
          </a:pPr>
          <a:endParaRPr lang="de-DE" sz="1200" b="1" i="0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de-DE" sz="1200" b="1" i="0" strike="noStrike" baseline="0">
              <a:solidFill>
                <a:srgbClr val="000000"/>
              </a:solidFill>
              <a:latin typeface="Arial"/>
              <a:cs typeface="Arial"/>
            </a:rPr>
            <a:t>Terms and Conditions are:</a:t>
          </a:r>
        </a:p>
        <a:p>
          <a:pPr algn="l" rtl="0">
            <a:defRPr sz="1000"/>
          </a:pPr>
          <a:r>
            <a:rPr lang="de-DE" sz="1200" b="1" i="0" strike="noStrike" baseline="0">
              <a:solidFill>
                <a:srgbClr val="000000"/>
              </a:solidFill>
              <a:latin typeface="Arial"/>
              <a:cs typeface="Arial"/>
            </a:rPr>
            <a:t>1) You may use it as you wish and change or redistribute it, as long as the above stated names are not removed</a:t>
          </a:r>
        </a:p>
        <a:p>
          <a:pPr algn="l" rtl="0">
            <a:defRPr sz="1000"/>
          </a:pPr>
          <a:r>
            <a:rPr lang="de-DE" sz="1200" b="1" i="0" strike="noStrike" baseline="0">
              <a:solidFill>
                <a:srgbClr val="000000"/>
              </a:solidFill>
              <a:latin typeface="Arial"/>
              <a:cs typeface="Arial"/>
            </a:rPr>
            <a:t>2) Under no circumstances any responsibility for the outcome and result of this sheet is accepted. </a:t>
          </a:r>
        </a:p>
        <a:p>
          <a:pPr algn="l" rtl="0">
            <a:defRPr sz="1000"/>
          </a:pPr>
          <a:r>
            <a:rPr lang="de-DE" sz="1200" b="1" i="0" strike="noStrike" baseline="0">
              <a:solidFill>
                <a:srgbClr val="000000"/>
              </a:solidFill>
              <a:latin typeface="Arial"/>
              <a:cs typeface="Arial"/>
            </a:rPr>
            <a:t>Clearly this means: If you build something based on the calculations of this sheet and your design is faulty or blows up.... it's your problem, I will not accept any responsibility.</a:t>
          </a:r>
          <a:endParaRPr lang="de-DE" sz="12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4</xdr:col>
      <xdr:colOff>413038</xdr:colOff>
      <xdr:row>0</xdr:row>
      <xdr:rowOff>0</xdr:rowOff>
    </xdr:from>
    <xdr:to>
      <xdr:col>14</xdr:col>
      <xdr:colOff>455371</xdr:colOff>
      <xdr:row>3</xdr:row>
      <xdr:rowOff>96307</xdr:rowOff>
    </xdr:to>
    <xdr:pic>
      <xdr:nvPicPr>
        <xdr:cNvPr id="3" name="Grafik 2" descr="b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51438" y="0"/>
          <a:ext cx="6138333" cy="582082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0</xdr:row>
      <xdr:rowOff>33586</xdr:rowOff>
    </xdr:from>
    <xdr:to>
      <xdr:col>4</xdr:col>
      <xdr:colOff>428625</xdr:colOff>
      <xdr:row>3</xdr:row>
      <xdr:rowOff>109786</xdr:rowOff>
    </xdr:to>
    <xdr:pic>
      <xdr:nvPicPr>
        <xdr:cNvPr id="4" name="Grafik 3" descr="logo.gif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8100" y="33586"/>
          <a:ext cx="2828925" cy="5619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4646905" cy="4480449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460663</xdr:colOff>
      <xdr:row>0</xdr:row>
      <xdr:rowOff>0</xdr:rowOff>
    </xdr:from>
    <xdr:to>
      <xdr:col>11</xdr:col>
      <xdr:colOff>502996</xdr:colOff>
      <xdr:row>3</xdr:row>
      <xdr:rowOff>96307</xdr:rowOff>
    </xdr:to>
    <xdr:pic>
      <xdr:nvPicPr>
        <xdr:cNvPr id="2" name="Grafik 1" descr="b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13338" y="0"/>
          <a:ext cx="6138333" cy="5820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33586</xdr:rowOff>
    </xdr:from>
    <xdr:to>
      <xdr:col>3</xdr:col>
      <xdr:colOff>476250</xdr:colOff>
      <xdr:row>3</xdr:row>
      <xdr:rowOff>109786</xdr:rowOff>
    </xdr:to>
    <xdr:pic>
      <xdr:nvPicPr>
        <xdr:cNvPr id="3" name="Grafik 2" descr="logo.gif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33586"/>
          <a:ext cx="2828925" cy="561975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12</xdr:col>
      <xdr:colOff>676275</xdr:colOff>
      <xdr:row>13</xdr:row>
      <xdr:rowOff>76200</xdr:rowOff>
    </xdr:from>
    <xdr:to>
      <xdr:col>15</xdr:col>
      <xdr:colOff>524060</xdr:colOff>
      <xdr:row>32</xdr:row>
      <xdr:rowOff>32019</xdr:rowOff>
    </xdr:to>
    <xdr:pic>
      <xdr:nvPicPr>
        <xdr:cNvPr id="5" name="Grafik 4" descr="g3264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886950" y="3152775"/>
          <a:ext cx="2133785" cy="3099069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10</xdr:col>
      <xdr:colOff>76200</xdr:colOff>
      <xdr:row>13</xdr:row>
      <xdr:rowOff>104775</xdr:rowOff>
    </xdr:from>
    <xdr:to>
      <xdr:col>12</xdr:col>
      <xdr:colOff>685985</xdr:colOff>
      <xdr:row>32</xdr:row>
      <xdr:rowOff>30111</xdr:rowOff>
    </xdr:to>
    <xdr:pic>
      <xdr:nvPicPr>
        <xdr:cNvPr id="6" name="Grafik 5" descr="text3823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7762875" y="3181350"/>
          <a:ext cx="2133785" cy="3068586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12</xdr:col>
      <xdr:colOff>676275</xdr:colOff>
      <xdr:row>33</xdr:row>
      <xdr:rowOff>133350</xdr:rowOff>
    </xdr:from>
    <xdr:to>
      <xdr:col>15</xdr:col>
      <xdr:colOff>524060</xdr:colOff>
      <xdr:row>52</xdr:row>
      <xdr:rowOff>59322</xdr:rowOff>
    </xdr:to>
    <xdr:pic>
      <xdr:nvPicPr>
        <xdr:cNvPr id="8" name="Grafik 7" descr="g2556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9886950" y="6448425"/>
          <a:ext cx="2133785" cy="3078747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10</xdr:col>
      <xdr:colOff>76200</xdr:colOff>
      <xdr:row>33</xdr:row>
      <xdr:rowOff>152400</xdr:rowOff>
    </xdr:from>
    <xdr:to>
      <xdr:col>12</xdr:col>
      <xdr:colOff>685985</xdr:colOff>
      <xdr:row>52</xdr:row>
      <xdr:rowOff>58050</xdr:rowOff>
    </xdr:to>
    <xdr:pic>
      <xdr:nvPicPr>
        <xdr:cNvPr id="9" name="Grafik 8" descr="g2557.pn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7762875" y="6467475"/>
          <a:ext cx="2133785" cy="305842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"/>
  <sheetViews>
    <sheetView workbookViewId="0">
      <selection activeCell="L45" sqref="L45"/>
    </sheetView>
  </sheetViews>
  <sheetFormatPr baseColWidth="10" defaultColWidth="9.140625" defaultRowHeight="12.75" x14ac:dyDescent="0.2"/>
  <sheetData/>
  <phoneticPr fontId="1" type="noConversion"/>
  <pageMargins left="0.78740157499999996" right="0.78740157499999996" top="0.984251969" bottom="0.984251969" header="0.5" footer="0.5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B2:AH212"/>
  <sheetViews>
    <sheetView workbookViewId="0">
      <selection activeCell="AB23" sqref="AB23"/>
    </sheetView>
  </sheetViews>
  <sheetFormatPr baseColWidth="10" defaultColWidth="9.140625" defaultRowHeight="12.75" x14ac:dyDescent="0.2"/>
  <sheetData>
    <row r="2" spans="2:34" x14ac:dyDescent="0.2">
      <c r="C2" t="s">
        <v>3</v>
      </c>
      <c r="G2" t="s">
        <v>3</v>
      </c>
      <c r="K2" t="s">
        <v>3</v>
      </c>
      <c r="O2" t="s">
        <v>3</v>
      </c>
      <c r="S2" t="s">
        <v>3</v>
      </c>
      <c r="W2" t="s">
        <v>3</v>
      </c>
      <c r="AA2" t="s">
        <v>3</v>
      </c>
      <c r="AF2" t="s">
        <v>3</v>
      </c>
    </row>
    <row r="3" spans="2:34" x14ac:dyDescent="0.2">
      <c r="C3" t="s">
        <v>0</v>
      </c>
      <c r="D3">
        <v>0</v>
      </c>
      <c r="G3" t="s">
        <v>0</v>
      </c>
      <c r="H3">
        <v>0.5</v>
      </c>
      <c r="K3" t="s">
        <v>0</v>
      </c>
      <c r="L3">
        <v>0.25</v>
      </c>
      <c r="O3" t="s">
        <v>0</v>
      </c>
      <c r="P3">
        <v>0.75</v>
      </c>
      <c r="S3" t="s">
        <v>0</v>
      </c>
      <c r="T3">
        <v>1</v>
      </c>
      <c r="W3" t="s">
        <v>0</v>
      </c>
      <c r="X3">
        <v>1</v>
      </c>
      <c r="AA3" t="s">
        <v>0</v>
      </c>
      <c r="AB3">
        <v>1</v>
      </c>
      <c r="AF3" t="s">
        <v>5</v>
      </c>
      <c r="AG3">
        <v>0.5</v>
      </c>
    </row>
    <row r="4" spans="2:34" x14ac:dyDescent="0.2">
      <c r="C4" t="s">
        <v>5</v>
      </c>
      <c r="D4">
        <v>0</v>
      </c>
      <c r="G4" t="s">
        <v>5</v>
      </c>
      <c r="H4">
        <v>0</v>
      </c>
      <c r="K4" t="s">
        <v>5</v>
      </c>
      <c r="L4">
        <v>0</v>
      </c>
      <c r="O4" t="s">
        <v>5</v>
      </c>
      <c r="P4">
        <v>0</v>
      </c>
      <c r="S4" t="s">
        <v>5</v>
      </c>
      <c r="T4">
        <v>1</v>
      </c>
      <c r="W4" t="s">
        <v>5</v>
      </c>
      <c r="X4">
        <v>0.5</v>
      </c>
      <c r="AA4" t="s">
        <v>5</v>
      </c>
      <c r="AB4">
        <v>2</v>
      </c>
      <c r="AF4" t="s">
        <v>0</v>
      </c>
      <c r="AG4">
        <v>1</v>
      </c>
    </row>
    <row r="6" spans="2:34" x14ac:dyDescent="0.2">
      <c r="C6" t="s">
        <v>4</v>
      </c>
      <c r="D6">
        <v>1</v>
      </c>
      <c r="G6" t="s">
        <v>4</v>
      </c>
      <c r="H6">
        <v>0.5</v>
      </c>
      <c r="K6" t="s">
        <v>4</v>
      </c>
      <c r="L6">
        <v>0.75</v>
      </c>
      <c r="O6" t="s">
        <v>4</v>
      </c>
      <c r="P6">
        <v>0.25</v>
      </c>
      <c r="S6" t="s">
        <v>4</v>
      </c>
      <c r="T6">
        <v>1</v>
      </c>
      <c r="W6" t="s">
        <v>4</v>
      </c>
      <c r="X6">
        <v>0.5</v>
      </c>
      <c r="AA6" t="s">
        <v>4</v>
      </c>
      <c r="AB6">
        <v>2</v>
      </c>
      <c r="AF6" t="s">
        <v>4</v>
      </c>
      <c r="AG6">
        <v>0.5</v>
      </c>
    </row>
    <row r="11" spans="2:34" x14ac:dyDescent="0.2">
      <c r="B11" t="s">
        <v>0</v>
      </c>
      <c r="C11" t="s">
        <v>1</v>
      </c>
      <c r="D11" t="s">
        <v>2</v>
      </c>
      <c r="F11" t="s">
        <v>0</v>
      </c>
      <c r="G11" t="s">
        <v>1</v>
      </c>
      <c r="H11" t="s">
        <v>2</v>
      </c>
      <c r="J11" t="s">
        <v>0</v>
      </c>
      <c r="K11" t="s">
        <v>1</v>
      </c>
      <c r="L11" t="s">
        <v>2</v>
      </c>
      <c r="N11" t="s">
        <v>0</v>
      </c>
      <c r="O11" t="s">
        <v>1</v>
      </c>
      <c r="P11" t="s">
        <v>2</v>
      </c>
      <c r="R11" t="s">
        <v>0</v>
      </c>
      <c r="S11" t="s">
        <v>1</v>
      </c>
      <c r="T11" t="s">
        <v>2</v>
      </c>
      <c r="V11" t="s">
        <v>0</v>
      </c>
      <c r="W11" t="s">
        <v>1</v>
      </c>
      <c r="X11" t="s">
        <v>2</v>
      </c>
      <c r="Z11" t="s">
        <v>0</v>
      </c>
      <c r="AA11" t="s">
        <v>1</v>
      </c>
      <c r="AB11" t="s">
        <v>2</v>
      </c>
      <c r="AC11" t="s">
        <v>6</v>
      </c>
      <c r="AE11" t="s">
        <v>5</v>
      </c>
      <c r="AF11" t="s">
        <v>7</v>
      </c>
      <c r="AG11" t="s">
        <v>1</v>
      </c>
      <c r="AH11" t="s">
        <v>6</v>
      </c>
    </row>
    <row r="12" spans="2:34" x14ac:dyDescent="0.2">
      <c r="B12">
        <f>-D6</f>
        <v>-1</v>
      </c>
      <c r="C12">
        <f>B12+D$3</f>
        <v>-1</v>
      </c>
      <c r="D12">
        <f>(D$6^2-B12^2)^0.5+D$4</f>
        <v>0</v>
      </c>
      <c r="F12">
        <f>-H6</f>
        <v>-0.5</v>
      </c>
      <c r="G12">
        <f>F12+H$3</f>
        <v>0</v>
      </c>
      <c r="H12">
        <f>(H$6^2-F12^2)^0.5+H$4</f>
        <v>0</v>
      </c>
      <c r="J12">
        <f>-L6</f>
        <v>-0.75</v>
      </c>
      <c r="K12">
        <f>J12+L$3</f>
        <v>-0.5</v>
      </c>
      <c r="L12">
        <f>(L$6^2-J12^2)^0.5+L$4</f>
        <v>0</v>
      </c>
      <c r="N12">
        <f>-P6</f>
        <v>-0.25</v>
      </c>
      <c r="O12">
        <f>N12+P$3</f>
        <v>0.5</v>
      </c>
      <c r="P12">
        <f>(P$6^2-N12^2)^0.5+P$4</f>
        <v>0</v>
      </c>
      <c r="R12">
        <f>-T6</f>
        <v>-1</v>
      </c>
      <c r="S12">
        <f>R12+T$3</f>
        <v>0</v>
      </c>
      <c r="T12">
        <f>-((T$6^2-R12^2)^0.5)+T$4</f>
        <v>1</v>
      </c>
      <c r="V12">
        <f>-X6</f>
        <v>-0.5</v>
      </c>
      <c r="W12">
        <f>V12+X$3</f>
        <v>0.5</v>
      </c>
      <c r="X12">
        <f>-((X$6^2-V12^2)^0.5)+X$4</f>
        <v>0.5</v>
      </c>
      <c r="AE12">
        <f>AG6</f>
        <v>0.5</v>
      </c>
    </row>
    <row r="13" spans="2:34" x14ac:dyDescent="0.2">
      <c r="B13">
        <f t="shared" ref="B13:B44" si="0">B12+0.02*D$6</f>
        <v>-0.98</v>
      </c>
      <c r="C13">
        <f t="shared" ref="C13:C76" si="1">B13+D$3</f>
        <v>-0.98</v>
      </c>
      <c r="D13">
        <f t="shared" ref="D13:D76" si="2">(D$6^2-B13^2)^0.5+D$4</f>
        <v>0.1989974874213242</v>
      </c>
      <c r="F13">
        <f t="shared" ref="F13:F44" si="3">F12+0.02*H$6</f>
        <v>-0.49</v>
      </c>
      <c r="G13">
        <f t="shared" ref="G13:G76" si="4">F13+H$3</f>
        <v>1.0000000000000009E-2</v>
      </c>
      <c r="H13">
        <f t="shared" ref="H13:H76" si="5">(H$6^2-F13^2)^0.5+H$4</f>
        <v>9.9498743710662099E-2</v>
      </c>
      <c r="J13">
        <f t="shared" ref="J13:J44" si="6">J12+0.02*L$6</f>
        <v>-0.73499999999999999</v>
      </c>
      <c r="K13">
        <f t="shared" ref="K13:K76" si="7">J13+L$3</f>
        <v>-0.48499999999999999</v>
      </c>
      <c r="L13">
        <f t="shared" ref="L13:L76" si="8">(L$6^2-J13^2)^0.5+L$4</f>
        <v>0.14924811556599316</v>
      </c>
      <c r="N13">
        <f t="shared" ref="N13:N44" si="9">N12+0.02*P$6</f>
        <v>-0.245</v>
      </c>
      <c r="O13">
        <f t="shared" ref="O13:O76" si="10">N13+P$3</f>
        <v>0.505</v>
      </c>
      <c r="P13">
        <f t="shared" ref="P13:P76" si="11">(P$6^2-N13^2)^0.5+P$4</f>
        <v>4.974937185533105E-2</v>
      </c>
      <c r="R13">
        <f t="shared" ref="R13:R44" si="12">R12+0.02*T$6</f>
        <v>-0.98</v>
      </c>
      <c r="S13">
        <f t="shared" ref="S13:S76" si="13">R13+T$3</f>
        <v>2.0000000000000018E-2</v>
      </c>
      <c r="T13">
        <f t="shared" ref="T13:T62" si="14">-((T$6^2-R13^2)^0.5)+T$4</f>
        <v>0.80100251257867583</v>
      </c>
      <c r="V13">
        <f t="shared" ref="V13:V44" si="15">V12+0.02*X$6</f>
        <v>-0.49</v>
      </c>
      <c r="W13">
        <f t="shared" ref="W13:W76" si="16">V13+X$3</f>
        <v>0.51</v>
      </c>
      <c r="X13">
        <f t="shared" ref="X13:X62" si="17">-((X$6^2-V13^2)^0.5)+X$4</f>
        <v>0.40050125628933791</v>
      </c>
      <c r="AE13">
        <f>AE12-0.02*AG$6</f>
        <v>0.49</v>
      </c>
    </row>
    <row r="14" spans="2:34" x14ac:dyDescent="0.2">
      <c r="B14">
        <f t="shared" si="0"/>
        <v>-0.96</v>
      </c>
      <c r="C14">
        <f t="shared" si="1"/>
        <v>-0.96</v>
      </c>
      <c r="D14">
        <f t="shared" si="2"/>
        <v>0.28000000000000003</v>
      </c>
      <c r="F14">
        <f t="shared" si="3"/>
        <v>-0.48</v>
      </c>
      <c r="G14">
        <f t="shared" si="4"/>
        <v>2.0000000000000018E-2</v>
      </c>
      <c r="H14">
        <f t="shared" si="5"/>
        <v>0.14000000000000001</v>
      </c>
      <c r="J14">
        <f t="shared" si="6"/>
        <v>-0.72</v>
      </c>
      <c r="K14">
        <f t="shared" si="7"/>
        <v>-0.47</v>
      </c>
      <c r="L14">
        <f t="shared" si="8"/>
        <v>0.21000000000000008</v>
      </c>
      <c r="N14">
        <f t="shared" si="9"/>
        <v>-0.24</v>
      </c>
      <c r="O14">
        <f t="shared" si="10"/>
        <v>0.51</v>
      </c>
      <c r="P14">
        <f t="shared" si="11"/>
        <v>7.0000000000000007E-2</v>
      </c>
      <c r="R14">
        <f t="shared" si="12"/>
        <v>-0.96</v>
      </c>
      <c r="S14">
        <f t="shared" si="13"/>
        <v>4.0000000000000036E-2</v>
      </c>
      <c r="T14">
        <f t="shared" si="14"/>
        <v>0.72</v>
      </c>
      <c r="V14">
        <f t="shared" si="15"/>
        <v>-0.48</v>
      </c>
      <c r="W14">
        <f t="shared" si="16"/>
        <v>0.52</v>
      </c>
      <c r="X14">
        <f t="shared" si="17"/>
        <v>0.36</v>
      </c>
      <c r="AE14">
        <f t="shared" ref="AE14:AE77" si="18">AE13-0.02*AG$6</f>
        <v>0.48</v>
      </c>
    </row>
    <row r="15" spans="2:34" x14ac:dyDescent="0.2">
      <c r="B15">
        <f t="shared" si="0"/>
        <v>-0.94</v>
      </c>
      <c r="C15">
        <f t="shared" si="1"/>
        <v>-0.94</v>
      </c>
      <c r="D15">
        <f t="shared" si="2"/>
        <v>0.34117444218463971</v>
      </c>
      <c r="F15">
        <f t="shared" si="3"/>
        <v>-0.47</v>
      </c>
      <c r="G15">
        <f t="shared" si="4"/>
        <v>3.0000000000000027E-2</v>
      </c>
      <c r="H15">
        <f t="shared" si="5"/>
        <v>0.17058722109231986</v>
      </c>
      <c r="J15">
        <f t="shared" si="6"/>
        <v>-0.70499999999999996</v>
      </c>
      <c r="K15">
        <f t="shared" si="7"/>
        <v>-0.45499999999999996</v>
      </c>
      <c r="L15">
        <f t="shared" si="8"/>
        <v>0.25588083163847986</v>
      </c>
      <c r="N15">
        <f t="shared" si="9"/>
        <v>-0.23499999999999999</v>
      </c>
      <c r="O15">
        <f t="shared" si="10"/>
        <v>0.51500000000000001</v>
      </c>
      <c r="P15">
        <f t="shared" si="11"/>
        <v>8.5293610546159929E-2</v>
      </c>
      <c r="R15">
        <f t="shared" si="12"/>
        <v>-0.94</v>
      </c>
      <c r="S15">
        <f t="shared" si="13"/>
        <v>6.0000000000000053E-2</v>
      </c>
      <c r="T15">
        <f t="shared" si="14"/>
        <v>0.65882555781536034</v>
      </c>
      <c r="V15">
        <f t="shared" si="15"/>
        <v>-0.47</v>
      </c>
      <c r="W15">
        <f t="shared" si="16"/>
        <v>0.53</v>
      </c>
      <c r="X15">
        <f t="shared" si="17"/>
        <v>0.32941277890768017</v>
      </c>
      <c r="AE15">
        <f t="shared" si="18"/>
        <v>0.47</v>
      </c>
    </row>
    <row r="16" spans="2:34" x14ac:dyDescent="0.2">
      <c r="B16">
        <f t="shared" si="0"/>
        <v>-0.91999999999999993</v>
      </c>
      <c r="C16">
        <f t="shared" si="1"/>
        <v>-0.91999999999999993</v>
      </c>
      <c r="D16">
        <f t="shared" si="2"/>
        <v>0.39191835884530873</v>
      </c>
      <c r="F16">
        <f t="shared" si="3"/>
        <v>-0.45999999999999996</v>
      </c>
      <c r="G16">
        <f t="shared" si="4"/>
        <v>4.0000000000000036E-2</v>
      </c>
      <c r="H16">
        <f t="shared" si="5"/>
        <v>0.19595917942265437</v>
      </c>
      <c r="J16">
        <f t="shared" si="6"/>
        <v>-0.69</v>
      </c>
      <c r="K16">
        <f t="shared" si="7"/>
        <v>-0.43999999999999995</v>
      </c>
      <c r="L16">
        <f t="shared" si="8"/>
        <v>0.29393876913398154</v>
      </c>
      <c r="N16">
        <f t="shared" si="9"/>
        <v>-0.22999999999999998</v>
      </c>
      <c r="O16">
        <f t="shared" si="10"/>
        <v>0.52</v>
      </c>
      <c r="P16">
        <f t="shared" si="11"/>
        <v>9.7979589711327184E-2</v>
      </c>
      <c r="R16">
        <f t="shared" si="12"/>
        <v>-0.91999999999999993</v>
      </c>
      <c r="S16">
        <f t="shared" si="13"/>
        <v>8.0000000000000071E-2</v>
      </c>
      <c r="T16">
        <f t="shared" si="14"/>
        <v>0.60808164115469121</v>
      </c>
      <c r="V16">
        <f t="shared" si="15"/>
        <v>-0.45999999999999996</v>
      </c>
      <c r="W16">
        <f t="shared" si="16"/>
        <v>0.54</v>
      </c>
      <c r="X16">
        <f t="shared" si="17"/>
        <v>0.30404082057734561</v>
      </c>
      <c r="AE16">
        <f t="shared" si="18"/>
        <v>0.45999999999999996</v>
      </c>
    </row>
    <row r="17" spans="2:34" x14ac:dyDescent="0.2">
      <c r="B17">
        <f t="shared" si="0"/>
        <v>-0.89999999999999991</v>
      </c>
      <c r="C17">
        <f t="shared" si="1"/>
        <v>-0.89999999999999991</v>
      </c>
      <c r="D17">
        <f t="shared" si="2"/>
        <v>0.43588989435406755</v>
      </c>
      <c r="F17">
        <f t="shared" si="3"/>
        <v>-0.44999999999999996</v>
      </c>
      <c r="G17">
        <f t="shared" si="4"/>
        <v>5.0000000000000044E-2</v>
      </c>
      <c r="H17">
        <f t="shared" si="5"/>
        <v>0.21794494717703378</v>
      </c>
      <c r="J17">
        <f t="shared" si="6"/>
        <v>-0.67499999999999993</v>
      </c>
      <c r="K17">
        <f t="shared" si="7"/>
        <v>-0.42499999999999993</v>
      </c>
      <c r="L17">
        <f t="shared" si="8"/>
        <v>0.32691742076555069</v>
      </c>
      <c r="N17">
        <f t="shared" si="9"/>
        <v>-0.22499999999999998</v>
      </c>
      <c r="O17">
        <f t="shared" si="10"/>
        <v>0.52500000000000002</v>
      </c>
      <c r="P17">
        <f t="shared" si="11"/>
        <v>0.10897247358851689</v>
      </c>
      <c r="R17">
        <f t="shared" si="12"/>
        <v>-0.89999999999999991</v>
      </c>
      <c r="S17">
        <f t="shared" si="13"/>
        <v>0.10000000000000009</v>
      </c>
      <c r="T17">
        <f t="shared" si="14"/>
        <v>0.56411010564593245</v>
      </c>
      <c r="V17">
        <f t="shared" si="15"/>
        <v>-0.44999999999999996</v>
      </c>
      <c r="W17">
        <f t="shared" si="16"/>
        <v>0.55000000000000004</v>
      </c>
      <c r="X17">
        <f t="shared" si="17"/>
        <v>0.28205505282296622</v>
      </c>
      <c r="AE17">
        <f t="shared" si="18"/>
        <v>0.44999999999999996</v>
      </c>
    </row>
    <row r="18" spans="2:34" x14ac:dyDescent="0.2">
      <c r="B18">
        <f t="shared" si="0"/>
        <v>-0.87999999999999989</v>
      </c>
      <c r="C18">
        <f t="shared" si="1"/>
        <v>-0.87999999999999989</v>
      </c>
      <c r="D18">
        <f t="shared" si="2"/>
        <v>0.47497368348151681</v>
      </c>
      <c r="F18">
        <f t="shared" si="3"/>
        <v>-0.43999999999999995</v>
      </c>
      <c r="G18">
        <f t="shared" si="4"/>
        <v>6.0000000000000053E-2</v>
      </c>
      <c r="H18">
        <f t="shared" si="5"/>
        <v>0.2374868417407584</v>
      </c>
      <c r="J18">
        <f t="shared" si="6"/>
        <v>-0.65999999999999992</v>
      </c>
      <c r="K18">
        <f t="shared" si="7"/>
        <v>-0.40999999999999992</v>
      </c>
      <c r="L18">
        <f t="shared" si="8"/>
        <v>0.35623026261113772</v>
      </c>
      <c r="N18">
        <f t="shared" si="9"/>
        <v>-0.21999999999999997</v>
      </c>
      <c r="O18">
        <f t="shared" si="10"/>
        <v>0.53</v>
      </c>
      <c r="P18">
        <f t="shared" si="11"/>
        <v>0.1187434208703792</v>
      </c>
      <c r="R18">
        <f t="shared" si="12"/>
        <v>-0.87999999999999989</v>
      </c>
      <c r="S18">
        <f t="shared" si="13"/>
        <v>0.12000000000000011</v>
      </c>
      <c r="T18">
        <f t="shared" si="14"/>
        <v>0.52502631651848319</v>
      </c>
      <c r="V18">
        <f t="shared" si="15"/>
        <v>-0.43999999999999995</v>
      </c>
      <c r="W18">
        <f t="shared" si="16"/>
        <v>0.56000000000000005</v>
      </c>
      <c r="X18">
        <f t="shared" si="17"/>
        <v>0.2625131582592416</v>
      </c>
      <c r="AE18">
        <f t="shared" si="18"/>
        <v>0.43999999999999995</v>
      </c>
    </row>
    <row r="19" spans="2:34" x14ac:dyDescent="0.2">
      <c r="B19">
        <f t="shared" si="0"/>
        <v>-0.85999999999999988</v>
      </c>
      <c r="C19">
        <f t="shared" si="1"/>
        <v>-0.85999999999999988</v>
      </c>
      <c r="D19">
        <f t="shared" si="2"/>
        <v>0.5102940328869231</v>
      </c>
      <c r="F19">
        <f t="shared" si="3"/>
        <v>-0.42999999999999994</v>
      </c>
      <c r="G19">
        <f t="shared" si="4"/>
        <v>7.0000000000000062E-2</v>
      </c>
      <c r="H19">
        <f t="shared" si="5"/>
        <v>0.25514701644346155</v>
      </c>
      <c r="J19">
        <f t="shared" si="6"/>
        <v>-0.64499999999999991</v>
      </c>
      <c r="K19">
        <f t="shared" si="7"/>
        <v>-0.39499999999999991</v>
      </c>
      <c r="L19">
        <f t="shared" si="8"/>
        <v>0.38272052466519241</v>
      </c>
      <c r="N19">
        <f t="shared" si="9"/>
        <v>-0.21499999999999997</v>
      </c>
      <c r="O19">
        <f t="shared" si="10"/>
        <v>0.53500000000000003</v>
      </c>
      <c r="P19">
        <f t="shared" si="11"/>
        <v>0.12757350822173077</v>
      </c>
      <c r="R19">
        <f t="shared" si="12"/>
        <v>-0.85999999999999988</v>
      </c>
      <c r="S19">
        <f t="shared" si="13"/>
        <v>0.14000000000000012</v>
      </c>
      <c r="T19">
        <f t="shared" si="14"/>
        <v>0.4897059671130769</v>
      </c>
      <c r="V19">
        <f t="shared" si="15"/>
        <v>-0.42999999999999994</v>
      </c>
      <c r="W19">
        <f t="shared" si="16"/>
        <v>0.57000000000000006</v>
      </c>
      <c r="X19">
        <f t="shared" si="17"/>
        <v>0.24485298355653845</v>
      </c>
      <c r="AE19">
        <f t="shared" si="18"/>
        <v>0.42999999999999994</v>
      </c>
    </row>
    <row r="20" spans="2:34" x14ac:dyDescent="0.2">
      <c r="B20">
        <f t="shared" si="0"/>
        <v>-0.83999999999999986</v>
      </c>
      <c r="C20">
        <f t="shared" si="1"/>
        <v>-0.83999999999999986</v>
      </c>
      <c r="D20">
        <f t="shared" si="2"/>
        <v>0.54258639865002167</v>
      </c>
      <c r="F20">
        <f t="shared" si="3"/>
        <v>-0.41999999999999993</v>
      </c>
      <c r="G20">
        <f t="shared" si="4"/>
        <v>8.0000000000000071E-2</v>
      </c>
      <c r="H20">
        <f t="shared" si="5"/>
        <v>0.27129319932501084</v>
      </c>
      <c r="J20">
        <f t="shared" si="6"/>
        <v>-0.62999999999999989</v>
      </c>
      <c r="K20">
        <f t="shared" si="7"/>
        <v>-0.37999999999999989</v>
      </c>
      <c r="L20">
        <f t="shared" si="8"/>
        <v>0.40693979898751625</v>
      </c>
      <c r="N20">
        <f t="shared" si="9"/>
        <v>-0.20999999999999996</v>
      </c>
      <c r="O20">
        <f t="shared" si="10"/>
        <v>0.54</v>
      </c>
      <c r="P20">
        <f t="shared" si="11"/>
        <v>0.13564659966250542</v>
      </c>
      <c r="R20">
        <f t="shared" si="12"/>
        <v>-0.83999999999999986</v>
      </c>
      <c r="S20">
        <f t="shared" si="13"/>
        <v>0.16000000000000014</v>
      </c>
      <c r="T20">
        <f t="shared" si="14"/>
        <v>0.45741360134997833</v>
      </c>
      <c r="V20">
        <f t="shared" si="15"/>
        <v>-0.41999999999999993</v>
      </c>
      <c r="W20">
        <f t="shared" si="16"/>
        <v>0.58000000000000007</v>
      </c>
      <c r="X20">
        <f t="shared" si="17"/>
        <v>0.22870680067498916</v>
      </c>
      <c r="AE20">
        <f t="shared" si="18"/>
        <v>0.41999999999999993</v>
      </c>
    </row>
    <row r="21" spans="2:34" x14ac:dyDescent="0.2">
      <c r="B21">
        <f t="shared" si="0"/>
        <v>-0.81999999999999984</v>
      </c>
      <c r="C21">
        <f t="shared" si="1"/>
        <v>-0.81999999999999984</v>
      </c>
      <c r="D21">
        <f t="shared" si="2"/>
        <v>0.57236352085016762</v>
      </c>
      <c r="F21">
        <f t="shared" si="3"/>
        <v>-0.40999999999999992</v>
      </c>
      <c r="G21">
        <f t="shared" si="4"/>
        <v>9.000000000000008E-2</v>
      </c>
      <c r="H21">
        <f t="shared" si="5"/>
        <v>0.28618176042508381</v>
      </c>
      <c r="J21">
        <f t="shared" si="6"/>
        <v>-0.61499999999999988</v>
      </c>
      <c r="K21">
        <f t="shared" si="7"/>
        <v>-0.36499999999999988</v>
      </c>
      <c r="L21">
        <f t="shared" si="8"/>
        <v>0.42927264063762571</v>
      </c>
      <c r="N21">
        <f t="shared" si="9"/>
        <v>-0.20499999999999996</v>
      </c>
      <c r="O21">
        <f t="shared" si="10"/>
        <v>0.54500000000000004</v>
      </c>
      <c r="P21">
        <f t="shared" si="11"/>
        <v>0.1430908802125419</v>
      </c>
      <c r="R21">
        <f t="shared" si="12"/>
        <v>-0.81999999999999984</v>
      </c>
      <c r="S21">
        <f t="shared" si="13"/>
        <v>0.18000000000000016</v>
      </c>
      <c r="T21">
        <f t="shared" si="14"/>
        <v>0.42763647914983238</v>
      </c>
      <c r="V21">
        <f t="shared" si="15"/>
        <v>-0.40999999999999992</v>
      </c>
      <c r="W21">
        <f t="shared" si="16"/>
        <v>0.59000000000000008</v>
      </c>
      <c r="X21">
        <f t="shared" si="17"/>
        <v>0.21381823957491619</v>
      </c>
      <c r="AE21">
        <f t="shared" si="18"/>
        <v>0.40999999999999992</v>
      </c>
    </row>
    <row r="22" spans="2:34" x14ac:dyDescent="0.2">
      <c r="B22">
        <f t="shared" si="0"/>
        <v>-0.79999999999999982</v>
      </c>
      <c r="C22">
        <f t="shared" si="1"/>
        <v>-0.79999999999999982</v>
      </c>
      <c r="D22">
        <f t="shared" si="2"/>
        <v>0.60000000000000031</v>
      </c>
      <c r="F22">
        <f t="shared" si="3"/>
        <v>-0.39999999999999991</v>
      </c>
      <c r="G22">
        <f t="shared" si="4"/>
        <v>0.10000000000000009</v>
      </c>
      <c r="H22">
        <f t="shared" si="5"/>
        <v>0.30000000000000016</v>
      </c>
      <c r="J22">
        <f t="shared" si="6"/>
        <v>-0.59999999999999987</v>
      </c>
      <c r="K22">
        <f t="shared" si="7"/>
        <v>-0.34999999999999987</v>
      </c>
      <c r="L22">
        <f t="shared" si="8"/>
        <v>0.45000000000000018</v>
      </c>
      <c r="N22">
        <f t="shared" si="9"/>
        <v>-0.19999999999999996</v>
      </c>
      <c r="O22">
        <f t="shared" si="10"/>
        <v>0.55000000000000004</v>
      </c>
      <c r="P22">
        <f t="shared" si="11"/>
        <v>0.15000000000000008</v>
      </c>
      <c r="R22">
        <f t="shared" si="12"/>
        <v>-0.79999999999999982</v>
      </c>
      <c r="S22">
        <f t="shared" si="13"/>
        <v>0.20000000000000018</v>
      </c>
      <c r="T22">
        <f t="shared" si="14"/>
        <v>0.39999999999999969</v>
      </c>
      <c r="V22">
        <f t="shared" si="15"/>
        <v>-0.39999999999999991</v>
      </c>
      <c r="W22">
        <f t="shared" si="16"/>
        <v>0.60000000000000009</v>
      </c>
      <c r="X22">
        <f t="shared" si="17"/>
        <v>0.19999999999999984</v>
      </c>
      <c r="Z22">
        <v>-1.6</v>
      </c>
      <c r="AA22">
        <f t="shared" ref="AA22:AA76" si="19">Z22+AB$3</f>
        <v>-0.60000000000000009</v>
      </c>
      <c r="AB22">
        <f t="shared" ref="AB22:AB62" si="20">-((AB$6^2-Z22^2)^0.5)+AB$4</f>
        <v>0.80000000000000027</v>
      </c>
      <c r="AC22">
        <f t="shared" ref="AC22:AC76" si="21">(AA22^2+AB22^2)^0.5</f>
        <v>1.0000000000000002</v>
      </c>
      <c r="AE22">
        <f t="shared" si="18"/>
        <v>0.39999999999999991</v>
      </c>
    </row>
    <row r="23" spans="2:34" x14ac:dyDescent="0.2">
      <c r="B23">
        <f t="shared" si="0"/>
        <v>-0.7799999999999998</v>
      </c>
      <c r="C23">
        <f t="shared" si="1"/>
        <v>-0.7799999999999998</v>
      </c>
      <c r="D23">
        <f t="shared" si="2"/>
        <v>0.6257795138864809</v>
      </c>
      <c r="F23">
        <f t="shared" si="3"/>
        <v>-0.3899999999999999</v>
      </c>
      <c r="G23">
        <f t="shared" si="4"/>
        <v>0.1100000000000001</v>
      </c>
      <c r="H23">
        <f t="shared" si="5"/>
        <v>0.31288975694324045</v>
      </c>
      <c r="J23">
        <f t="shared" si="6"/>
        <v>-0.58499999999999985</v>
      </c>
      <c r="K23">
        <f t="shared" si="7"/>
        <v>-0.33499999999999985</v>
      </c>
      <c r="L23">
        <f t="shared" si="8"/>
        <v>0.46933463541486065</v>
      </c>
      <c r="N23">
        <f t="shared" si="9"/>
        <v>-0.19499999999999995</v>
      </c>
      <c r="O23">
        <f t="shared" si="10"/>
        <v>0.55500000000000005</v>
      </c>
      <c r="P23">
        <f t="shared" si="11"/>
        <v>0.15644487847162022</v>
      </c>
      <c r="R23">
        <f t="shared" si="12"/>
        <v>-0.7799999999999998</v>
      </c>
      <c r="S23">
        <f t="shared" si="13"/>
        <v>0.2200000000000002</v>
      </c>
      <c r="T23">
        <f t="shared" si="14"/>
        <v>0.3742204861135191</v>
      </c>
      <c r="V23">
        <f t="shared" si="15"/>
        <v>-0.3899999999999999</v>
      </c>
      <c r="W23">
        <f t="shared" si="16"/>
        <v>0.6100000000000001</v>
      </c>
      <c r="X23">
        <f t="shared" si="17"/>
        <v>0.18711024305675955</v>
      </c>
      <c r="Z23">
        <f t="shared" ref="Z23:Z62" si="22">Z22+0.02*AB$6</f>
        <v>-1.56</v>
      </c>
      <c r="AA23">
        <f t="shared" si="19"/>
        <v>-0.56000000000000005</v>
      </c>
      <c r="AB23">
        <f t="shared" si="20"/>
        <v>0.74844097222703887</v>
      </c>
      <c r="AC23">
        <f t="shared" si="21"/>
        <v>0.93475338400465557</v>
      </c>
      <c r="AE23">
        <f t="shared" si="18"/>
        <v>0.3899999999999999</v>
      </c>
    </row>
    <row r="24" spans="2:34" x14ac:dyDescent="0.2">
      <c r="B24">
        <f t="shared" si="0"/>
        <v>-0.75999999999999979</v>
      </c>
      <c r="C24">
        <f t="shared" si="1"/>
        <v>-0.75999999999999979</v>
      </c>
      <c r="D24">
        <f t="shared" si="2"/>
        <v>0.6499230723708771</v>
      </c>
      <c r="F24">
        <f t="shared" si="3"/>
        <v>-0.37999999999999989</v>
      </c>
      <c r="G24">
        <f t="shared" si="4"/>
        <v>0.12000000000000011</v>
      </c>
      <c r="H24">
        <f t="shared" si="5"/>
        <v>0.32496153618543855</v>
      </c>
      <c r="J24">
        <f t="shared" si="6"/>
        <v>-0.56999999999999984</v>
      </c>
      <c r="K24">
        <f t="shared" si="7"/>
        <v>-0.31999999999999984</v>
      </c>
      <c r="L24">
        <f t="shared" si="8"/>
        <v>0.48744230427815782</v>
      </c>
      <c r="N24">
        <f t="shared" si="9"/>
        <v>-0.18999999999999995</v>
      </c>
      <c r="O24">
        <f t="shared" si="10"/>
        <v>0.56000000000000005</v>
      </c>
      <c r="P24">
        <f t="shared" si="11"/>
        <v>0.16248076809271927</v>
      </c>
      <c r="R24">
        <f t="shared" si="12"/>
        <v>-0.75999999999999979</v>
      </c>
      <c r="S24">
        <f t="shared" si="13"/>
        <v>0.24000000000000021</v>
      </c>
      <c r="T24">
        <f t="shared" si="14"/>
        <v>0.3500769276291229</v>
      </c>
      <c r="V24">
        <f t="shared" si="15"/>
        <v>-0.37999999999999989</v>
      </c>
      <c r="W24">
        <f t="shared" si="16"/>
        <v>0.62000000000000011</v>
      </c>
      <c r="X24">
        <f t="shared" si="17"/>
        <v>0.17503846381456145</v>
      </c>
      <c r="Z24">
        <f t="shared" si="22"/>
        <v>-1.52</v>
      </c>
      <c r="AA24">
        <f t="shared" si="19"/>
        <v>-0.52</v>
      </c>
      <c r="AB24">
        <f t="shared" si="20"/>
        <v>0.70015385525824625</v>
      </c>
      <c r="AC24">
        <f t="shared" si="21"/>
        <v>0.8721326854515804</v>
      </c>
      <c r="AE24">
        <f t="shared" si="18"/>
        <v>0.37999999999999989</v>
      </c>
    </row>
    <row r="25" spans="2:34" x14ac:dyDescent="0.2">
      <c r="B25">
        <f t="shared" si="0"/>
        <v>-0.73999999999999977</v>
      </c>
      <c r="C25">
        <f t="shared" si="1"/>
        <v>-0.73999999999999977</v>
      </c>
      <c r="D25">
        <f t="shared" si="2"/>
        <v>0.67260686883200971</v>
      </c>
      <c r="F25">
        <f t="shared" si="3"/>
        <v>-0.36999999999999988</v>
      </c>
      <c r="G25">
        <f t="shared" si="4"/>
        <v>0.13000000000000012</v>
      </c>
      <c r="H25">
        <f t="shared" si="5"/>
        <v>0.33630343441600485</v>
      </c>
      <c r="J25">
        <f t="shared" si="6"/>
        <v>-0.55499999999999983</v>
      </c>
      <c r="K25">
        <f t="shared" si="7"/>
        <v>-0.30499999999999983</v>
      </c>
      <c r="L25">
        <f t="shared" si="8"/>
        <v>0.50445515162400723</v>
      </c>
      <c r="N25">
        <f t="shared" si="9"/>
        <v>-0.18499999999999994</v>
      </c>
      <c r="O25">
        <f t="shared" si="10"/>
        <v>0.56500000000000006</v>
      </c>
      <c r="P25">
        <f t="shared" si="11"/>
        <v>0.16815171720800243</v>
      </c>
      <c r="R25">
        <f t="shared" si="12"/>
        <v>-0.73999999999999977</v>
      </c>
      <c r="S25">
        <f t="shared" si="13"/>
        <v>0.26000000000000023</v>
      </c>
      <c r="T25">
        <f t="shared" si="14"/>
        <v>0.32739313116799029</v>
      </c>
      <c r="V25">
        <f t="shared" si="15"/>
        <v>-0.36999999999999988</v>
      </c>
      <c r="W25">
        <f t="shared" si="16"/>
        <v>0.63000000000000012</v>
      </c>
      <c r="X25">
        <f t="shared" si="17"/>
        <v>0.16369656558399515</v>
      </c>
      <c r="Z25">
        <f t="shared" si="22"/>
        <v>-1.48</v>
      </c>
      <c r="AA25">
        <f t="shared" si="19"/>
        <v>-0.48</v>
      </c>
      <c r="AB25">
        <f t="shared" si="20"/>
        <v>0.65478626233598103</v>
      </c>
      <c r="AC25">
        <f t="shared" si="21"/>
        <v>0.81187748419569084</v>
      </c>
      <c r="AE25">
        <f t="shared" si="18"/>
        <v>0.36999999999999988</v>
      </c>
    </row>
    <row r="26" spans="2:34" x14ac:dyDescent="0.2">
      <c r="B26">
        <f t="shared" si="0"/>
        <v>-0.71999999999999975</v>
      </c>
      <c r="C26">
        <f t="shared" si="1"/>
        <v>-0.71999999999999975</v>
      </c>
      <c r="D26">
        <f t="shared" si="2"/>
        <v>0.69397406291589914</v>
      </c>
      <c r="F26">
        <f t="shared" si="3"/>
        <v>-0.35999999999999988</v>
      </c>
      <c r="G26">
        <f t="shared" si="4"/>
        <v>0.14000000000000012</v>
      </c>
      <c r="H26">
        <f t="shared" si="5"/>
        <v>0.34698703145794957</v>
      </c>
      <c r="J26">
        <f t="shared" si="6"/>
        <v>-0.53999999999999981</v>
      </c>
      <c r="K26">
        <f t="shared" si="7"/>
        <v>-0.28999999999999981</v>
      </c>
      <c r="L26">
        <f t="shared" si="8"/>
        <v>0.52048054718692438</v>
      </c>
      <c r="N26">
        <f t="shared" si="9"/>
        <v>-0.17999999999999994</v>
      </c>
      <c r="O26">
        <f t="shared" si="10"/>
        <v>0.57000000000000006</v>
      </c>
      <c r="P26">
        <f t="shared" si="11"/>
        <v>0.17349351572897478</v>
      </c>
      <c r="R26">
        <f t="shared" si="12"/>
        <v>-0.71999999999999975</v>
      </c>
      <c r="S26">
        <f t="shared" si="13"/>
        <v>0.28000000000000025</v>
      </c>
      <c r="T26">
        <f t="shared" si="14"/>
        <v>0.30602593708410086</v>
      </c>
      <c r="V26">
        <f t="shared" si="15"/>
        <v>-0.35999999999999988</v>
      </c>
      <c r="W26">
        <f t="shared" si="16"/>
        <v>0.64000000000000012</v>
      </c>
      <c r="X26">
        <f t="shared" si="17"/>
        <v>0.15301296854205043</v>
      </c>
      <c r="Z26">
        <f t="shared" si="22"/>
        <v>-1.44</v>
      </c>
      <c r="AA26">
        <f t="shared" si="19"/>
        <v>-0.43999999999999995</v>
      </c>
      <c r="AB26">
        <f t="shared" si="20"/>
        <v>0.61205187416820217</v>
      </c>
      <c r="AC26">
        <f t="shared" si="21"/>
        <v>0.75379539443592303</v>
      </c>
      <c r="AE26">
        <f t="shared" si="18"/>
        <v>0.35999999999999988</v>
      </c>
    </row>
    <row r="27" spans="2:34" x14ac:dyDescent="0.2">
      <c r="B27">
        <f t="shared" si="0"/>
        <v>-0.69999999999999973</v>
      </c>
      <c r="C27">
        <f t="shared" si="1"/>
        <v>-0.69999999999999973</v>
      </c>
      <c r="D27">
        <f t="shared" si="2"/>
        <v>0.71414284285428531</v>
      </c>
      <c r="F27">
        <f t="shared" si="3"/>
        <v>-0.34999999999999987</v>
      </c>
      <c r="G27">
        <f t="shared" si="4"/>
        <v>0.15000000000000013</v>
      </c>
      <c r="H27">
        <f t="shared" si="5"/>
        <v>0.35707142142714265</v>
      </c>
      <c r="J27">
        <f t="shared" si="6"/>
        <v>-0.5249999999999998</v>
      </c>
      <c r="K27">
        <f t="shared" si="7"/>
        <v>-0.2749999999999998</v>
      </c>
      <c r="L27">
        <f t="shared" si="8"/>
        <v>0.53560713214071398</v>
      </c>
      <c r="N27">
        <f t="shared" si="9"/>
        <v>-0.17499999999999993</v>
      </c>
      <c r="O27">
        <f t="shared" si="10"/>
        <v>0.57500000000000007</v>
      </c>
      <c r="P27">
        <f t="shared" si="11"/>
        <v>0.17853571071357133</v>
      </c>
      <c r="R27">
        <f t="shared" si="12"/>
        <v>-0.69999999999999973</v>
      </c>
      <c r="S27">
        <f t="shared" si="13"/>
        <v>0.30000000000000027</v>
      </c>
      <c r="T27">
        <f t="shared" si="14"/>
        <v>0.28585715714571469</v>
      </c>
      <c r="V27">
        <f t="shared" si="15"/>
        <v>-0.34999999999999987</v>
      </c>
      <c r="W27">
        <f t="shared" si="16"/>
        <v>0.65000000000000013</v>
      </c>
      <c r="X27">
        <f t="shared" si="17"/>
        <v>0.14292857857285735</v>
      </c>
      <c r="Z27">
        <f t="shared" si="22"/>
        <v>-1.4</v>
      </c>
      <c r="AA27">
        <f t="shared" si="19"/>
        <v>-0.39999999999999991</v>
      </c>
      <c r="AB27">
        <f t="shared" si="20"/>
        <v>0.57171431429143005</v>
      </c>
      <c r="AC27">
        <f t="shared" si="21"/>
        <v>0.69775157267162069</v>
      </c>
      <c r="AE27">
        <f t="shared" si="18"/>
        <v>0.34999999999999987</v>
      </c>
    </row>
    <row r="28" spans="2:34" x14ac:dyDescent="0.2">
      <c r="B28">
        <f t="shared" si="0"/>
        <v>-0.67999999999999972</v>
      </c>
      <c r="C28">
        <f t="shared" si="1"/>
        <v>-0.67999999999999972</v>
      </c>
      <c r="D28">
        <f t="shared" si="2"/>
        <v>0.73321211119293472</v>
      </c>
      <c r="F28">
        <f t="shared" si="3"/>
        <v>-0.33999999999999986</v>
      </c>
      <c r="G28">
        <f t="shared" si="4"/>
        <v>0.16000000000000014</v>
      </c>
      <c r="H28">
        <f t="shared" si="5"/>
        <v>0.36660605559646736</v>
      </c>
      <c r="J28">
        <f t="shared" si="6"/>
        <v>-0.50999999999999979</v>
      </c>
      <c r="K28">
        <f t="shared" si="7"/>
        <v>-0.25999999999999979</v>
      </c>
      <c r="L28">
        <f t="shared" si="8"/>
        <v>0.54990908339470101</v>
      </c>
      <c r="N28">
        <f t="shared" si="9"/>
        <v>-0.16999999999999993</v>
      </c>
      <c r="O28">
        <f t="shared" si="10"/>
        <v>0.58000000000000007</v>
      </c>
      <c r="P28">
        <f t="shared" si="11"/>
        <v>0.18330302779823368</v>
      </c>
      <c r="R28">
        <f t="shared" si="12"/>
        <v>-0.67999999999999972</v>
      </c>
      <c r="S28">
        <f t="shared" si="13"/>
        <v>0.32000000000000028</v>
      </c>
      <c r="T28">
        <f t="shared" si="14"/>
        <v>0.26678788880706528</v>
      </c>
      <c r="V28">
        <f t="shared" si="15"/>
        <v>-0.33999999999999986</v>
      </c>
      <c r="W28">
        <f t="shared" si="16"/>
        <v>0.66000000000000014</v>
      </c>
      <c r="X28">
        <f t="shared" si="17"/>
        <v>0.13339394440353264</v>
      </c>
      <c r="Z28">
        <f t="shared" si="22"/>
        <v>-1.3599999999999999</v>
      </c>
      <c r="AA28">
        <f t="shared" si="19"/>
        <v>-0.35999999999999988</v>
      </c>
      <c r="AB28">
        <f t="shared" si="20"/>
        <v>0.533575777614131</v>
      </c>
      <c r="AC28">
        <f t="shared" si="21"/>
        <v>0.64366381788673233</v>
      </c>
      <c r="AE28">
        <f t="shared" si="18"/>
        <v>0.33999999999999986</v>
      </c>
    </row>
    <row r="29" spans="2:34" x14ac:dyDescent="0.2">
      <c r="B29">
        <f t="shared" si="0"/>
        <v>-0.6599999999999997</v>
      </c>
      <c r="C29">
        <f t="shared" si="1"/>
        <v>-0.6599999999999997</v>
      </c>
      <c r="D29">
        <f t="shared" si="2"/>
        <v>0.75126559883971822</v>
      </c>
      <c r="F29">
        <f t="shared" si="3"/>
        <v>-0.32999999999999985</v>
      </c>
      <c r="G29">
        <f t="shared" si="4"/>
        <v>0.17000000000000015</v>
      </c>
      <c r="H29">
        <f t="shared" si="5"/>
        <v>0.37563279941985911</v>
      </c>
      <c r="J29">
        <f t="shared" si="6"/>
        <v>-0.49499999999999977</v>
      </c>
      <c r="K29">
        <f t="shared" si="7"/>
        <v>-0.24499999999999977</v>
      </c>
      <c r="L29">
        <f t="shared" si="8"/>
        <v>0.56344919912978864</v>
      </c>
      <c r="N29">
        <f t="shared" si="9"/>
        <v>-0.16499999999999992</v>
      </c>
      <c r="O29">
        <f t="shared" si="10"/>
        <v>0.58500000000000008</v>
      </c>
      <c r="P29">
        <f t="shared" si="11"/>
        <v>0.18781639970992955</v>
      </c>
      <c r="R29">
        <f t="shared" si="12"/>
        <v>-0.6599999999999997</v>
      </c>
      <c r="S29">
        <f t="shared" si="13"/>
        <v>0.3400000000000003</v>
      </c>
      <c r="T29">
        <f t="shared" si="14"/>
        <v>0.24873440116028178</v>
      </c>
      <c r="V29">
        <f t="shared" si="15"/>
        <v>-0.32999999999999985</v>
      </c>
      <c r="W29">
        <f t="shared" si="16"/>
        <v>0.67000000000000015</v>
      </c>
      <c r="X29">
        <f t="shared" si="17"/>
        <v>0.12436720058014089</v>
      </c>
      <c r="Z29">
        <f t="shared" si="22"/>
        <v>-1.3199999999999998</v>
      </c>
      <c r="AA29">
        <f t="shared" si="19"/>
        <v>-0.31999999999999984</v>
      </c>
      <c r="AB29">
        <f t="shared" si="20"/>
        <v>0.49746880232056401</v>
      </c>
      <c r="AC29">
        <f t="shared" si="21"/>
        <v>0.59150250150126693</v>
      </c>
      <c r="AE29">
        <f t="shared" si="18"/>
        <v>0.32999999999999985</v>
      </c>
    </row>
    <row r="30" spans="2:34" x14ac:dyDescent="0.2">
      <c r="B30">
        <f t="shared" si="0"/>
        <v>-0.63999999999999968</v>
      </c>
      <c r="C30">
        <f t="shared" si="1"/>
        <v>-0.63999999999999968</v>
      </c>
      <c r="D30">
        <f t="shared" si="2"/>
        <v>0.76837490849194212</v>
      </c>
      <c r="F30">
        <f t="shared" si="3"/>
        <v>-0.31999999999999984</v>
      </c>
      <c r="G30">
        <f t="shared" si="4"/>
        <v>0.18000000000000016</v>
      </c>
      <c r="H30">
        <f t="shared" si="5"/>
        <v>0.38418745424597106</v>
      </c>
      <c r="J30">
        <f t="shared" si="6"/>
        <v>-0.47999999999999976</v>
      </c>
      <c r="K30">
        <f t="shared" si="7"/>
        <v>-0.22999999999999976</v>
      </c>
      <c r="L30">
        <f t="shared" si="8"/>
        <v>0.57628118136895656</v>
      </c>
      <c r="N30">
        <f t="shared" si="9"/>
        <v>-0.15999999999999992</v>
      </c>
      <c r="O30">
        <f t="shared" si="10"/>
        <v>0.59000000000000008</v>
      </c>
      <c r="P30">
        <f t="shared" si="11"/>
        <v>0.19209372712298553</v>
      </c>
      <c r="R30">
        <f t="shared" si="12"/>
        <v>-0.63999999999999968</v>
      </c>
      <c r="S30">
        <f t="shared" si="13"/>
        <v>0.36000000000000032</v>
      </c>
      <c r="T30">
        <f t="shared" si="14"/>
        <v>0.23162509150805788</v>
      </c>
      <c r="V30">
        <f t="shared" si="15"/>
        <v>-0.31999999999999984</v>
      </c>
      <c r="W30">
        <f t="shared" si="16"/>
        <v>0.68000000000000016</v>
      </c>
      <c r="X30">
        <f t="shared" si="17"/>
        <v>0.11581254575402894</v>
      </c>
      <c r="Z30">
        <f t="shared" si="22"/>
        <v>-1.2799999999999998</v>
      </c>
      <c r="AA30">
        <f t="shared" si="19"/>
        <v>-0.2799999999999998</v>
      </c>
      <c r="AB30">
        <f t="shared" si="20"/>
        <v>0.4632501830161162</v>
      </c>
      <c r="AC30">
        <f t="shared" si="21"/>
        <v>0.54129542032467359</v>
      </c>
      <c r="AE30">
        <f t="shared" si="18"/>
        <v>0.31999999999999984</v>
      </c>
    </row>
    <row r="31" spans="2:34" x14ac:dyDescent="0.2">
      <c r="B31">
        <f t="shared" si="0"/>
        <v>-0.61999999999999966</v>
      </c>
      <c r="C31">
        <f t="shared" si="1"/>
        <v>-0.61999999999999966</v>
      </c>
      <c r="D31">
        <f t="shared" si="2"/>
        <v>0.78460180983732153</v>
      </c>
      <c r="F31">
        <f t="shared" si="3"/>
        <v>-0.30999999999999983</v>
      </c>
      <c r="G31">
        <f t="shared" si="4"/>
        <v>0.19000000000000017</v>
      </c>
      <c r="H31">
        <f t="shared" si="5"/>
        <v>0.39230090491866076</v>
      </c>
      <c r="J31">
        <f t="shared" si="6"/>
        <v>-0.46499999999999975</v>
      </c>
      <c r="K31">
        <f t="shared" si="7"/>
        <v>-0.21499999999999975</v>
      </c>
      <c r="L31">
        <f t="shared" si="8"/>
        <v>0.58845135737799115</v>
      </c>
      <c r="N31">
        <f t="shared" si="9"/>
        <v>-0.15499999999999992</v>
      </c>
      <c r="O31">
        <f t="shared" si="10"/>
        <v>0.59500000000000008</v>
      </c>
      <c r="P31">
        <f t="shared" si="11"/>
        <v>0.19615045245933038</v>
      </c>
      <c r="R31">
        <f t="shared" si="12"/>
        <v>-0.61999999999999966</v>
      </c>
      <c r="S31">
        <f t="shared" si="13"/>
        <v>0.38000000000000034</v>
      </c>
      <c r="T31">
        <f t="shared" si="14"/>
        <v>0.21539819016267847</v>
      </c>
      <c r="V31">
        <f t="shared" si="15"/>
        <v>-0.30999999999999983</v>
      </c>
      <c r="W31">
        <f t="shared" si="16"/>
        <v>0.69000000000000017</v>
      </c>
      <c r="X31">
        <f t="shared" si="17"/>
        <v>0.10769909508133924</v>
      </c>
      <c r="Z31">
        <f t="shared" si="22"/>
        <v>-1.2399999999999998</v>
      </c>
      <c r="AA31">
        <f t="shared" si="19"/>
        <v>-0.23999999999999977</v>
      </c>
      <c r="AB31">
        <f t="shared" si="20"/>
        <v>0.43079638032535739</v>
      </c>
      <c r="AC31">
        <f t="shared" si="21"/>
        <v>0.493138440299912</v>
      </c>
      <c r="AE31">
        <f t="shared" si="18"/>
        <v>0.30999999999999983</v>
      </c>
    </row>
    <row r="32" spans="2:34" x14ac:dyDescent="0.2">
      <c r="B32">
        <f t="shared" si="0"/>
        <v>-0.59999999999999964</v>
      </c>
      <c r="C32">
        <f t="shared" si="1"/>
        <v>-0.59999999999999964</v>
      </c>
      <c r="D32">
        <f t="shared" si="2"/>
        <v>0.80000000000000027</v>
      </c>
      <c r="F32">
        <f t="shared" si="3"/>
        <v>-0.29999999999999982</v>
      </c>
      <c r="G32">
        <f t="shared" si="4"/>
        <v>0.20000000000000018</v>
      </c>
      <c r="H32">
        <f t="shared" si="5"/>
        <v>0.40000000000000013</v>
      </c>
      <c r="J32">
        <f t="shared" si="6"/>
        <v>-0.44999999999999973</v>
      </c>
      <c r="K32">
        <f t="shared" si="7"/>
        <v>-0.19999999999999973</v>
      </c>
      <c r="L32">
        <f t="shared" si="8"/>
        <v>0.6000000000000002</v>
      </c>
      <c r="N32">
        <f t="shared" si="9"/>
        <v>-0.14999999999999991</v>
      </c>
      <c r="O32">
        <f t="shared" si="10"/>
        <v>0.60000000000000009</v>
      </c>
      <c r="P32">
        <f t="shared" si="11"/>
        <v>0.20000000000000007</v>
      </c>
      <c r="R32">
        <f t="shared" si="12"/>
        <v>-0.59999999999999964</v>
      </c>
      <c r="S32">
        <f t="shared" si="13"/>
        <v>0.40000000000000036</v>
      </c>
      <c r="T32">
        <f t="shared" si="14"/>
        <v>0.19999999999999973</v>
      </c>
      <c r="V32">
        <f t="shared" si="15"/>
        <v>-0.29999999999999982</v>
      </c>
      <c r="W32">
        <f t="shared" si="16"/>
        <v>0.70000000000000018</v>
      </c>
      <c r="X32">
        <f t="shared" si="17"/>
        <v>9.9999999999999867E-2</v>
      </c>
      <c r="Z32">
        <f t="shared" si="22"/>
        <v>-1.1999999999999997</v>
      </c>
      <c r="AA32">
        <f t="shared" si="19"/>
        <v>-0.19999999999999973</v>
      </c>
      <c r="AB32">
        <f t="shared" si="20"/>
        <v>0.39999999999999991</v>
      </c>
      <c r="AC32">
        <f t="shared" si="21"/>
        <v>0.44721359549995776</v>
      </c>
      <c r="AE32">
        <f t="shared" si="18"/>
        <v>0.29999999999999982</v>
      </c>
      <c r="AF32">
        <f t="shared" ref="AF32:AF76" si="23">AE32+AG$3</f>
        <v>0.79999999999999982</v>
      </c>
      <c r="AG32">
        <f t="shared" ref="AG32:AG77" si="24">-((AG$6^2-AE32^2)^0.5)+AG$4</f>
        <v>0.59999999999999987</v>
      </c>
      <c r="AH32">
        <f t="shared" ref="AH32:AH76" si="25">(AF32^2+AG32^2)^0.5</f>
        <v>0.99999999999999978</v>
      </c>
    </row>
    <row r="33" spans="2:34" x14ac:dyDescent="0.2">
      <c r="B33">
        <f t="shared" si="0"/>
        <v>-0.57999999999999963</v>
      </c>
      <c r="C33">
        <f t="shared" si="1"/>
        <v>-0.57999999999999963</v>
      </c>
      <c r="D33">
        <f t="shared" si="2"/>
        <v>0.81461647417665228</v>
      </c>
      <c r="F33">
        <f t="shared" si="3"/>
        <v>-0.28999999999999981</v>
      </c>
      <c r="G33">
        <f t="shared" si="4"/>
        <v>0.21000000000000019</v>
      </c>
      <c r="H33">
        <f t="shared" si="5"/>
        <v>0.40730823708832614</v>
      </c>
      <c r="J33">
        <f t="shared" si="6"/>
        <v>-0.43499999999999972</v>
      </c>
      <c r="K33">
        <f t="shared" si="7"/>
        <v>-0.18499999999999972</v>
      </c>
      <c r="L33">
        <f t="shared" si="8"/>
        <v>0.61096235563248924</v>
      </c>
      <c r="N33">
        <f t="shared" si="9"/>
        <v>-0.14499999999999991</v>
      </c>
      <c r="O33">
        <f t="shared" si="10"/>
        <v>0.60500000000000009</v>
      </c>
      <c r="P33">
        <f t="shared" si="11"/>
        <v>0.20365411854416307</v>
      </c>
      <c r="R33">
        <f t="shared" si="12"/>
        <v>-0.57999999999999963</v>
      </c>
      <c r="S33">
        <f t="shared" si="13"/>
        <v>0.42000000000000037</v>
      </c>
      <c r="T33">
        <f t="shared" si="14"/>
        <v>0.18538352582334772</v>
      </c>
      <c r="V33">
        <f t="shared" si="15"/>
        <v>-0.28999999999999981</v>
      </c>
      <c r="W33">
        <f t="shared" si="16"/>
        <v>0.71000000000000019</v>
      </c>
      <c r="X33">
        <f t="shared" si="17"/>
        <v>9.2691762911673858E-2</v>
      </c>
      <c r="Z33">
        <f t="shared" si="22"/>
        <v>-1.1599999999999997</v>
      </c>
      <c r="AA33">
        <f t="shared" si="19"/>
        <v>-0.1599999999999997</v>
      </c>
      <c r="AB33">
        <f t="shared" si="20"/>
        <v>0.37076705164669566</v>
      </c>
      <c r="AC33">
        <f t="shared" si="21"/>
        <v>0.40381704593390233</v>
      </c>
      <c r="AE33">
        <f t="shared" si="18"/>
        <v>0.28999999999999981</v>
      </c>
      <c r="AF33">
        <f t="shared" si="23"/>
        <v>0.78999999999999981</v>
      </c>
      <c r="AG33">
        <f t="shared" si="24"/>
        <v>0.59269176291167391</v>
      </c>
      <c r="AH33">
        <f t="shared" si="25"/>
        <v>0.98761506966193435</v>
      </c>
    </row>
    <row r="34" spans="2:34" x14ac:dyDescent="0.2">
      <c r="B34">
        <f t="shared" si="0"/>
        <v>-0.55999999999999961</v>
      </c>
      <c r="C34">
        <f t="shared" si="1"/>
        <v>-0.55999999999999961</v>
      </c>
      <c r="D34">
        <f t="shared" si="2"/>
        <v>0.8284926070883194</v>
      </c>
      <c r="F34">
        <f t="shared" si="3"/>
        <v>-0.2799999999999998</v>
      </c>
      <c r="G34">
        <f t="shared" si="4"/>
        <v>0.2200000000000002</v>
      </c>
      <c r="H34">
        <f t="shared" si="5"/>
        <v>0.4142463035441597</v>
      </c>
      <c r="J34">
        <f t="shared" si="6"/>
        <v>-0.41999999999999971</v>
      </c>
      <c r="K34">
        <f t="shared" si="7"/>
        <v>-0.16999999999999971</v>
      </c>
      <c r="L34">
        <f t="shared" si="8"/>
        <v>0.62136945531623955</v>
      </c>
      <c r="N34">
        <f t="shared" si="9"/>
        <v>-0.1399999999999999</v>
      </c>
      <c r="O34">
        <f t="shared" si="10"/>
        <v>0.6100000000000001</v>
      </c>
      <c r="P34">
        <f t="shared" si="11"/>
        <v>0.20712315177207985</v>
      </c>
      <c r="R34">
        <f t="shared" si="12"/>
        <v>-0.55999999999999961</v>
      </c>
      <c r="S34">
        <f t="shared" si="13"/>
        <v>0.44000000000000039</v>
      </c>
      <c r="T34">
        <f t="shared" si="14"/>
        <v>0.1715073929116806</v>
      </c>
      <c r="V34">
        <f t="shared" si="15"/>
        <v>-0.2799999999999998</v>
      </c>
      <c r="W34">
        <f t="shared" si="16"/>
        <v>0.7200000000000002</v>
      </c>
      <c r="X34">
        <f t="shared" si="17"/>
        <v>8.57536964558403E-2</v>
      </c>
      <c r="Z34">
        <f t="shared" si="22"/>
        <v>-1.1199999999999997</v>
      </c>
      <c r="AA34">
        <f t="shared" si="19"/>
        <v>-0.11999999999999966</v>
      </c>
      <c r="AB34">
        <f t="shared" si="20"/>
        <v>0.34301478582336142</v>
      </c>
      <c r="AC34">
        <f t="shared" si="21"/>
        <v>0.36339942665536284</v>
      </c>
      <c r="AE34">
        <f t="shared" si="18"/>
        <v>0.2799999999999998</v>
      </c>
      <c r="AF34">
        <f t="shared" si="23"/>
        <v>0.7799999999999998</v>
      </c>
      <c r="AG34">
        <f t="shared" si="24"/>
        <v>0.5857536964558403</v>
      </c>
      <c r="AH34">
        <f t="shared" si="25"/>
        <v>0.97545240422671597</v>
      </c>
    </row>
    <row r="35" spans="2:34" x14ac:dyDescent="0.2">
      <c r="B35">
        <f t="shared" si="0"/>
        <v>-0.53999999999999959</v>
      </c>
      <c r="C35">
        <f t="shared" si="1"/>
        <v>-0.53999999999999959</v>
      </c>
      <c r="D35">
        <f t="shared" si="2"/>
        <v>0.84166501650003278</v>
      </c>
      <c r="F35">
        <f t="shared" si="3"/>
        <v>-0.2699999999999998</v>
      </c>
      <c r="G35">
        <f t="shared" si="4"/>
        <v>0.2300000000000002</v>
      </c>
      <c r="H35">
        <f t="shared" si="5"/>
        <v>0.42083250825001639</v>
      </c>
      <c r="J35">
        <f t="shared" si="6"/>
        <v>-0.40499999999999969</v>
      </c>
      <c r="K35">
        <f t="shared" si="7"/>
        <v>-0.15499999999999969</v>
      </c>
      <c r="L35">
        <f t="shared" si="8"/>
        <v>0.63124876237502459</v>
      </c>
      <c r="N35">
        <f t="shared" si="9"/>
        <v>-0.1349999999999999</v>
      </c>
      <c r="O35">
        <f t="shared" si="10"/>
        <v>0.6150000000000001</v>
      </c>
      <c r="P35">
        <f t="shared" si="11"/>
        <v>0.2104162541250082</v>
      </c>
      <c r="R35">
        <f t="shared" si="12"/>
        <v>-0.53999999999999959</v>
      </c>
      <c r="S35">
        <f t="shared" si="13"/>
        <v>0.46000000000000041</v>
      </c>
      <c r="T35">
        <f t="shared" si="14"/>
        <v>0.15833498349996722</v>
      </c>
      <c r="V35">
        <f t="shared" si="15"/>
        <v>-0.2699999999999998</v>
      </c>
      <c r="W35">
        <f t="shared" si="16"/>
        <v>0.7300000000000002</v>
      </c>
      <c r="X35">
        <f t="shared" si="17"/>
        <v>7.9167491749983609E-2</v>
      </c>
      <c r="Z35">
        <f t="shared" si="22"/>
        <v>-1.0799999999999996</v>
      </c>
      <c r="AA35">
        <f t="shared" si="19"/>
        <v>-7.9999999999999627E-2</v>
      </c>
      <c r="AB35">
        <f t="shared" si="20"/>
        <v>0.31666996699993488</v>
      </c>
      <c r="AC35">
        <f t="shared" si="21"/>
        <v>0.32661884207702985</v>
      </c>
      <c r="AE35">
        <f t="shared" si="18"/>
        <v>0.2699999999999998</v>
      </c>
      <c r="AF35">
        <f t="shared" si="23"/>
        <v>0.7699999999999998</v>
      </c>
      <c r="AG35">
        <f t="shared" si="24"/>
        <v>0.57916749174998361</v>
      </c>
      <c r="AH35">
        <f t="shared" si="25"/>
        <v>0.96350141852514515</v>
      </c>
    </row>
    <row r="36" spans="2:34" x14ac:dyDescent="0.2">
      <c r="B36">
        <f t="shared" si="0"/>
        <v>-0.51999999999999957</v>
      </c>
      <c r="C36">
        <f t="shared" si="1"/>
        <v>-0.51999999999999957</v>
      </c>
      <c r="D36">
        <f t="shared" si="2"/>
        <v>0.85416626016250519</v>
      </c>
      <c r="F36">
        <f t="shared" si="3"/>
        <v>-0.25999999999999979</v>
      </c>
      <c r="G36">
        <f t="shared" si="4"/>
        <v>0.24000000000000021</v>
      </c>
      <c r="H36">
        <f t="shared" si="5"/>
        <v>0.42708313008125259</v>
      </c>
      <c r="J36">
        <f t="shared" si="6"/>
        <v>-0.38999999999999968</v>
      </c>
      <c r="K36">
        <f t="shared" si="7"/>
        <v>-0.13999999999999968</v>
      </c>
      <c r="L36">
        <f t="shared" si="8"/>
        <v>0.64062469512187881</v>
      </c>
      <c r="N36">
        <f t="shared" si="9"/>
        <v>-0.12999999999999989</v>
      </c>
      <c r="O36">
        <f t="shared" si="10"/>
        <v>0.62000000000000011</v>
      </c>
      <c r="P36">
        <f t="shared" si="11"/>
        <v>0.2135415650406263</v>
      </c>
      <c r="R36">
        <f t="shared" si="12"/>
        <v>-0.51999999999999957</v>
      </c>
      <c r="S36">
        <f t="shared" si="13"/>
        <v>0.48000000000000043</v>
      </c>
      <c r="T36">
        <f t="shared" si="14"/>
        <v>0.14583373983749481</v>
      </c>
      <c r="V36">
        <f t="shared" si="15"/>
        <v>-0.25999999999999979</v>
      </c>
      <c r="W36">
        <f t="shared" si="16"/>
        <v>0.74000000000000021</v>
      </c>
      <c r="X36">
        <f t="shared" si="17"/>
        <v>7.2916869918747407E-2</v>
      </c>
      <c r="Z36">
        <f t="shared" si="22"/>
        <v>-1.0399999999999996</v>
      </c>
      <c r="AA36">
        <f t="shared" si="19"/>
        <v>-3.9999999999999591E-2</v>
      </c>
      <c r="AB36">
        <f t="shared" si="20"/>
        <v>0.29166747967498985</v>
      </c>
      <c r="AC36">
        <f t="shared" si="21"/>
        <v>0.29439755212970192</v>
      </c>
      <c r="AE36">
        <f t="shared" si="18"/>
        <v>0.25999999999999979</v>
      </c>
      <c r="AF36">
        <f t="shared" si="23"/>
        <v>0.75999999999999979</v>
      </c>
      <c r="AG36">
        <f t="shared" si="24"/>
        <v>0.57291686991874746</v>
      </c>
      <c r="AH36">
        <f t="shared" si="25"/>
        <v>0.95175298257346941</v>
      </c>
    </row>
    <row r="37" spans="2:34" x14ac:dyDescent="0.2">
      <c r="B37">
        <f t="shared" si="0"/>
        <v>-0.49999999999999956</v>
      </c>
      <c r="C37">
        <f t="shared" si="1"/>
        <v>-0.49999999999999956</v>
      </c>
      <c r="D37">
        <f t="shared" si="2"/>
        <v>0.86602540378443893</v>
      </c>
      <c r="F37">
        <f t="shared" si="3"/>
        <v>-0.24999999999999978</v>
      </c>
      <c r="G37">
        <f t="shared" si="4"/>
        <v>0.25000000000000022</v>
      </c>
      <c r="H37">
        <f t="shared" si="5"/>
        <v>0.43301270189221946</v>
      </c>
      <c r="J37">
        <f t="shared" si="6"/>
        <v>-0.37499999999999967</v>
      </c>
      <c r="K37">
        <f t="shared" si="7"/>
        <v>-0.12499999999999967</v>
      </c>
      <c r="L37">
        <f t="shared" si="8"/>
        <v>0.64951905283832911</v>
      </c>
      <c r="N37">
        <f t="shared" si="9"/>
        <v>-0.12499999999999989</v>
      </c>
      <c r="O37">
        <f t="shared" si="10"/>
        <v>0.62500000000000011</v>
      </c>
      <c r="P37">
        <f t="shared" si="11"/>
        <v>0.21650635094610973</v>
      </c>
      <c r="R37">
        <f t="shared" si="12"/>
        <v>-0.49999999999999956</v>
      </c>
      <c r="S37">
        <f t="shared" si="13"/>
        <v>0.50000000000000044</v>
      </c>
      <c r="T37">
        <f t="shared" si="14"/>
        <v>0.13397459621556107</v>
      </c>
      <c r="V37">
        <f t="shared" si="15"/>
        <v>-0.24999999999999978</v>
      </c>
      <c r="W37">
        <f t="shared" si="16"/>
        <v>0.75000000000000022</v>
      </c>
      <c r="X37">
        <f t="shared" si="17"/>
        <v>6.6987298107780535E-2</v>
      </c>
      <c r="Z37">
        <f t="shared" si="22"/>
        <v>-0.99999999999999956</v>
      </c>
      <c r="AA37">
        <f t="shared" si="19"/>
        <v>0</v>
      </c>
      <c r="AB37">
        <f t="shared" si="20"/>
        <v>0.26794919243112236</v>
      </c>
      <c r="AC37">
        <f t="shared" si="21"/>
        <v>0.26794919243112236</v>
      </c>
      <c r="AE37">
        <f t="shared" si="18"/>
        <v>0.24999999999999978</v>
      </c>
      <c r="AF37">
        <f t="shared" si="23"/>
        <v>0.74999999999999978</v>
      </c>
      <c r="AG37">
        <f t="shared" si="24"/>
        <v>0.56698729810778059</v>
      </c>
      <c r="AH37">
        <f t="shared" si="25"/>
        <v>0.94019923219260337</v>
      </c>
    </row>
    <row r="38" spans="2:34" x14ac:dyDescent="0.2">
      <c r="B38">
        <f t="shared" si="0"/>
        <v>-0.47999999999999954</v>
      </c>
      <c r="C38">
        <f t="shared" si="1"/>
        <v>-0.47999999999999954</v>
      </c>
      <c r="D38">
        <f t="shared" si="2"/>
        <v>0.87726848797845269</v>
      </c>
      <c r="F38">
        <f t="shared" si="3"/>
        <v>-0.23999999999999977</v>
      </c>
      <c r="G38">
        <f t="shared" si="4"/>
        <v>0.26000000000000023</v>
      </c>
      <c r="H38">
        <f t="shared" si="5"/>
        <v>0.43863424398922635</v>
      </c>
      <c r="J38">
        <f t="shared" si="6"/>
        <v>-0.35999999999999965</v>
      </c>
      <c r="K38">
        <f t="shared" si="7"/>
        <v>-0.10999999999999965</v>
      </c>
      <c r="L38">
        <f t="shared" si="8"/>
        <v>0.65795136598383952</v>
      </c>
      <c r="N38">
        <f t="shared" si="9"/>
        <v>-0.11999999999999988</v>
      </c>
      <c r="O38">
        <f t="shared" si="10"/>
        <v>0.63000000000000012</v>
      </c>
      <c r="P38">
        <f t="shared" si="11"/>
        <v>0.21931712199461317</v>
      </c>
      <c r="R38">
        <f t="shared" si="12"/>
        <v>-0.47999999999999954</v>
      </c>
      <c r="S38">
        <f t="shared" si="13"/>
        <v>0.52000000000000046</v>
      </c>
      <c r="T38">
        <f t="shared" si="14"/>
        <v>0.12273151202154731</v>
      </c>
      <c r="V38">
        <f t="shared" si="15"/>
        <v>-0.23999999999999977</v>
      </c>
      <c r="W38">
        <f t="shared" si="16"/>
        <v>0.76000000000000023</v>
      </c>
      <c r="X38">
        <f t="shared" si="17"/>
        <v>6.1365756010773653E-2</v>
      </c>
      <c r="Z38">
        <f t="shared" si="22"/>
        <v>-0.95999999999999952</v>
      </c>
      <c r="AA38">
        <f t="shared" si="19"/>
        <v>4.000000000000048E-2</v>
      </c>
      <c r="AB38">
        <f t="shared" si="20"/>
        <v>0.24546302404309506</v>
      </c>
      <c r="AC38">
        <f t="shared" si="21"/>
        <v>0.24870081658969498</v>
      </c>
      <c r="AE38">
        <f t="shared" si="18"/>
        <v>0.23999999999999977</v>
      </c>
      <c r="AF38">
        <f t="shared" si="23"/>
        <v>0.73999999999999977</v>
      </c>
      <c r="AG38">
        <f t="shared" si="24"/>
        <v>0.56136575601077365</v>
      </c>
      <c r="AH38">
        <f t="shared" si="25"/>
        <v>0.92883341456988244</v>
      </c>
    </row>
    <row r="39" spans="2:34" x14ac:dyDescent="0.2">
      <c r="B39">
        <f t="shared" si="0"/>
        <v>-0.45999999999999952</v>
      </c>
      <c r="C39">
        <f t="shared" si="1"/>
        <v>-0.45999999999999952</v>
      </c>
      <c r="D39">
        <f t="shared" si="2"/>
        <v>0.88791891521692479</v>
      </c>
      <c r="F39">
        <f t="shared" si="3"/>
        <v>-0.22999999999999976</v>
      </c>
      <c r="G39">
        <f t="shared" si="4"/>
        <v>0.27000000000000024</v>
      </c>
      <c r="H39">
        <f t="shared" si="5"/>
        <v>0.44395945760846239</v>
      </c>
      <c r="J39">
        <f t="shared" si="6"/>
        <v>-0.34499999999999964</v>
      </c>
      <c r="K39">
        <f t="shared" si="7"/>
        <v>-9.499999999999964E-2</v>
      </c>
      <c r="L39">
        <f t="shared" si="8"/>
        <v>0.66593918641269356</v>
      </c>
      <c r="N39">
        <f t="shared" si="9"/>
        <v>-0.11499999999999988</v>
      </c>
      <c r="O39">
        <f t="shared" si="10"/>
        <v>0.63500000000000012</v>
      </c>
      <c r="P39">
        <f t="shared" si="11"/>
        <v>0.2219797288042312</v>
      </c>
      <c r="R39">
        <f t="shared" si="12"/>
        <v>-0.45999999999999952</v>
      </c>
      <c r="S39">
        <f t="shared" si="13"/>
        <v>0.54000000000000048</v>
      </c>
      <c r="T39">
        <f t="shared" si="14"/>
        <v>0.11208108478307521</v>
      </c>
      <c r="V39">
        <f t="shared" si="15"/>
        <v>-0.22999999999999976</v>
      </c>
      <c r="W39">
        <f t="shared" si="16"/>
        <v>0.77000000000000024</v>
      </c>
      <c r="X39">
        <f t="shared" si="17"/>
        <v>5.6040542391537607E-2</v>
      </c>
      <c r="Z39">
        <f t="shared" si="22"/>
        <v>-0.91999999999999948</v>
      </c>
      <c r="AA39">
        <f t="shared" si="19"/>
        <v>8.0000000000000515E-2</v>
      </c>
      <c r="AB39">
        <f t="shared" si="20"/>
        <v>0.22416216956615065</v>
      </c>
      <c r="AC39">
        <f t="shared" si="21"/>
        <v>0.23800982808405993</v>
      </c>
      <c r="AE39">
        <f t="shared" si="18"/>
        <v>0.22999999999999976</v>
      </c>
      <c r="AF39">
        <f t="shared" si="23"/>
        <v>0.72999999999999976</v>
      </c>
      <c r="AG39">
        <f t="shared" si="24"/>
        <v>0.55604054239153755</v>
      </c>
      <c r="AH39">
        <f t="shared" si="25"/>
        <v>0.91764976150112676</v>
      </c>
    </row>
    <row r="40" spans="2:34" x14ac:dyDescent="0.2">
      <c r="B40">
        <f t="shared" si="0"/>
        <v>-0.4399999999999995</v>
      </c>
      <c r="C40">
        <f t="shared" si="1"/>
        <v>-0.4399999999999995</v>
      </c>
      <c r="D40">
        <f t="shared" si="2"/>
        <v>0.89799777282574622</v>
      </c>
      <c r="F40">
        <f t="shared" si="3"/>
        <v>-0.21999999999999975</v>
      </c>
      <c r="G40">
        <f t="shared" si="4"/>
        <v>0.28000000000000025</v>
      </c>
      <c r="H40">
        <f t="shared" si="5"/>
        <v>0.44899888641287311</v>
      </c>
      <c r="J40">
        <f t="shared" si="6"/>
        <v>-0.32999999999999963</v>
      </c>
      <c r="K40">
        <f t="shared" si="7"/>
        <v>-7.9999999999999627E-2</v>
      </c>
      <c r="L40">
        <f t="shared" si="8"/>
        <v>0.67349832961930967</v>
      </c>
      <c r="N40">
        <f t="shared" si="9"/>
        <v>-0.10999999999999988</v>
      </c>
      <c r="O40">
        <f t="shared" si="10"/>
        <v>0.64000000000000012</v>
      </c>
      <c r="P40">
        <f t="shared" si="11"/>
        <v>0.22449944320643656</v>
      </c>
      <c r="R40">
        <f t="shared" si="12"/>
        <v>-0.4399999999999995</v>
      </c>
      <c r="S40">
        <f t="shared" si="13"/>
        <v>0.5600000000000005</v>
      </c>
      <c r="T40">
        <f t="shared" si="14"/>
        <v>0.10200222717425378</v>
      </c>
      <c r="V40">
        <f t="shared" si="15"/>
        <v>-0.21999999999999975</v>
      </c>
      <c r="W40">
        <f t="shared" si="16"/>
        <v>0.78000000000000025</v>
      </c>
      <c r="X40">
        <f t="shared" si="17"/>
        <v>5.1001113587126889E-2</v>
      </c>
      <c r="Z40">
        <f t="shared" si="22"/>
        <v>-0.87999999999999945</v>
      </c>
      <c r="AA40">
        <f t="shared" si="19"/>
        <v>0.12000000000000055</v>
      </c>
      <c r="AB40">
        <f t="shared" si="20"/>
        <v>0.20400445434850778</v>
      </c>
      <c r="AC40">
        <f t="shared" si="21"/>
        <v>0.23668083444595281</v>
      </c>
      <c r="AE40">
        <f t="shared" si="18"/>
        <v>0.21999999999999975</v>
      </c>
      <c r="AF40">
        <f t="shared" si="23"/>
        <v>0.71999999999999975</v>
      </c>
      <c r="AG40">
        <f t="shared" si="24"/>
        <v>0.55100111358712689</v>
      </c>
      <c r="AH40">
        <f t="shared" si="25"/>
        <v>0.90664338478491835</v>
      </c>
    </row>
    <row r="41" spans="2:34" x14ac:dyDescent="0.2">
      <c r="B41">
        <f t="shared" si="0"/>
        <v>-0.41999999999999948</v>
      </c>
      <c r="C41">
        <f t="shared" si="1"/>
        <v>-0.41999999999999948</v>
      </c>
      <c r="D41">
        <f t="shared" si="2"/>
        <v>0.9075241043630744</v>
      </c>
      <c r="F41">
        <f t="shared" si="3"/>
        <v>-0.20999999999999974</v>
      </c>
      <c r="G41">
        <f t="shared" si="4"/>
        <v>0.29000000000000026</v>
      </c>
      <c r="H41">
        <f t="shared" si="5"/>
        <v>0.4537620521815372</v>
      </c>
      <c r="J41">
        <f t="shared" si="6"/>
        <v>-0.31499999999999961</v>
      </c>
      <c r="K41">
        <f t="shared" si="7"/>
        <v>-6.4999999999999614E-2</v>
      </c>
      <c r="L41">
        <f t="shared" si="8"/>
        <v>0.68064307827230586</v>
      </c>
      <c r="N41">
        <f t="shared" si="9"/>
        <v>-0.10499999999999987</v>
      </c>
      <c r="O41">
        <f t="shared" si="10"/>
        <v>0.64500000000000013</v>
      </c>
      <c r="P41">
        <f t="shared" si="11"/>
        <v>0.2268810260907686</v>
      </c>
      <c r="R41">
        <f t="shared" si="12"/>
        <v>-0.41999999999999948</v>
      </c>
      <c r="S41">
        <f t="shared" si="13"/>
        <v>0.58000000000000052</v>
      </c>
      <c r="T41">
        <f t="shared" si="14"/>
        <v>9.2475895636925598E-2</v>
      </c>
      <c r="V41">
        <f t="shared" si="15"/>
        <v>-0.20999999999999974</v>
      </c>
      <c r="W41">
        <f t="shared" si="16"/>
        <v>0.79000000000000026</v>
      </c>
      <c r="X41">
        <f t="shared" si="17"/>
        <v>4.6237947818462799E-2</v>
      </c>
      <c r="Z41">
        <f t="shared" si="22"/>
        <v>-0.83999999999999941</v>
      </c>
      <c r="AA41">
        <f t="shared" si="19"/>
        <v>0.16000000000000059</v>
      </c>
      <c r="AB41">
        <f t="shared" si="20"/>
        <v>0.18495179127385142</v>
      </c>
      <c r="AC41">
        <f t="shared" si="21"/>
        <v>0.24455503490095329</v>
      </c>
      <c r="AE41">
        <f t="shared" si="18"/>
        <v>0.20999999999999974</v>
      </c>
      <c r="AF41">
        <f t="shared" si="23"/>
        <v>0.70999999999999974</v>
      </c>
      <c r="AG41">
        <f t="shared" si="24"/>
        <v>0.5462379478184628</v>
      </c>
      <c r="AH41">
        <f t="shared" si="25"/>
        <v>0.89581018951389768</v>
      </c>
    </row>
    <row r="42" spans="2:34" x14ac:dyDescent="0.2">
      <c r="B42">
        <f t="shared" si="0"/>
        <v>-0.39999999999999947</v>
      </c>
      <c r="C42">
        <f t="shared" si="1"/>
        <v>-0.39999999999999947</v>
      </c>
      <c r="D42">
        <f t="shared" si="2"/>
        <v>0.91651513899116821</v>
      </c>
      <c r="F42">
        <f t="shared" si="3"/>
        <v>-0.19999999999999973</v>
      </c>
      <c r="G42">
        <f t="shared" si="4"/>
        <v>0.30000000000000027</v>
      </c>
      <c r="H42">
        <f t="shared" si="5"/>
        <v>0.45825756949558411</v>
      </c>
      <c r="J42">
        <f t="shared" si="6"/>
        <v>-0.2999999999999996</v>
      </c>
      <c r="K42">
        <f t="shared" si="7"/>
        <v>-4.99999999999996E-2</v>
      </c>
      <c r="L42">
        <f t="shared" si="8"/>
        <v>0.68738635424337613</v>
      </c>
      <c r="N42">
        <f t="shared" si="9"/>
        <v>-9.9999999999999867E-2</v>
      </c>
      <c r="O42">
        <f t="shared" si="10"/>
        <v>0.65000000000000013</v>
      </c>
      <c r="P42">
        <f t="shared" si="11"/>
        <v>0.22912878474779205</v>
      </c>
      <c r="R42">
        <f t="shared" si="12"/>
        <v>-0.39999999999999947</v>
      </c>
      <c r="S42">
        <f t="shared" si="13"/>
        <v>0.60000000000000053</v>
      </c>
      <c r="T42">
        <f t="shared" si="14"/>
        <v>8.348486100883179E-2</v>
      </c>
      <c r="V42">
        <f t="shared" si="15"/>
        <v>-0.19999999999999973</v>
      </c>
      <c r="W42">
        <f t="shared" si="16"/>
        <v>0.80000000000000027</v>
      </c>
      <c r="X42">
        <f t="shared" si="17"/>
        <v>4.1742430504415895E-2</v>
      </c>
      <c r="Z42">
        <f t="shared" si="22"/>
        <v>-0.79999999999999938</v>
      </c>
      <c r="AA42">
        <f t="shared" si="19"/>
        <v>0.20000000000000062</v>
      </c>
      <c r="AB42">
        <f t="shared" si="20"/>
        <v>0.16696972201766358</v>
      </c>
      <c r="AC42">
        <f t="shared" si="21"/>
        <v>0.26053577119208815</v>
      </c>
      <c r="AE42">
        <f t="shared" si="18"/>
        <v>0.19999999999999973</v>
      </c>
      <c r="AF42">
        <f t="shared" si="23"/>
        <v>0.69999999999999973</v>
      </c>
      <c r="AG42">
        <f t="shared" si="24"/>
        <v>0.54174243050441584</v>
      </c>
      <c r="AH42">
        <f t="shared" si="25"/>
        <v>0.88514680195368234</v>
      </c>
    </row>
    <row r="43" spans="2:34" x14ac:dyDescent="0.2">
      <c r="B43">
        <f t="shared" si="0"/>
        <v>-0.37999999999999945</v>
      </c>
      <c r="C43">
        <f t="shared" si="1"/>
        <v>-0.37999999999999945</v>
      </c>
      <c r="D43">
        <f t="shared" si="2"/>
        <v>0.92498648638777436</v>
      </c>
      <c r="F43">
        <f t="shared" si="3"/>
        <v>-0.18999999999999972</v>
      </c>
      <c r="G43">
        <f t="shared" si="4"/>
        <v>0.31000000000000028</v>
      </c>
      <c r="H43">
        <f t="shared" si="5"/>
        <v>0.46249324319388718</v>
      </c>
      <c r="J43">
        <f t="shared" si="6"/>
        <v>-0.28499999999999959</v>
      </c>
      <c r="K43">
        <f t="shared" si="7"/>
        <v>-3.4999999999999587E-2</v>
      </c>
      <c r="L43">
        <f t="shared" si="8"/>
        <v>0.69373986479083083</v>
      </c>
      <c r="N43">
        <f t="shared" si="9"/>
        <v>-9.4999999999999862E-2</v>
      </c>
      <c r="O43">
        <f t="shared" si="10"/>
        <v>0.65500000000000014</v>
      </c>
      <c r="P43">
        <f t="shared" si="11"/>
        <v>0.23124662159694359</v>
      </c>
      <c r="R43">
        <f t="shared" si="12"/>
        <v>-0.37999999999999945</v>
      </c>
      <c r="S43">
        <f t="shared" si="13"/>
        <v>0.62000000000000055</v>
      </c>
      <c r="T43">
        <f t="shared" si="14"/>
        <v>7.5013513612225635E-2</v>
      </c>
      <c r="V43">
        <f t="shared" si="15"/>
        <v>-0.18999999999999972</v>
      </c>
      <c r="W43">
        <f t="shared" si="16"/>
        <v>0.81000000000000028</v>
      </c>
      <c r="X43">
        <f t="shared" si="17"/>
        <v>3.7506756806112818E-2</v>
      </c>
      <c r="Z43">
        <f t="shared" si="22"/>
        <v>-0.75999999999999934</v>
      </c>
      <c r="AA43">
        <f t="shared" si="19"/>
        <v>0.24000000000000066</v>
      </c>
      <c r="AB43">
        <f t="shared" si="20"/>
        <v>0.15002702722445127</v>
      </c>
      <c r="AC43">
        <f t="shared" si="21"/>
        <v>0.28303375928995922</v>
      </c>
      <c r="AE43">
        <f t="shared" si="18"/>
        <v>0.18999999999999972</v>
      </c>
      <c r="AF43">
        <f t="shared" si="23"/>
        <v>0.68999999999999972</v>
      </c>
      <c r="AG43">
        <f t="shared" si="24"/>
        <v>0.53750675680611282</v>
      </c>
      <c r="AH43">
        <f t="shared" si="25"/>
        <v>0.87465050941060185</v>
      </c>
    </row>
    <row r="44" spans="2:34" x14ac:dyDescent="0.2">
      <c r="B44">
        <f t="shared" si="0"/>
        <v>-0.35999999999999943</v>
      </c>
      <c r="C44">
        <f t="shared" si="1"/>
        <v>-0.35999999999999943</v>
      </c>
      <c r="D44">
        <f t="shared" si="2"/>
        <v>0.93295230317524824</v>
      </c>
      <c r="F44">
        <f t="shared" si="3"/>
        <v>-0.17999999999999972</v>
      </c>
      <c r="G44">
        <f t="shared" si="4"/>
        <v>0.32000000000000028</v>
      </c>
      <c r="H44">
        <f t="shared" si="5"/>
        <v>0.46647615158762412</v>
      </c>
      <c r="J44">
        <f t="shared" si="6"/>
        <v>-0.26999999999999957</v>
      </c>
      <c r="K44">
        <f t="shared" si="7"/>
        <v>-1.9999999999999574E-2</v>
      </c>
      <c r="L44">
        <f t="shared" si="8"/>
        <v>0.69971422738143629</v>
      </c>
      <c r="N44">
        <f t="shared" si="9"/>
        <v>-8.9999999999999858E-2</v>
      </c>
      <c r="O44">
        <f t="shared" si="10"/>
        <v>0.66000000000000014</v>
      </c>
      <c r="P44">
        <f t="shared" si="11"/>
        <v>0.23323807579381206</v>
      </c>
      <c r="R44">
        <f t="shared" si="12"/>
        <v>-0.35999999999999943</v>
      </c>
      <c r="S44">
        <f t="shared" si="13"/>
        <v>0.64000000000000057</v>
      </c>
      <c r="T44">
        <f t="shared" si="14"/>
        <v>6.7047696824751757E-2</v>
      </c>
      <c r="V44">
        <f t="shared" si="15"/>
        <v>-0.17999999999999972</v>
      </c>
      <c r="W44">
        <f t="shared" si="16"/>
        <v>0.82000000000000028</v>
      </c>
      <c r="X44">
        <f t="shared" si="17"/>
        <v>3.3523848412375878E-2</v>
      </c>
      <c r="Z44">
        <f t="shared" si="22"/>
        <v>-0.71999999999999931</v>
      </c>
      <c r="AA44">
        <f t="shared" si="19"/>
        <v>0.28000000000000069</v>
      </c>
      <c r="AB44">
        <f t="shared" si="20"/>
        <v>0.13409539364950351</v>
      </c>
      <c r="AC44">
        <f t="shared" si="21"/>
        <v>0.31045382039526537</v>
      </c>
      <c r="AE44">
        <f t="shared" si="18"/>
        <v>0.17999999999999972</v>
      </c>
      <c r="AF44">
        <f t="shared" si="23"/>
        <v>0.67999999999999972</v>
      </c>
      <c r="AG44">
        <f t="shared" si="24"/>
        <v>0.53352384841237588</v>
      </c>
      <c r="AH44">
        <f t="shared" si="25"/>
        <v>0.86431921002876677</v>
      </c>
    </row>
    <row r="45" spans="2:34" x14ac:dyDescent="0.2">
      <c r="B45">
        <f t="shared" ref="B45:B76" si="26">B44+0.02*D$6</f>
        <v>-0.33999999999999941</v>
      </c>
      <c r="C45">
        <f t="shared" si="1"/>
        <v>-0.33999999999999941</v>
      </c>
      <c r="D45">
        <f t="shared" si="2"/>
        <v>0.94042543564070002</v>
      </c>
      <c r="F45">
        <f t="shared" ref="F45:F76" si="27">F44+0.02*H$6</f>
        <v>-0.16999999999999971</v>
      </c>
      <c r="G45">
        <f t="shared" si="4"/>
        <v>0.33000000000000029</v>
      </c>
      <c r="H45">
        <f t="shared" si="5"/>
        <v>0.47021271782035001</v>
      </c>
      <c r="J45">
        <f t="shared" ref="J45:J76" si="28">J44+0.02*L$6</f>
        <v>-0.25499999999999956</v>
      </c>
      <c r="K45">
        <f t="shared" si="7"/>
        <v>-4.9999999999995604E-3</v>
      </c>
      <c r="L45">
        <f t="shared" si="8"/>
        <v>0.70531907673052496</v>
      </c>
      <c r="N45">
        <f t="shared" ref="N45:N76" si="29">N44+0.02*P$6</f>
        <v>-8.4999999999999853E-2</v>
      </c>
      <c r="O45">
        <f t="shared" si="10"/>
        <v>0.66500000000000015</v>
      </c>
      <c r="P45">
        <f t="shared" si="11"/>
        <v>0.23510635891017501</v>
      </c>
      <c r="R45">
        <f t="shared" ref="R45:R62" si="30">R44+0.02*T$6</f>
        <v>-0.33999999999999941</v>
      </c>
      <c r="S45">
        <f t="shared" si="13"/>
        <v>0.66000000000000059</v>
      </c>
      <c r="T45">
        <f t="shared" si="14"/>
        <v>5.9574564359299975E-2</v>
      </c>
      <c r="V45">
        <f t="shared" ref="V45:V62" si="31">V44+0.02*X$6</f>
        <v>-0.16999999999999971</v>
      </c>
      <c r="W45">
        <f t="shared" si="16"/>
        <v>0.83000000000000029</v>
      </c>
      <c r="X45">
        <f t="shared" si="17"/>
        <v>2.9787282179649988E-2</v>
      </c>
      <c r="Z45">
        <f t="shared" si="22"/>
        <v>-0.67999999999999927</v>
      </c>
      <c r="AA45">
        <f t="shared" si="19"/>
        <v>0.32000000000000073</v>
      </c>
      <c r="AB45">
        <f t="shared" si="20"/>
        <v>0.11914912871860017</v>
      </c>
      <c r="AC45">
        <f t="shared" si="21"/>
        <v>0.34146231838140206</v>
      </c>
      <c r="AE45">
        <f t="shared" si="18"/>
        <v>0.16999999999999971</v>
      </c>
      <c r="AF45">
        <f t="shared" si="23"/>
        <v>0.66999999999999971</v>
      </c>
      <c r="AG45">
        <f t="shared" si="24"/>
        <v>0.52978728217964999</v>
      </c>
      <c r="AH45">
        <f t="shared" si="25"/>
        <v>0.85415137087011672</v>
      </c>
    </row>
    <row r="46" spans="2:34" x14ac:dyDescent="0.2">
      <c r="B46">
        <f t="shared" si="26"/>
        <v>-0.3199999999999994</v>
      </c>
      <c r="C46">
        <f t="shared" si="1"/>
        <v>-0.3199999999999994</v>
      </c>
      <c r="D46">
        <f t="shared" si="2"/>
        <v>0.94741754258616107</v>
      </c>
      <c r="F46">
        <f t="shared" si="27"/>
        <v>-0.1599999999999997</v>
      </c>
      <c r="G46">
        <f t="shared" si="4"/>
        <v>0.3400000000000003</v>
      </c>
      <c r="H46">
        <f t="shared" si="5"/>
        <v>0.47370877129308053</v>
      </c>
      <c r="J46">
        <f t="shared" si="28"/>
        <v>-0.23999999999999955</v>
      </c>
      <c r="K46">
        <f t="shared" si="7"/>
        <v>1.0000000000000453E-2</v>
      </c>
      <c r="L46">
        <f t="shared" si="8"/>
        <v>0.7105631569396208</v>
      </c>
      <c r="N46">
        <f t="shared" si="29"/>
        <v>-7.9999999999999849E-2</v>
      </c>
      <c r="O46">
        <f t="shared" si="10"/>
        <v>0.67000000000000015</v>
      </c>
      <c r="P46">
        <f t="shared" si="11"/>
        <v>0.23685438564654027</v>
      </c>
      <c r="R46">
        <f t="shared" si="30"/>
        <v>-0.3199999999999994</v>
      </c>
      <c r="S46">
        <f t="shared" si="13"/>
        <v>0.6800000000000006</v>
      </c>
      <c r="T46">
        <f t="shared" si="14"/>
        <v>5.2582457413838934E-2</v>
      </c>
      <c r="V46">
        <f t="shared" si="31"/>
        <v>-0.1599999999999997</v>
      </c>
      <c r="W46">
        <f t="shared" si="16"/>
        <v>0.8400000000000003</v>
      </c>
      <c r="X46">
        <f t="shared" si="17"/>
        <v>2.6291228706919467E-2</v>
      </c>
      <c r="Z46">
        <f t="shared" si="22"/>
        <v>-0.63999999999999924</v>
      </c>
      <c r="AA46">
        <f t="shared" si="19"/>
        <v>0.36000000000000076</v>
      </c>
      <c r="AB46">
        <f t="shared" si="20"/>
        <v>0.10516491482767787</v>
      </c>
      <c r="AC46">
        <f t="shared" si="21"/>
        <v>0.3750462095671856</v>
      </c>
      <c r="AE46">
        <f t="shared" si="18"/>
        <v>0.1599999999999997</v>
      </c>
      <c r="AF46">
        <f t="shared" si="23"/>
        <v>0.6599999999999997</v>
      </c>
      <c r="AG46">
        <f t="shared" si="24"/>
        <v>0.52629122870691947</v>
      </c>
      <c r="AH46">
        <f t="shared" si="25"/>
        <v>0.84414599295017601</v>
      </c>
    </row>
    <row r="47" spans="2:34" x14ac:dyDescent="0.2">
      <c r="B47">
        <f t="shared" si="26"/>
        <v>-0.29999999999999938</v>
      </c>
      <c r="C47">
        <f t="shared" si="1"/>
        <v>-0.29999999999999938</v>
      </c>
      <c r="D47">
        <f t="shared" si="2"/>
        <v>0.95393920141694588</v>
      </c>
      <c r="F47">
        <f t="shared" si="27"/>
        <v>-0.14999999999999969</v>
      </c>
      <c r="G47">
        <f t="shared" si="4"/>
        <v>0.35000000000000031</v>
      </c>
      <c r="H47">
        <f t="shared" si="5"/>
        <v>0.47696960070847294</v>
      </c>
      <c r="J47">
        <f t="shared" si="28"/>
        <v>-0.22499999999999953</v>
      </c>
      <c r="K47">
        <f t="shared" si="7"/>
        <v>2.5000000000000466E-2</v>
      </c>
      <c r="L47">
        <f t="shared" si="8"/>
        <v>0.71545440106270941</v>
      </c>
      <c r="N47">
        <f t="shared" si="29"/>
        <v>-7.4999999999999845E-2</v>
      </c>
      <c r="O47">
        <f t="shared" si="10"/>
        <v>0.67500000000000016</v>
      </c>
      <c r="P47">
        <f t="shared" si="11"/>
        <v>0.23848480035423647</v>
      </c>
      <c r="R47">
        <f t="shared" si="30"/>
        <v>-0.29999999999999938</v>
      </c>
      <c r="S47">
        <f t="shared" si="13"/>
        <v>0.70000000000000062</v>
      </c>
      <c r="T47">
        <f t="shared" si="14"/>
        <v>4.6060798583054119E-2</v>
      </c>
      <c r="V47">
        <f t="shared" si="31"/>
        <v>-0.14999999999999969</v>
      </c>
      <c r="W47">
        <f t="shared" si="16"/>
        <v>0.85000000000000031</v>
      </c>
      <c r="X47">
        <f t="shared" si="17"/>
        <v>2.3030399291527059E-2</v>
      </c>
      <c r="Z47">
        <f t="shared" si="22"/>
        <v>-0.5999999999999992</v>
      </c>
      <c r="AA47">
        <f t="shared" si="19"/>
        <v>0.4000000000000008</v>
      </c>
      <c r="AB47">
        <f t="shared" si="20"/>
        <v>9.212159716610846E-2</v>
      </c>
      <c r="AC47">
        <f t="shared" si="21"/>
        <v>0.41047093522493822</v>
      </c>
      <c r="AE47">
        <f t="shared" si="18"/>
        <v>0.14999999999999969</v>
      </c>
      <c r="AF47">
        <f t="shared" si="23"/>
        <v>0.64999999999999969</v>
      </c>
      <c r="AG47">
        <f t="shared" si="24"/>
        <v>0.52303039929152706</v>
      </c>
      <c r="AH47">
        <f t="shared" si="25"/>
        <v>0.83430258215053721</v>
      </c>
    </row>
    <row r="48" spans="2:34" x14ac:dyDescent="0.2">
      <c r="B48">
        <f t="shared" si="26"/>
        <v>-0.27999999999999936</v>
      </c>
      <c r="C48">
        <f t="shared" si="1"/>
        <v>-0.27999999999999936</v>
      </c>
      <c r="D48">
        <f t="shared" si="2"/>
        <v>0.96000000000000019</v>
      </c>
      <c r="F48">
        <f t="shared" si="27"/>
        <v>-0.13999999999999968</v>
      </c>
      <c r="G48">
        <f t="shared" si="4"/>
        <v>0.36000000000000032</v>
      </c>
      <c r="H48">
        <f t="shared" si="5"/>
        <v>0.48000000000000009</v>
      </c>
      <c r="J48">
        <f t="shared" si="28"/>
        <v>-0.20999999999999952</v>
      </c>
      <c r="K48">
        <f t="shared" si="7"/>
        <v>4.000000000000048E-2</v>
      </c>
      <c r="L48">
        <f t="shared" si="8"/>
        <v>0.72000000000000008</v>
      </c>
      <c r="N48">
        <f t="shared" si="29"/>
        <v>-6.999999999999984E-2</v>
      </c>
      <c r="O48">
        <f t="shared" si="10"/>
        <v>0.68000000000000016</v>
      </c>
      <c r="P48">
        <f t="shared" si="11"/>
        <v>0.24000000000000005</v>
      </c>
      <c r="R48">
        <f t="shared" si="30"/>
        <v>-0.27999999999999936</v>
      </c>
      <c r="S48">
        <f t="shared" si="13"/>
        <v>0.72000000000000064</v>
      </c>
      <c r="T48">
        <f t="shared" si="14"/>
        <v>3.9999999999999813E-2</v>
      </c>
      <c r="V48">
        <f t="shared" si="31"/>
        <v>-0.13999999999999968</v>
      </c>
      <c r="W48">
        <f t="shared" si="16"/>
        <v>0.86000000000000032</v>
      </c>
      <c r="X48">
        <f t="shared" si="17"/>
        <v>1.9999999999999907E-2</v>
      </c>
      <c r="Z48">
        <f t="shared" si="22"/>
        <v>-0.55999999999999917</v>
      </c>
      <c r="AA48">
        <f t="shared" si="19"/>
        <v>0.44000000000000083</v>
      </c>
      <c r="AB48">
        <f t="shared" si="20"/>
        <v>7.9999999999999849E-2</v>
      </c>
      <c r="AC48">
        <f t="shared" si="21"/>
        <v>0.44721359549995876</v>
      </c>
      <c r="AE48">
        <f t="shared" si="18"/>
        <v>0.13999999999999968</v>
      </c>
      <c r="AF48">
        <f t="shared" si="23"/>
        <v>0.63999999999999968</v>
      </c>
      <c r="AG48">
        <f t="shared" si="24"/>
        <v>0.51999999999999991</v>
      </c>
      <c r="AH48">
        <f t="shared" si="25"/>
        <v>0.82462112512353181</v>
      </c>
    </row>
    <row r="49" spans="2:34" x14ac:dyDescent="0.2">
      <c r="B49">
        <f t="shared" si="26"/>
        <v>-0.25999999999999934</v>
      </c>
      <c r="C49">
        <f t="shared" si="1"/>
        <v>-0.25999999999999934</v>
      </c>
      <c r="D49">
        <f t="shared" si="2"/>
        <v>0.96560861636586504</v>
      </c>
      <c r="F49">
        <f t="shared" si="27"/>
        <v>-0.12999999999999967</v>
      </c>
      <c r="G49">
        <f t="shared" si="4"/>
        <v>0.37000000000000033</v>
      </c>
      <c r="H49">
        <f t="shared" si="5"/>
        <v>0.48280430818293252</v>
      </c>
      <c r="J49">
        <f t="shared" si="28"/>
        <v>-0.19499999999999951</v>
      </c>
      <c r="K49">
        <f t="shared" si="7"/>
        <v>5.5000000000000493E-2</v>
      </c>
      <c r="L49">
        <f t="shared" si="8"/>
        <v>0.72420646227439878</v>
      </c>
      <c r="N49">
        <f t="shared" si="29"/>
        <v>-6.4999999999999836E-2</v>
      </c>
      <c r="O49">
        <f t="shared" si="10"/>
        <v>0.68500000000000016</v>
      </c>
      <c r="P49">
        <f t="shared" si="11"/>
        <v>0.24140215409146626</v>
      </c>
      <c r="R49">
        <f t="shared" si="30"/>
        <v>-0.25999999999999934</v>
      </c>
      <c r="S49">
        <f t="shared" si="13"/>
        <v>0.74000000000000066</v>
      </c>
      <c r="T49">
        <f t="shared" si="14"/>
        <v>3.4391383634134964E-2</v>
      </c>
      <c r="V49">
        <f t="shared" si="31"/>
        <v>-0.12999999999999967</v>
      </c>
      <c r="W49">
        <f t="shared" si="16"/>
        <v>0.87000000000000033</v>
      </c>
      <c r="X49">
        <f t="shared" si="17"/>
        <v>1.7195691817067482E-2</v>
      </c>
      <c r="Z49">
        <f t="shared" si="22"/>
        <v>-0.51999999999999913</v>
      </c>
      <c r="AA49">
        <f t="shared" si="19"/>
        <v>0.48000000000000087</v>
      </c>
      <c r="AB49">
        <f t="shared" si="20"/>
        <v>6.8782767268269929E-2</v>
      </c>
      <c r="AC49">
        <f t="shared" si="21"/>
        <v>0.48490315432370806</v>
      </c>
      <c r="AE49">
        <f t="shared" si="18"/>
        <v>0.12999999999999967</v>
      </c>
      <c r="AF49">
        <f t="shared" si="23"/>
        <v>0.62999999999999967</v>
      </c>
      <c r="AG49">
        <f t="shared" si="24"/>
        <v>0.51719569181706748</v>
      </c>
      <c r="AH49">
        <f t="shared" si="25"/>
        <v>0.81510206945764441</v>
      </c>
    </row>
    <row r="50" spans="2:34" x14ac:dyDescent="0.2">
      <c r="B50">
        <f t="shared" si="26"/>
        <v>-0.23999999999999935</v>
      </c>
      <c r="C50">
        <f t="shared" si="1"/>
        <v>-0.23999999999999935</v>
      </c>
      <c r="D50">
        <f t="shared" si="2"/>
        <v>0.97077288796092798</v>
      </c>
      <c r="F50">
        <f t="shared" si="27"/>
        <v>-0.11999999999999968</v>
      </c>
      <c r="G50">
        <f t="shared" si="4"/>
        <v>0.38000000000000034</v>
      </c>
      <c r="H50">
        <f t="shared" si="5"/>
        <v>0.48538644398046399</v>
      </c>
      <c r="J50">
        <f t="shared" si="28"/>
        <v>-0.17999999999999949</v>
      </c>
      <c r="K50">
        <f t="shared" si="7"/>
        <v>7.0000000000000506E-2</v>
      </c>
      <c r="L50">
        <f t="shared" si="8"/>
        <v>0.72807966597069596</v>
      </c>
      <c r="N50">
        <f t="shared" si="29"/>
        <v>-5.9999999999999838E-2</v>
      </c>
      <c r="O50">
        <f t="shared" si="10"/>
        <v>0.69000000000000017</v>
      </c>
      <c r="P50">
        <f t="shared" si="11"/>
        <v>0.24269322199023199</v>
      </c>
      <c r="R50">
        <f t="shared" si="30"/>
        <v>-0.23999999999999935</v>
      </c>
      <c r="S50">
        <f t="shared" si="13"/>
        <v>0.76000000000000068</v>
      </c>
      <c r="T50">
        <f t="shared" si="14"/>
        <v>2.9227112039072023E-2</v>
      </c>
      <c r="V50">
        <f t="shared" si="31"/>
        <v>-0.11999999999999968</v>
      </c>
      <c r="W50">
        <f t="shared" si="16"/>
        <v>0.88000000000000034</v>
      </c>
      <c r="X50">
        <f t="shared" si="17"/>
        <v>1.4613556019536011E-2</v>
      </c>
      <c r="Z50">
        <f t="shared" si="22"/>
        <v>-0.47999999999999915</v>
      </c>
      <c r="AA50">
        <f t="shared" si="19"/>
        <v>0.52000000000000091</v>
      </c>
      <c r="AB50">
        <f t="shared" si="20"/>
        <v>5.8454224078144268E-2</v>
      </c>
      <c r="AC50">
        <f t="shared" si="21"/>
        <v>0.52327516309545863</v>
      </c>
      <c r="AE50">
        <f t="shared" si="18"/>
        <v>0.11999999999999968</v>
      </c>
      <c r="AF50">
        <f t="shared" si="23"/>
        <v>0.61999999999999966</v>
      </c>
      <c r="AG50">
        <f t="shared" si="24"/>
        <v>0.51461355601953596</v>
      </c>
      <c r="AH50">
        <f t="shared" si="25"/>
        <v>0.80574630749329013</v>
      </c>
    </row>
    <row r="51" spans="2:34" x14ac:dyDescent="0.2">
      <c r="B51">
        <f t="shared" si="26"/>
        <v>-0.21999999999999936</v>
      </c>
      <c r="C51">
        <f t="shared" si="1"/>
        <v>-0.21999999999999936</v>
      </c>
      <c r="D51">
        <f t="shared" si="2"/>
        <v>0.97549987186057596</v>
      </c>
      <c r="F51">
        <f t="shared" si="27"/>
        <v>-0.10999999999999968</v>
      </c>
      <c r="G51">
        <f t="shared" si="4"/>
        <v>0.39000000000000035</v>
      </c>
      <c r="H51">
        <f t="shared" si="5"/>
        <v>0.48774993593028798</v>
      </c>
      <c r="J51">
        <f t="shared" si="28"/>
        <v>-0.16499999999999948</v>
      </c>
      <c r="K51">
        <f t="shared" si="7"/>
        <v>8.500000000000052E-2</v>
      </c>
      <c r="L51">
        <f t="shared" si="8"/>
        <v>0.731624903895432</v>
      </c>
      <c r="N51">
        <f t="shared" si="29"/>
        <v>-5.4999999999999841E-2</v>
      </c>
      <c r="O51">
        <f t="shared" si="10"/>
        <v>0.69500000000000017</v>
      </c>
      <c r="P51">
        <f t="shared" si="11"/>
        <v>0.24387496796514399</v>
      </c>
      <c r="R51">
        <f t="shared" si="30"/>
        <v>-0.21999999999999936</v>
      </c>
      <c r="S51">
        <f t="shared" si="13"/>
        <v>0.78000000000000069</v>
      </c>
      <c r="T51">
        <f t="shared" si="14"/>
        <v>2.4500128139424038E-2</v>
      </c>
      <c r="V51">
        <f t="shared" si="31"/>
        <v>-0.10999999999999968</v>
      </c>
      <c r="W51">
        <f t="shared" si="16"/>
        <v>0.89000000000000035</v>
      </c>
      <c r="X51">
        <f t="shared" si="17"/>
        <v>1.2250064069712019E-2</v>
      </c>
      <c r="Z51">
        <f t="shared" si="22"/>
        <v>-0.43999999999999917</v>
      </c>
      <c r="AA51">
        <f t="shared" si="19"/>
        <v>0.56000000000000083</v>
      </c>
      <c r="AB51">
        <f t="shared" si="20"/>
        <v>4.9000256278848076E-2</v>
      </c>
      <c r="AC51">
        <f t="shared" si="21"/>
        <v>0.56213968470069231</v>
      </c>
      <c r="AE51">
        <f t="shared" si="18"/>
        <v>0.10999999999999968</v>
      </c>
      <c r="AF51">
        <f t="shared" si="23"/>
        <v>0.60999999999999965</v>
      </c>
      <c r="AG51">
        <f t="shared" si="24"/>
        <v>0.51225006406971207</v>
      </c>
      <c r="AH51">
        <f t="shared" si="25"/>
        <v>0.79655516327459941</v>
      </c>
    </row>
    <row r="52" spans="2:34" x14ac:dyDescent="0.2">
      <c r="B52">
        <f t="shared" si="26"/>
        <v>-0.19999999999999937</v>
      </c>
      <c r="C52">
        <f t="shared" si="1"/>
        <v>-0.19999999999999937</v>
      </c>
      <c r="D52">
        <f t="shared" si="2"/>
        <v>0.97979589711327142</v>
      </c>
      <c r="F52">
        <f t="shared" si="27"/>
        <v>-9.9999999999999686E-2</v>
      </c>
      <c r="G52">
        <f t="shared" si="4"/>
        <v>0.4000000000000003</v>
      </c>
      <c r="H52">
        <f t="shared" si="5"/>
        <v>0.48989794855663571</v>
      </c>
      <c r="J52">
        <f t="shared" si="28"/>
        <v>-0.14999999999999947</v>
      </c>
      <c r="K52">
        <f t="shared" si="7"/>
        <v>0.10000000000000053</v>
      </c>
      <c r="L52">
        <f t="shared" si="8"/>
        <v>0.73484692283495356</v>
      </c>
      <c r="N52">
        <f t="shared" si="29"/>
        <v>-4.9999999999999843E-2</v>
      </c>
      <c r="O52">
        <f t="shared" si="10"/>
        <v>0.70000000000000018</v>
      </c>
      <c r="P52">
        <f t="shared" si="11"/>
        <v>0.24494897427831785</v>
      </c>
      <c r="R52">
        <f t="shared" si="30"/>
        <v>-0.19999999999999937</v>
      </c>
      <c r="S52">
        <f t="shared" si="13"/>
        <v>0.8000000000000006</v>
      </c>
      <c r="T52">
        <f t="shared" si="14"/>
        <v>2.0204102886728581E-2</v>
      </c>
      <c r="V52">
        <f t="shared" si="31"/>
        <v>-9.9999999999999686E-2</v>
      </c>
      <c r="W52">
        <f t="shared" si="16"/>
        <v>0.90000000000000036</v>
      </c>
      <c r="X52">
        <f t="shared" si="17"/>
        <v>1.0102051443364291E-2</v>
      </c>
      <c r="Z52">
        <f t="shared" si="22"/>
        <v>-0.39999999999999919</v>
      </c>
      <c r="AA52">
        <f t="shared" si="19"/>
        <v>0.60000000000000075</v>
      </c>
      <c r="AB52">
        <f t="shared" si="20"/>
        <v>4.0408205773457384E-2</v>
      </c>
      <c r="AC52">
        <f t="shared" si="21"/>
        <v>0.60135914651215794</v>
      </c>
      <c r="AE52">
        <f t="shared" si="18"/>
        <v>9.9999999999999686E-2</v>
      </c>
      <c r="AF52">
        <f t="shared" si="23"/>
        <v>0.59999999999999964</v>
      </c>
      <c r="AG52">
        <f t="shared" si="24"/>
        <v>0.51010205144336429</v>
      </c>
      <c r="AH52">
        <f t="shared" si="25"/>
        <v>0.78753038219914295</v>
      </c>
    </row>
    <row r="53" spans="2:34" x14ac:dyDescent="0.2">
      <c r="B53">
        <f t="shared" si="26"/>
        <v>-0.17999999999999938</v>
      </c>
      <c r="C53">
        <f t="shared" si="1"/>
        <v>-0.17999999999999938</v>
      </c>
      <c r="D53">
        <f t="shared" si="2"/>
        <v>0.9836666101886351</v>
      </c>
      <c r="F53">
        <f t="shared" si="27"/>
        <v>-8.9999999999999691E-2</v>
      </c>
      <c r="G53">
        <f t="shared" si="4"/>
        <v>0.41000000000000031</v>
      </c>
      <c r="H53">
        <f t="shared" si="5"/>
        <v>0.49183330509431755</v>
      </c>
      <c r="J53">
        <f t="shared" si="28"/>
        <v>-0.13499999999999945</v>
      </c>
      <c r="K53">
        <f t="shared" si="7"/>
        <v>0.11500000000000055</v>
      </c>
      <c r="L53">
        <f t="shared" si="8"/>
        <v>0.73774995764147633</v>
      </c>
      <c r="N53">
        <f t="shared" si="29"/>
        <v>-4.4999999999999846E-2</v>
      </c>
      <c r="O53">
        <f t="shared" si="10"/>
        <v>0.70500000000000018</v>
      </c>
      <c r="P53">
        <f t="shared" si="11"/>
        <v>0.24591665254715878</v>
      </c>
      <c r="R53">
        <f t="shared" si="30"/>
        <v>-0.17999999999999938</v>
      </c>
      <c r="S53">
        <f t="shared" si="13"/>
        <v>0.82000000000000062</v>
      </c>
      <c r="T53">
        <f t="shared" si="14"/>
        <v>1.6333389811364896E-2</v>
      </c>
      <c r="V53">
        <f t="shared" si="31"/>
        <v>-8.9999999999999691E-2</v>
      </c>
      <c r="W53">
        <f t="shared" si="16"/>
        <v>0.91000000000000036</v>
      </c>
      <c r="X53">
        <f t="shared" si="17"/>
        <v>8.1666949056824478E-3</v>
      </c>
      <c r="Z53">
        <f t="shared" si="22"/>
        <v>-0.35999999999999921</v>
      </c>
      <c r="AA53">
        <f t="shared" si="19"/>
        <v>0.64000000000000079</v>
      </c>
      <c r="AB53">
        <f t="shared" si="20"/>
        <v>3.2666779622729791E-2</v>
      </c>
      <c r="AC53">
        <f t="shared" si="21"/>
        <v>0.64083314403276692</v>
      </c>
      <c r="AE53">
        <f t="shared" si="18"/>
        <v>8.9999999999999691E-2</v>
      </c>
      <c r="AF53">
        <f t="shared" si="23"/>
        <v>0.58999999999999964</v>
      </c>
      <c r="AG53">
        <f t="shared" si="24"/>
        <v>0.50816669490568245</v>
      </c>
      <c r="AH53">
        <f t="shared" si="25"/>
        <v>0.77867412298814997</v>
      </c>
    </row>
    <row r="54" spans="2:34" x14ac:dyDescent="0.2">
      <c r="B54">
        <f t="shared" si="26"/>
        <v>-0.15999999999999939</v>
      </c>
      <c r="C54">
        <f t="shared" si="1"/>
        <v>-0.15999999999999939</v>
      </c>
      <c r="D54">
        <f t="shared" si="2"/>
        <v>0.98711701434024535</v>
      </c>
      <c r="F54">
        <f t="shared" si="27"/>
        <v>-7.9999999999999696E-2</v>
      </c>
      <c r="G54">
        <f t="shared" si="4"/>
        <v>0.42000000000000032</v>
      </c>
      <c r="H54">
        <f t="shared" si="5"/>
        <v>0.49355850717012267</v>
      </c>
      <c r="J54">
        <f t="shared" si="28"/>
        <v>-0.11999999999999945</v>
      </c>
      <c r="K54">
        <f t="shared" si="7"/>
        <v>0.13000000000000056</v>
      </c>
      <c r="L54">
        <f t="shared" si="8"/>
        <v>0.74033776075518409</v>
      </c>
      <c r="N54">
        <f t="shared" si="29"/>
        <v>-3.9999999999999848E-2</v>
      </c>
      <c r="O54">
        <f t="shared" si="10"/>
        <v>0.71000000000000019</v>
      </c>
      <c r="P54">
        <f t="shared" si="11"/>
        <v>0.24677925358506134</v>
      </c>
      <c r="R54">
        <f t="shared" si="30"/>
        <v>-0.15999999999999939</v>
      </c>
      <c r="S54">
        <f t="shared" si="13"/>
        <v>0.84000000000000064</v>
      </c>
      <c r="T54">
        <f t="shared" si="14"/>
        <v>1.2882985659754653E-2</v>
      </c>
      <c r="V54">
        <f t="shared" si="31"/>
        <v>-7.9999999999999696E-2</v>
      </c>
      <c r="W54">
        <f t="shared" si="16"/>
        <v>0.92000000000000026</v>
      </c>
      <c r="X54">
        <f t="shared" si="17"/>
        <v>6.4414928298773266E-3</v>
      </c>
      <c r="Z54">
        <f t="shared" si="22"/>
        <v>-0.31999999999999923</v>
      </c>
      <c r="AA54">
        <f t="shared" si="19"/>
        <v>0.68000000000000083</v>
      </c>
      <c r="AB54">
        <f t="shared" si="20"/>
        <v>2.5765971319509307E-2</v>
      </c>
      <c r="AC54">
        <f t="shared" si="21"/>
        <v>0.68048797585118204</v>
      </c>
      <c r="AE54">
        <f t="shared" si="18"/>
        <v>7.9999999999999696E-2</v>
      </c>
      <c r="AF54">
        <f t="shared" si="23"/>
        <v>0.57999999999999974</v>
      </c>
      <c r="AG54">
        <f t="shared" si="24"/>
        <v>0.50644149282987727</v>
      </c>
      <c r="AH54">
        <f t="shared" si="25"/>
        <v>0.76998895164784953</v>
      </c>
    </row>
    <row r="55" spans="2:34" x14ac:dyDescent="0.2">
      <c r="B55">
        <f t="shared" si="26"/>
        <v>-0.1399999999999994</v>
      </c>
      <c r="C55">
        <f t="shared" si="1"/>
        <v>-0.1399999999999994</v>
      </c>
      <c r="D55">
        <f t="shared" si="2"/>
        <v>0.99015150355892512</v>
      </c>
      <c r="F55">
        <f t="shared" si="27"/>
        <v>-6.9999999999999701E-2</v>
      </c>
      <c r="G55">
        <f t="shared" si="4"/>
        <v>0.43000000000000027</v>
      </c>
      <c r="H55">
        <f t="shared" si="5"/>
        <v>0.49507575177946256</v>
      </c>
      <c r="J55">
        <f t="shared" si="28"/>
        <v>-0.10499999999999945</v>
      </c>
      <c r="K55">
        <f t="shared" si="7"/>
        <v>0.14500000000000055</v>
      </c>
      <c r="L55">
        <f t="shared" si="8"/>
        <v>0.74261362766919392</v>
      </c>
      <c r="N55">
        <f t="shared" si="29"/>
        <v>-3.4999999999999851E-2</v>
      </c>
      <c r="O55">
        <f t="shared" si="10"/>
        <v>0.71500000000000019</v>
      </c>
      <c r="P55">
        <f t="shared" si="11"/>
        <v>0.24753787588973128</v>
      </c>
      <c r="R55">
        <f t="shared" si="30"/>
        <v>-0.1399999999999994</v>
      </c>
      <c r="S55">
        <f t="shared" si="13"/>
        <v>0.86000000000000054</v>
      </c>
      <c r="T55">
        <f t="shared" si="14"/>
        <v>9.8484964410748832E-3</v>
      </c>
      <c r="V55">
        <f t="shared" si="31"/>
        <v>-6.9999999999999701E-2</v>
      </c>
      <c r="W55">
        <f t="shared" si="16"/>
        <v>0.93000000000000027</v>
      </c>
      <c r="X55">
        <f t="shared" si="17"/>
        <v>4.9242482205374416E-3</v>
      </c>
      <c r="Z55">
        <f t="shared" si="22"/>
        <v>-0.27999999999999925</v>
      </c>
      <c r="AA55">
        <f t="shared" si="19"/>
        <v>0.72000000000000075</v>
      </c>
      <c r="AB55">
        <f t="shared" si="20"/>
        <v>1.9696992882149766E-2</v>
      </c>
      <c r="AC55">
        <f t="shared" si="21"/>
        <v>0.72026937428201165</v>
      </c>
      <c r="AE55">
        <f t="shared" si="18"/>
        <v>6.9999999999999701E-2</v>
      </c>
      <c r="AF55">
        <f t="shared" si="23"/>
        <v>0.56999999999999973</v>
      </c>
      <c r="AG55">
        <f t="shared" si="24"/>
        <v>0.50492424822053739</v>
      </c>
      <c r="AH55">
        <f t="shared" si="25"/>
        <v>0.76147783713058559</v>
      </c>
    </row>
    <row r="56" spans="2:34" x14ac:dyDescent="0.2">
      <c r="B56">
        <f t="shared" si="26"/>
        <v>-0.1199999999999994</v>
      </c>
      <c r="C56">
        <f t="shared" si="1"/>
        <v>-0.1199999999999994</v>
      </c>
      <c r="D56">
        <f t="shared" si="2"/>
        <v>0.99277389167926855</v>
      </c>
      <c r="F56">
        <f t="shared" si="27"/>
        <v>-5.9999999999999699E-2</v>
      </c>
      <c r="G56">
        <f t="shared" si="4"/>
        <v>0.44000000000000028</v>
      </c>
      <c r="H56">
        <f t="shared" si="5"/>
        <v>0.49638694583963427</v>
      </c>
      <c r="J56">
        <f t="shared" si="28"/>
        <v>-8.9999999999999455E-2</v>
      </c>
      <c r="K56">
        <f t="shared" si="7"/>
        <v>0.16000000000000053</v>
      </c>
      <c r="L56">
        <f t="shared" si="8"/>
        <v>0.74458041875945147</v>
      </c>
      <c r="N56">
        <f t="shared" si="29"/>
        <v>-2.999999999999985E-2</v>
      </c>
      <c r="O56">
        <f t="shared" si="10"/>
        <v>0.7200000000000002</v>
      </c>
      <c r="P56">
        <f t="shared" si="11"/>
        <v>0.24819347291981714</v>
      </c>
      <c r="R56">
        <f t="shared" si="30"/>
        <v>-0.1199999999999994</v>
      </c>
      <c r="S56">
        <f t="shared" si="13"/>
        <v>0.88000000000000056</v>
      </c>
      <c r="T56">
        <f t="shared" si="14"/>
        <v>7.2261083207314503E-3</v>
      </c>
      <c r="V56">
        <f t="shared" si="31"/>
        <v>-5.9999999999999699E-2</v>
      </c>
      <c r="W56">
        <f t="shared" si="16"/>
        <v>0.94000000000000028</v>
      </c>
      <c r="X56">
        <f t="shared" si="17"/>
        <v>3.6130541603657251E-3</v>
      </c>
      <c r="Z56">
        <f t="shared" si="22"/>
        <v>-0.23999999999999924</v>
      </c>
      <c r="AA56">
        <f t="shared" si="19"/>
        <v>0.76000000000000079</v>
      </c>
      <c r="AB56">
        <f t="shared" si="20"/>
        <v>1.4452216641462901E-2</v>
      </c>
      <c r="AC56">
        <f t="shared" si="21"/>
        <v>0.76013739979417727</v>
      </c>
      <c r="AE56">
        <f t="shared" si="18"/>
        <v>5.9999999999999699E-2</v>
      </c>
      <c r="AF56">
        <f t="shared" si="23"/>
        <v>0.55999999999999972</v>
      </c>
      <c r="AG56">
        <f t="shared" si="24"/>
        <v>0.50361305416036573</v>
      </c>
      <c r="AH56">
        <f t="shared" si="25"/>
        <v>0.75314414843423649</v>
      </c>
    </row>
    <row r="57" spans="2:34" x14ac:dyDescent="0.2">
      <c r="B57">
        <f t="shared" si="26"/>
        <v>-9.9999999999999395E-2</v>
      </c>
      <c r="C57">
        <f t="shared" si="1"/>
        <v>-9.9999999999999395E-2</v>
      </c>
      <c r="D57">
        <f t="shared" si="2"/>
        <v>0.99498743710661997</v>
      </c>
      <c r="F57">
        <f t="shared" si="27"/>
        <v>-4.9999999999999697E-2</v>
      </c>
      <c r="G57">
        <f t="shared" si="4"/>
        <v>0.45000000000000029</v>
      </c>
      <c r="H57">
        <f t="shared" si="5"/>
        <v>0.49749371855330998</v>
      </c>
      <c r="J57">
        <f t="shared" si="28"/>
        <v>-7.4999999999999456E-2</v>
      </c>
      <c r="K57">
        <f t="shared" si="7"/>
        <v>0.17500000000000054</v>
      </c>
      <c r="L57">
        <f t="shared" si="8"/>
        <v>0.746240577829965</v>
      </c>
      <c r="N57">
        <f t="shared" si="29"/>
        <v>-2.4999999999999849E-2</v>
      </c>
      <c r="O57">
        <f t="shared" si="10"/>
        <v>0.7250000000000002</v>
      </c>
      <c r="P57">
        <f t="shared" si="11"/>
        <v>0.24874685927665499</v>
      </c>
      <c r="R57">
        <f t="shared" si="30"/>
        <v>-9.9999999999999395E-2</v>
      </c>
      <c r="S57">
        <f t="shared" si="13"/>
        <v>0.90000000000000058</v>
      </c>
      <c r="T57">
        <f t="shared" si="14"/>
        <v>5.0125628933800348E-3</v>
      </c>
      <c r="V57">
        <f t="shared" si="31"/>
        <v>-4.9999999999999697E-2</v>
      </c>
      <c r="W57">
        <f t="shared" si="16"/>
        <v>0.95000000000000029</v>
      </c>
      <c r="X57">
        <f t="shared" si="17"/>
        <v>2.5062814466900174E-3</v>
      </c>
      <c r="Z57">
        <f t="shared" si="22"/>
        <v>-0.19999999999999923</v>
      </c>
      <c r="AA57">
        <f t="shared" si="19"/>
        <v>0.80000000000000071</v>
      </c>
      <c r="AB57">
        <f t="shared" si="20"/>
        <v>1.002512578676007E-2</v>
      </c>
      <c r="AC57">
        <f t="shared" si="21"/>
        <v>0.80006281200105878</v>
      </c>
      <c r="AE57">
        <f t="shared" si="18"/>
        <v>4.9999999999999697E-2</v>
      </c>
      <c r="AF57">
        <f t="shared" si="23"/>
        <v>0.54999999999999971</v>
      </c>
      <c r="AG57">
        <f t="shared" si="24"/>
        <v>0.50250628144669007</v>
      </c>
      <c r="AH57">
        <f t="shared" si="25"/>
        <v>0.7449916529018159</v>
      </c>
    </row>
    <row r="58" spans="2:34" x14ac:dyDescent="0.2">
      <c r="B58">
        <f t="shared" si="26"/>
        <v>-7.9999999999999391E-2</v>
      </c>
      <c r="C58">
        <f t="shared" si="1"/>
        <v>-7.9999999999999391E-2</v>
      </c>
      <c r="D58">
        <f t="shared" si="2"/>
        <v>0.99679486355016911</v>
      </c>
      <c r="F58">
        <f t="shared" si="27"/>
        <v>-3.9999999999999696E-2</v>
      </c>
      <c r="G58">
        <f t="shared" si="4"/>
        <v>0.4600000000000003</v>
      </c>
      <c r="H58">
        <f t="shared" si="5"/>
        <v>0.49839743177508455</v>
      </c>
      <c r="J58">
        <f t="shared" si="28"/>
        <v>-5.9999999999999457E-2</v>
      </c>
      <c r="K58">
        <f t="shared" si="7"/>
        <v>0.19000000000000056</v>
      </c>
      <c r="L58">
        <f t="shared" si="8"/>
        <v>0.74759614766262683</v>
      </c>
      <c r="N58">
        <f t="shared" si="29"/>
        <v>-1.9999999999999848E-2</v>
      </c>
      <c r="O58">
        <f t="shared" si="10"/>
        <v>0.7300000000000002</v>
      </c>
      <c r="P58">
        <f t="shared" si="11"/>
        <v>0.24919871588754228</v>
      </c>
      <c r="R58">
        <f t="shared" si="30"/>
        <v>-7.9999999999999391E-2</v>
      </c>
      <c r="S58">
        <f t="shared" si="13"/>
        <v>0.9200000000000006</v>
      </c>
      <c r="T58">
        <f t="shared" si="14"/>
        <v>3.2051364498308921E-3</v>
      </c>
      <c r="V58">
        <f t="shared" si="31"/>
        <v>-3.9999999999999696E-2</v>
      </c>
      <c r="W58">
        <f t="shared" si="16"/>
        <v>0.9600000000000003</v>
      </c>
      <c r="X58">
        <f t="shared" si="17"/>
        <v>1.602568224915446E-3</v>
      </c>
      <c r="Z58">
        <f t="shared" si="22"/>
        <v>-0.15999999999999923</v>
      </c>
      <c r="AA58">
        <f t="shared" si="19"/>
        <v>0.84000000000000075</v>
      </c>
      <c r="AB58">
        <f t="shared" si="20"/>
        <v>6.4102728996620062E-3</v>
      </c>
      <c r="AC58">
        <f t="shared" si="21"/>
        <v>0.84002445892881561</v>
      </c>
      <c r="AE58">
        <f t="shared" si="18"/>
        <v>3.9999999999999696E-2</v>
      </c>
      <c r="AF58">
        <f t="shared" si="23"/>
        <v>0.5399999999999997</v>
      </c>
      <c r="AG58">
        <f t="shared" si="24"/>
        <v>0.50160256822491545</v>
      </c>
      <c r="AH58">
        <f t="shared" si="25"/>
        <v>0.73702451550123538</v>
      </c>
    </row>
    <row r="59" spans="2:34" x14ac:dyDescent="0.2">
      <c r="B59">
        <f t="shared" si="26"/>
        <v>-5.9999999999999387E-2</v>
      </c>
      <c r="C59">
        <f t="shared" si="1"/>
        <v>-5.9999999999999387E-2</v>
      </c>
      <c r="D59">
        <f t="shared" si="2"/>
        <v>0.99819837707742243</v>
      </c>
      <c r="F59">
        <f t="shared" si="27"/>
        <v>-2.9999999999999694E-2</v>
      </c>
      <c r="G59">
        <f t="shared" si="4"/>
        <v>0.47000000000000031</v>
      </c>
      <c r="H59">
        <f t="shared" si="5"/>
        <v>0.49909918853871121</v>
      </c>
      <c r="J59">
        <f t="shared" si="28"/>
        <v>-4.4999999999999457E-2</v>
      </c>
      <c r="K59">
        <f t="shared" si="7"/>
        <v>0.20500000000000054</v>
      </c>
      <c r="L59">
        <f t="shared" si="8"/>
        <v>0.7486487828080669</v>
      </c>
      <c r="N59">
        <f t="shared" si="29"/>
        <v>-1.4999999999999847E-2</v>
      </c>
      <c r="O59">
        <f t="shared" si="10"/>
        <v>0.7350000000000001</v>
      </c>
      <c r="P59">
        <f t="shared" si="11"/>
        <v>0.24954959426935561</v>
      </c>
      <c r="R59">
        <f t="shared" si="30"/>
        <v>-5.9999999999999387E-2</v>
      </c>
      <c r="S59">
        <f t="shared" si="13"/>
        <v>0.94000000000000061</v>
      </c>
      <c r="T59">
        <f t="shared" si="14"/>
        <v>1.8016229225775726E-3</v>
      </c>
      <c r="V59">
        <f t="shared" si="31"/>
        <v>-2.9999999999999694E-2</v>
      </c>
      <c r="W59">
        <f t="shared" si="16"/>
        <v>0.97000000000000031</v>
      </c>
      <c r="X59">
        <f t="shared" si="17"/>
        <v>9.0081146128878631E-4</v>
      </c>
      <c r="Z59">
        <f t="shared" si="22"/>
        <v>-0.11999999999999922</v>
      </c>
      <c r="AA59">
        <f t="shared" si="19"/>
        <v>0.88000000000000078</v>
      </c>
      <c r="AB59">
        <f t="shared" si="20"/>
        <v>3.6032458451551452E-3</v>
      </c>
      <c r="AC59">
        <f t="shared" si="21"/>
        <v>0.88000737688988839</v>
      </c>
      <c r="AE59">
        <f t="shared" si="18"/>
        <v>2.9999999999999694E-2</v>
      </c>
      <c r="AF59">
        <f t="shared" si="23"/>
        <v>0.52999999999999969</v>
      </c>
      <c r="AG59">
        <f t="shared" si="24"/>
        <v>0.50090081146128873</v>
      </c>
      <c r="AH59">
        <f t="shared" si="25"/>
        <v>0.72924729887917794</v>
      </c>
    </row>
    <row r="60" spans="2:34" x14ac:dyDescent="0.2">
      <c r="B60">
        <f t="shared" si="26"/>
        <v>-3.9999999999999383E-2</v>
      </c>
      <c r="C60">
        <f t="shared" si="1"/>
        <v>-3.9999999999999383E-2</v>
      </c>
      <c r="D60">
        <f t="shared" si="2"/>
        <v>0.9991996797437438</v>
      </c>
      <c r="F60">
        <f t="shared" si="27"/>
        <v>-1.9999999999999692E-2</v>
      </c>
      <c r="G60">
        <f t="shared" si="4"/>
        <v>0.48000000000000032</v>
      </c>
      <c r="H60">
        <f t="shared" si="5"/>
        <v>0.4995998398718719</v>
      </c>
      <c r="J60">
        <f t="shared" si="28"/>
        <v>-2.9999999999999458E-2</v>
      </c>
      <c r="K60">
        <f t="shared" si="7"/>
        <v>0.22000000000000053</v>
      </c>
      <c r="L60">
        <f t="shared" si="8"/>
        <v>0.74939975980780782</v>
      </c>
      <c r="N60">
        <f t="shared" si="29"/>
        <v>-9.9999999999998458E-3</v>
      </c>
      <c r="O60">
        <f t="shared" si="10"/>
        <v>0.7400000000000001</v>
      </c>
      <c r="P60">
        <f t="shared" si="11"/>
        <v>0.24979991993593595</v>
      </c>
      <c r="R60">
        <f t="shared" si="30"/>
        <v>-3.9999999999999383E-2</v>
      </c>
      <c r="S60">
        <f t="shared" si="13"/>
        <v>0.96000000000000063</v>
      </c>
      <c r="T60">
        <f t="shared" si="14"/>
        <v>8.0032025625620395E-4</v>
      </c>
      <c r="V60">
        <f t="shared" si="31"/>
        <v>-1.9999999999999692E-2</v>
      </c>
      <c r="W60">
        <f t="shared" si="16"/>
        <v>0.98000000000000032</v>
      </c>
      <c r="X60">
        <f t="shared" si="17"/>
        <v>4.0016012812810198E-4</v>
      </c>
      <c r="Z60">
        <f t="shared" si="22"/>
        <v>-7.9999999999999211E-2</v>
      </c>
      <c r="AA60">
        <f t="shared" si="19"/>
        <v>0.92000000000000082</v>
      </c>
      <c r="AB60">
        <f t="shared" si="20"/>
        <v>1.6006405125124079E-3</v>
      </c>
      <c r="AC60">
        <f t="shared" si="21"/>
        <v>0.92000139241745271</v>
      </c>
      <c r="AE60">
        <f t="shared" si="18"/>
        <v>1.9999999999999692E-2</v>
      </c>
      <c r="AF60">
        <f t="shared" si="23"/>
        <v>0.51999999999999968</v>
      </c>
      <c r="AG60">
        <f t="shared" si="24"/>
        <v>0.50040016012812805</v>
      </c>
      <c r="AH60">
        <f t="shared" si="25"/>
        <v>0.72166496399385771</v>
      </c>
    </row>
    <row r="61" spans="2:34" x14ac:dyDescent="0.2">
      <c r="B61">
        <f t="shared" si="26"/>
        <v>-1.9999999999999383E-2</v>
      </c>
      <c r="C61">
        <f t="shared" si="1"/>
        <v>-1.9999999999999383E-2</v>
      </c>
      <c r="D61">
        <f t="shared" si="2"/>
        <v>0.99979997999599901</v>
      </c>
      <c r="F61">
        <f t="shared" si="27"/>
        <v>-9.9999999999996914E-3</v>
      </c>
      <c r="G61">
        <f t="shared" si="4"/>
        <v>0.49000000000000032</v>
      </c>
      <c r="H61">
        <f t="shared" si="5"/>
        <v>0.49989998999799951</v>
      </c>
      <c r="J61">
        <f t="shared" si="28"/>
        <v>-1.4999999999999458E-2</v>
      </c>
      <c r="K61">
        <f t="shared" si="7"/>
        <v>0.23500000000000054</v>
      </c>
      <c r="L61">
        <f t="shared" si="8"/>
        <v>0.74984998499699917</v>
      </c>
      <c r="N61">
        <f t="shared" si="29"/>
        <v>-4.9999999999998457E-3</v>
      </c>
      <c r="O61">
        <f t="shared" si="10"/>
        <v>0.74500000000000011</v>
      </c>
      <c r="P61">
        <f t="shared" si="11"/>
        <v>0.24994999499899975</v>
      </c>
      <c r="R61">
        <f t="shared" si="30"/>
        <v>-1.9999999999999383E-2</v>
      </c>
      <c r="S61">
        <f t="shared" si="13"/>
        <v>0.98000000000000065</v>
      </c>
      <c r="T61">
        <f t="shared" si="14"/>
        <v>2.0002000400098918E-4</v>
      </c>
      <c r="V61">
        <f t="shared" si="31"/>
        <v>-9.9999999999996914E-3</v>
      </c>
      <c r="W61">
        <f t="shared" si="16"/>
        <v>0.99000000000000032</v>
      </c>
      <c r="X61">
        <f t="shared" si="17"/>
        <v>1.0001000200049459E-4</v>
      </c>
      <c r="Z61">
        <f t="shared" si="22"/>
        <v>-3.999999999999921E-2</v>
      </c>
      <c r="AA61">
        <f t="shared" si="19"/>
        <v>0.96000000000000074</v>
      </c>
      <c r="AB61">
        <f t="shared" si="20"/>
        <v>4.0004000800197836E-4</v>
      </c>
      <c r="AC61">
        <f t="shared" si="21"/>
        <v>0.96000008335000131</v>
      </c>
      <c r="AE61">
        <f t="shared" si="18"/>
        <v>9.9999999999996914E-3</v>
      </c>
      <c r="AF61">
        <f t="shared" si="23"/>
        <v>0.50999999999999968</v>
      </c>
      <c r="AG61">
        <f t="shared" si="24"/>
        <v>0.50010001000200055</v>
      </c>
      <c r="AH61">
        <f t="shared" si="25"/>
        <v>0.71428287113999922</v>
      </c>
    </row>
    <row r="62" spans="2:34" x14ac:dyDescent="0.2">
      <c r="B62">
        <f t="shared" si="26"/>
        <v>6.1756155744774333E-16</v>
      </c>
      <c r="C62">
        <f t="shared" si="1"/>
        <v>6.1756155744774333E-16</v>
      </c>
      <c r="D62">
        <f t="shared" si="2"/>
        <v>1</v>
      </c>
      <c r="F62">
        <f t="shared" si="27"/>
        <v>3.0878077872387166E-16</v>
      </c>
      <c r="G62">
        <f t="shared" si="4"/>
        <v>0.50000000000000033</v>
      </c>
      <c r="H62">
        <f t="shared" si="5"/>
        <v>0.5</v>
      </c>
      <c r="J62">
        <f t="shared" si="28"/>
        <v>5.4123372450476381E-16</v>
      </c>
      <c r="K62">
        <f t="shared" si="7"/>
        <v>0.25000000000000056</v>
      </c>
      <c r="L62">
        <f t="shared" si="8"/>
        <v>0.75</v>
      </c>
      <c r="N62">
        <f t="shared" si="29"/>
        <v>1.5439038936193583E-16</v>
      </c>
      <c r="O62">
        <f t="shared" si="10"/>
        <v>0.75000000000000011</v>
      </c>
      <c r="P62">
        <f t="shared" si="11"/>
        <v>0.25</v>
      </c>
      <c r="R62">
        <f t="shared" si="30"/>
        <v>6.1756155744774333E-16</v>
      </c>
      <c r="S62">
        <f t="shared" si="13"/>
        <v>1.0000000000000007</v>
      </c>
      <c r="T62">
        <f t="shared" si="14"/>
        <v>0</v>
      </c>
      <c r="V62">
        <f t="shared" si="31"/>
        <v>3.0878077872387166E-16</v>
      </c>
      <c r="W62">
        <f t="shared" si="16"/>
        <v>1.0000000000000002</v>
      </c>
      <c r="X62">
        <f t="shared" si="17"/>
        <v>0</v>
      </c>
      <c r="Z62">
        <f t="shared" si="22"/>
        <v>7.9103390504542404E-16</v>
      </c>
      <c r="AA62">
        <f t="shared" si="19"/>
        <v>1.0000000000000009</v>
      </c>
      <c r="AB62">
        <f t="shared" si="20"/>
        <v>0</v>
      </c>
      <c r="AC62">
        <f t="shared" si="21"/>
        <v>1.0000000000000009</v>
      </c>
      <c r="AE62">
        <f t="shared" si="18"/>
        <v>-3.0878077872387166E-16</v>
      </c>
      <c r="AF62">
        <f t="shared" si="23"/>
        <v>0.49999999999999967</v>
      </c>
      <c r="AG62">
        <f t="shared" si="24"/>
        <v>0.5</v>
      </c>
      <c r="AH62">
        <f t="shared" si="25"/>
        <v>0.70710678118654724</v>
      </c>
    </row>
    <row r="63" spans="2:34" x14ac:dyDescent="0.2">
      <c r="B63">
        <f t="shared" si="26"/>
        <v>2.0000000000000618E-2</v>
      </c>
      <c r="C63">
        <f t="shared" si="1"/>
        <v>2.0000000000000618E-2</v>
      </c>
      <c r="D63">
        <f t="shared" si="2"/>
        <v>0.99979997999599901</v>
      </c>
      <c r="F63">
        <f t="shared" si="27"/>
        <v>1.0000000000000309E-2</v>
      </c>
      <c r="G63">
        <f t="shared" si="4"/>
        <v>0.51000000000000034</v>
      </c>
      <c r="H63">
        <f t="shared" si="5"/>
        <v>0.49989998999799951</v>
      </c>
      <c r="J63">
        <f t="shared" si="28"/>
        <v>1.5000000000000541E-2</v>
      </c>
      <c r="K63">
        <f t="shared" si="7"/>
        <v>0.26500000000000057</v>
      </c>
      <c r="L63">
        <f t="shared" si="8"/>
        <v>0.74984998499699917</v>
      </c>
      <c r="N63">
        <f t="shared" si="29"/>
        <v>5.0000000000001545E-3</v>
      </c>
      <c r="O63">
        <f t="shared" si="10"/>
        <v>0.75500000000000012</v>
      </c>
      <c r="P63">
        <f t="shared" si="11"/>
        <v>0.24994999499899975</v>
      </c>
      <c r="R63">
        <f>R62-0.02*T$6</f>
        <v>-1.9999999999999383E-2</v>
      </c>
      <c r="S63">
        <f t="shared" si="13"/>
        <v>0.98000000000000065</v>
      </c>
      <c r="T63">
        <f>(T$6^2-R63^2)^0.5-T$4</f>
        <v>-2.0002000400098918E-4</v>
      </c>
      <c r="V63">
        <f>V62-0.02*X$6</f>
        <v>-9.9999999999996914E-3</v>
      </c>
      <c r="W63">
        <f t="shared" si="16"/>
        <v>0.99000000000000032</v>
      </c>
      <c r="X63">
        <f>(X$6^2-V63^2)^0.5-X$4</f>
        <v>-1.0001000200049459E-4</v>
      </c>
      <c r="Z63">
        <f>Z62-0.02*AB$6</f>
        <v>-3.999999999999921E-2</v>
      </c>
      <c r="AA63">
        <f t="shared" si="19"/>
        <v>0.96000000000000074</v>
      </c>
      <c r="AB63">
        <f>(AB$6^2-Z63^2)^0.5-AB$4</f>
        <v>-4.0004000800197836E-4</v>
      </c>
      <c r="AC63">
        <f t="shared" si="21"/>
        <v>0.96000008335000131</v>
      </c>
      <c r="AE63">
        <f t="shared" si="18"/>
        <v>-1.0000000000000309E-2</v>
      </c>
      <c r="AF63">
        <f t="shared" si="23"/>
        <v>0.48999999999999971</v>
      </c>
      <c r="AG63">
        <f t="shared" si="24"/>
        <v>0.50010001000200055</v>
      </c>
      <c r="AH63">
        <f t="shared" si="25"/>
        <v>0.7001428568542285</v>
      </c>
    </row>
    <row r="64" spans="2:34" x14ac:dyDescent="0.2">
      <c r="B64">
        <f t="shared" si="26"/>
        <v>4.0000000000000618E-2</v>
      </c>
      <c r="C64">
        <f t="shared" si="1"/>
        <v>4.0000000000000618E-2</v>
      </c>
      <c r="D64">
        <f t="shared" si="2"/>
        <v>0.99919967974374369</v>
      </c>
      <c r="F64">
        <f t="shared" si="27"/>
        <v>2.0000000000000309E-2</v>
      </c>
      <c r="G64">
        <f t="shared" si="4"/>
        <v>0.52000000000000035</v>
      </c>
      <c r="H64">
        <f t="shared" si="5"/>
        <v>0.49959983987187184</v>
      </c>
      <c r="J64">
        <f t="shared" si="28"/>
        <v>3.000000000000054E-2</v>
      </c>
      <c r="K64">
        <f t="shared" si="7"/>
        <v>0.28000000000000053</v>
      </c>
      <c r="L64">
        <f t="shared" si="8"/>
        <v>0.74939975980780782</v>
      </c>
      <c r="N64">
        <f t="shared" si="29"/>
        <v>1.0000000000000155E-2</v>
      </c>
      <c r="O64">
        <f t="shared" si="10"/>
        <v>0.76000000000000012</v>
      </c>
      <c r="P64">
        <f t="shared" si="11"/>
        <v>0.24979991993593592</v>
      </c>
      <c r="R64">
        <f t="shared" ref="R64:R112" si="32">R63-0.02*T$6</f>
        <v>-3.9999999999999383E-2</v>
      </c>
      <c r="S64">
        <f t="shared" si="13"/>
        <v>0.96000000000000063</v>
      </c>
      <c r="T64">
        <f t="shared" ref="T64:T112" si="33">(T$6^2-R64^2)^0.5-T$4</f>
        <v>-8.0032025625620395E-4</v>
      </c>
      <c r="V64">
        <f t="shared" ref="V64:V112" si="34">V63-0.02*X$6</f>
        <v>-1.9999999999999692E-2</v>
      </c>
      <c r="W64">
        <f t="shared" si="16"/>
        <v>0.98000000000000032</v>
      </c>
      <c r="X64">
        <f t="shared" ref="X64:X112" si="35">(X$6^2-V64^2)^0.5-X$4</f>
        <v>-4.0016012812810198E-4</v>
      </c>
      <c r="Z64">
        <f t="shared" ref="Z64:Z102" si="36">Z63-0.02*AB$6</f>
        <v>-7.9999999999999211E-2</v>
      </c>
      <c r="AA64">
        <f t="shared" si="19"/>
        <v>0.92000000000000082</v>
      </c>
      <c r="AB64">
        <f t="shared" ref="AB64:AB102" si="37">(AB$6^2-Z64^2)^0.5-AB$4</f>
        <v>-1.6006405125124079E-3</v>
      </c>
      <c r="AC64">
        <f t="shared" si="21"/>
        <v>0.92000139241745271</v>
      </c>
      <c r="AE64">
        <f t="shared" si="18"/>
        <v>-2.0000000000000309E-2</v>
      </c>
      <c r="AF64">
        <f t="shared" si="23"/>
        <v>0.4799999999999997</v>
      </c>
      <c r="AG64">
        <f t="shared" si="24"/>
        <v>0.50040016012812816</v>
      </c>
      <c r="AH64">
        <f t="shared" si="25"/>
        <v>0.69339766386703094</v>
      </c>
    </row>
    <row r="65" spans="2:34" x14ac:dyDescent="0.2">
      <c r="B65">
        <f t="shared" si="26"/>
        <v>6.0000000000000622E-2</v>
      </c>
      <c r="C65">
        <f t="shared" si="1"/>
        <v>6.0000000000000622E-2</v>
      </c>
      <c r="D65">
        <f t="shared" si="2"/>
        <v>0.99819837707742243</v>
      </c>
      <c r="F65">
        <f t="shared" si="27"/>
        <v>3.0000000000000311E-2</v>
      </c>
      <c r="G65">
        <f t="shared" si="4"/>
        <v>0.53000000000000036</v>
      </c>
      <c r="H65">
        <f t="shared" si="5"/>
        <v>0.49909918853871121</v>
      </c>
      <c r="J65">
        <f t="shared" si="28"/>
        <v>4.500000000000054E-2</v>
      </c>
      <c r="K65">
        <f t="shared" si="7"/>
        <v>0.29500000000000054</v>
      </c>
      <c r="L65">
        <f t="shared" si="8"/>
        <v>0.74864878280806679</v>
      </c>
      <c r="N65">
        <f t="shared" si="29"/>
        <v>1.5000000000000156E-2</v>
      </c>
      <c r="O65">
        <f t="shared" si="10"/>
        <v>0.76500000000000012</v>
      </c>
      <c r="P65">
        <f t="shared" si="11"/>
        <v>0.24954959426935561</v>
      </c>
      <c r="R65">
        <f t="shared" si="32"/>
        <v>-5.9999999999999387E-2</v>
      </c>
      <c r="S65">
        <f t="shared" si="13"/>
        <v>0.94000000000000061</v>
      </c>
      <c r="T65">
        <f t="shared" si="33"/>
        <v>-1.8016229225775726E-3</v>
      </c>
      <c r="V65">
        <f t="shared" si="34"/>
        <v>-2.9999999999999694E-2</v>
      </c>
      <c r="W65">
        <f t="shared" si="16"/>
        <v>0.97000000000000031</v>
      </c>
      <c r="X65">
        <f t="shared" si="35"/>
        <v>-9.0081146128878631E-4</v>
      </c>
      <c r="Z65">
        <f t="shared" si="36"/>
        <v>-0.11999999999999922</v>
      </c>
      <c r="AA65">
        <f t="shared" si="19"/>
        <v>0.88000000000000078</v>
      </c>
      <c r="AB65">
        <f t="shared" si="37"/>
        <v>-3.6032458451551452E-3</v>
      </c>
      <c r="AC65">
        <f t="shared" si="21"/>
        <v>0.88000737688988839</v>
      </c>
      <c r="AE65">
        <f t="shared" si="18"/>
        <v>-3.0000000000000311E-2</v>
      </c>
      <c r="AF65">
        <f t="shared" si="23"/>
        <v>0.4699999999999997</v>
      </c>
      <c r="AG65">
        <f t="shared" si="24"/>
        <v>0.50090081146128873</v>
      </c>
      <c r="AH65">
        <f t="shared" si="25"/>
        <v>0.68687817181984845</v>
      </c>
    </row>
    <row r="66" spans="2:34" x14ac:dyDescent="0.2">
      <c r="B66">
        <f t="shared" si="26"/>
        <v>8.0000000000000626E-2</v>
      </c>
      <c r="C66">
        <f t="shared" si="1"/>
        <v>8.0000000000000626E-2</v>
      </c>
      <c r="D66">
        <f t="shared" si="2"/>
        <v>0.996794863550169</v>
      </c>
      <c r="F66">
        <f t="shared" si="27"/>
        <v>4.0000000000000313E-2</v>
      </c>
      <c r="G66">
        <f t="shared" si="4"/>
        <v>0.54000000000000026</v>
      </c>
      <c r="H66">
        <f t="shared" si="5"/>
        <v>0.4983974317750845</v>
      </c>
      <c r="J66">
        <f t="shared" si="28"/>
        <v>6.0000000000000539E-2</v>
      </c>
      <c r="K66">
        <f t="shared" si="7"/>
        <v>0.31000000000000055</v>
      </c>
      <c r="L66">
        <f t="shared" si="8"/>
        <v>0.74759614766262672</v>
      </c>
      <c r="N66">
        <f t="shared" si="29"/>
        <v>2.0000000000000157E-2</v>
      </c>
      <c r="O66">
        <f t="shared" si="10"/>
        <v>0.77000000000000013</v>
      </c>
      <c r="P66">
        <f t="shared" si="11"/>
        <v>0.24919871588754225</v>
      </c>
      <c r="R66">
        <f t="shared" si="32"/>
        <v>-7.9999999999999391E-2</v>
      </c>
      <c r="S66">
        <f t="shared" si="13"/>
        <v>0.9200000000000006</v>
      </c>
      <c r="T66">
        <f t="shared" si="33"/>
        <v>-3.2051364498308921E-3</v>
      </c>
      <c r="V66">
        <f t="shared" si="34"/>
        <v>-3.9999999999999696E-2</v>
      </c>
      <c r="W66">
        <f t="shared" si="16"/>
        <v>0.9600000000000003</v>
      </c>
      <c r="X66">
        <f t="shared" si="35"/>
        <v>-1.602568224915446E-3</v>
      </c>
      <c r="Z66">
        <f t="shared" si="36"/>
        <v>-0.15999999999999923</v>
      </c>
      <c r="AA66">
        <f t="shared" si="19"/>
        <v>0.84000000000000075</v>
      </c>
      <c r="AB66">
        <f t="shared" si="37"/>
        <v>-6.4102728996620062E-3</v>
      </c>
      <c r="AC66">
        <f t="shared" si="21"/>
        <v>0.84002445892881561</v>
      </c>
      <c r="AE66">
        <f t="shared" si="18"/>
        <v>-4.0000000000000313E-2</v>
      </c>
      <c r="AF66">
        <f t="shared" si="23"/>
        <v>0.45999999999999969</v>
      </c>
      <c r="AG66">
        <f t="shared" si="24"/>
        <v>0.50160256822491545</v>
      </c>
      <c r="AH66">
        <f t="shared" si="25"/>
        <v>0.68059175461493115</v>
      </c>
    </row>
    <row r="67" spans="2:34" x14ac:dyDescent="0.2">
      <c r="B67">
        <f t="shared" si="26"/>
        <v>0.10000000000000063</v>
      </c>
      <c r="C67">
        <f t="shared" si="1"/>
        <v>0.10000000000000063</v>
      </c>
      <c r="D67">
        <f t="shared" si="2"/>
        <v>0.99498743710661985</v>
      </c>
      <c r="F67">
        <f t="shared" si="27"/>
        <v>5.0000000000000315E-2</v>
      </c>
      <c r="G67">
        <f t="shared" si="4"/>
        <v>0.55000000000000027</v>
      </c>
      <c r="H67">
        <f t="shared" si="5"/>
        <v>0.49749371855330993</v>
      </c>
      <c r="J67">
        <f t="shared" si="28"/>
        <v>7.5000000000000538E-2</v>
      </c>
      <c r="K67">
        <f t="shared" si="7"/>
        <v>0.32500000000000051</v>
      </c>
      <c r="L67">
        <f t="shared" si="8"/>
        <v>0.74624057782996489</v>
      </c>
      <c r="N67">
        <f t="shared" si="29"/>
        <v>2.5000000000000158E-2</v>
      </c>
      <c r="O67">
        <f t="shared" si="10"/>
        <v>0.77500000000000013</v>
      </c>
      <c r="P67">
        <f t="shared" si="11"/>
        <v>0.24874685927665496</v>
      </c>
      <c r="R67">
        <f t="shared" si="32"/>
        <v>-9.9999999999999395E-2</v>
      </c>
      <c r="S67">
        <f t="shared" si="13"/>
        <v>0.90000000000000058</v>
      </c>
      <c r="T67">
        <f t="shared" si="33"/>
        <v>-5.0125628933800348E-3</v>
      </c>
      <c r="V67">
        <f t="shared" si="34"/>
        <v>-4.9999999999999697E-2</v>
      </c>
      <c r="W67">
        <f t="shared" si="16"/>
        <v>0.95000000000000029</v>
      </c>
      <c r="X67">
        <f t="shared" si="35"/>
        <v>-2.5062814466900174E-3</v>
      </c>
      <c r="Z67">
        <f t="shared" si="36"/>
        <v>-0.19999999999999923</v>
      </c>
      <c r="AA67">
        <f t="shared" si="19"/>
        <v>0.80000000000000071</v>
      </c>
      <c r="AB67">
        <f t="shared" si="37"/>
        <v>-1.002512578676007E-2</v>
      </c>
      <c r="AC67">
        <f t="shared" si="21"/>
        <v>0.80006281200105878</v>
      </c>
      <c r="AE67">
        <f t="shared" si="18"/>
        <v>-5.0000000000000315E-2</v>
      </c>
      <c r="AF67">
        <f t="shared" si="23"/>
        <v>0.44999999999999968</v>
      </c>
      <c r="AG67">
        <f t="shared" si="24"/>
        <v>0.50250628144669007</v>
      </c>
      <c r="AH67">
        <f t="shared" si="25"/>
        <v>0.67454619033345653</v>
      </c>
    </row>
    <row r="68" spans="2:34" x14ac:dyDescent="0.2">
      <c r="B68">
        <f t="shared" si="26"/>
        <v>0.12000000000000063</v>
      </c>
      <c r="C68">
        <f t="shared" si="1"/>
        <v>0.12000000000000063</v>
      </c>
      <c r="D68">
        <f t="shared" si="2"/>
        <v>0.99277389167926844</v>
      </c>
      <c r="F68">
        <f t="shared" si="27"/>
        <v>6.0000000000000317E-2</v>
      </c>
      <c r="G68">
        <f t="shared" si="4"/>
        <v>0.56000000000000028</v>
      </c>
      <c r="H68">
        <f t="shared" si="5"/>
        <v>0.49638694583963422</v>
      </c>
      <c r="J68">
        <f t="shared" si="28"/>
        <v>9.0000000000000538E-2</v>
      </c>
      <c r="K68">
        <f t="shared" si="7"/>
        <v>0.34000000000000052</v>
      </c>
      <c r="L68">
        <f t="shared" si="8"/>
        <v>0.74458041875945136</v>
      </c>
      <c r="N68">
        <f t="shared" si="29"/>
        <v>3.0000000000000158E-2</v>
      </c>
      <c r="O68">
        <f t="shared" si="10"/>
        <v>0.78000000000000014</v>
      </c>
      <c r="P68">
        <f t="shared" si="11"/>
        <v>0.24819347291981711</v>
      </c>
      <c r="R68">
        <f t="shared" si="32"/>
        <v>-0.1199999999999994</v>
      </c>
      <c r="S68">
        <f t="shared" si="13"/>
        <v>0.88000000000000056</v>
      </c>
      <c r="T68">
        <f t="shared" si="33"/>
        <v>-7.2261083207314503E-3</v>
      </c>
      <c r="V68">
        <f t="shared" si="34"/>
        <v>-5.9999999999999699E-2</v>
      </c>
      <c r="W68">
        <f t="shared" si="16"/>
        <v>0.94000000000000028</v>
      </c>
      <c r="X68">
        <f t="shared" si="35"/>
        <v>-3.6130541603657251E-3</v>
      </c>
      <c r="Z68">
        <f t="shared" si="36"/>
        <v>-0.23999999999999924</v>
      </c>
      <c r="AA68">
        <f t="shared" si="19"/>
        <v>0.76000000000000079</v>
      </c>
      <c r="AB68">
        <f t="shared" si="37"/>
        <v>-1.4452216641462901E-2</v>
      </c>
      <c r="AC68">
        <f t="shared" si="21"/>
        <v>0.76013739979417727</v>
      </c>
      <c r="AE68">
        <f t="shared" si="18"/>
        <v>-6.0000000000000317E-2</v>
      </c>
      <c r="AF68">
        <f t="shared" si="23"/>
        <v>0.43999999999999967</v>
      </c>
      <c r="AG68">
        <f t="shared" si="24"/>
        <v>0.50361305416036584</v>
      </c>
      <c r="AH68">
        <f t="shared" si="25"/>
        <v>0.66874966042662876</v>
      </c>
    </row>
    <row r="69" spans="2:34" x14ac:dyDescent="0.2">
      <c r="B69">
        <f t="shared" si="26"/>
        <v>0.14000000000000062</v>
      </c>
      <c r="C69">
        <f t="shared" si="1"/>
        <v>0.14000000000000062</v>
      </c>
      <c r="D69">
        <f t="shared" si="2"/>
        <v>0.99015150355892501</v>
      </c>
      <c r="F69">
        <f t="shared" si="27"/>
        <v>7.0000000000000312E-2</v>
      </c>
      <c r="G69">
        <f t="shared" si="4"/>
        <v>0.57000000000000028</v>
      </c>
      <c r="H69">
        <f t="shared" si="5"/>
        <v>0.4950757517794625</v>
      </c>
      <c r="J69">
        <f t="shared" si="28"/>
        <v>0.10500000000000054</v>
      </c>
      <c r="K69">
        <f t="shared" si="7"/>
        <v>0.35500000000000054</v>
      </c>
      <c r="L69">
        <f t="shared" si="8"/>
        <v>0.74261362766919381</v>
      </c>
      <c r="N69">
        <f t="shared" si="29"/>
        <v>3.5000000000000156E-2</v>
      </c>
      <c r="O69">
        <f t="shared" si="10"/>
        <v>0.78500000000000014</v>
      </c>
      <c r="P69">
        <f t="shared" si="11"/>
        <v>0.24753787588973125</v>
      </c>
      <c r="R69">
        <f t="shared" si="32"/>
        <v>-0.1399999999999994</v>
      </c>
      <c r="S69">
        <f t="shared" si="13"/>
        <v>0.86000000000000054</v>
      </c>
      <c r="T69">
        <f t="shared" si="33"/>
        <v>-9.8484964410748832E-3</v>
      </c>
      <c r="V69">
        <f t="shared" si="34"/>
        <v>-6.9999999999999701E-2</v>
      </c>
      <c r="W69">
        <f t="shared" si="16"/>
        <v>0.93000000000000027</v>
      </c>
      <c r="X69">
        <f t="shared" si="35"/>
        <v>-4.9242482205374416E-3</v>
      </c>
      <c r="Z69">
        <f t="shared" si="36"/>
        <v>-0.27999999999999925</v>
      </c>
      <c r="AA69">
        <f t="shared" si="19"/>
        <v>0.72000000000000075</v>
      </c>
      <c r="AB69">
        <f t="shared" si="37"/>
        <v>-1.9696992882149766E-2</v>
      </c>
      <c r="AC69">
        <f t="shared" si="21"/>
        <v>0.72026937428201165</v>
      </c>
      <c r="AE69">
        <f t="shared" si="18"/>
        <v>-7.0000000000000312E-2</v>
      </c>
      <c r="AF69">
        <f t="shared" si="23"/>
        <v>0.42999999999999972</v>
      </c>
      <c r="AG69">
        <f t="shared" si="24"/>
        <v>0.5049242482205375</v>
      </c>
      <c r="AH69">
        <f t="shared" si="25"/>
        <v>0.66321074813446346</v>
      </c>
    </row>
    <row r="70" spans="2:34" x14ac:dyDescent="0.2">
      <c r="B70">
        <f t="shared" si="26"/>
        <v>0.16000000000000061</v>
      </c>
      <c r="C70">
        <f t="shared" si="1"/>
        <v>0.16000000000000061</v>
      </c>
      <c r="D70">
        <f t="shared" si="2"/>
        <v>0.98711701434024524</v>
      </c>
      <c r="F70">
        <f t="shared" si="27"/>
        <v>8.0000000000000307E-2</v>
      </c>
      <c r="G70">
        <f t="shared" si="4"/>
        <v>0.58000000000000029</v>
      </c>
      <c r="H70">
        <f t="shared" si="5"/>
        <v>0.49355850717012262</v>
      </c>
      <c r="J70">
        <f t="shared" si="28"/>
        <v>0.12000000000000054</v>
      </c>
      <c r="K70">
        <f t="shared" si="7"/>
        <v>0.37000000000000055</v>
      </c>
      <c r="L70">
        <f t="shared" si="8"/>
        <v>0.74033776075518387</v>
      </c>
      <c r="N70">
        <f t="shared" si="29"/>
        <v>4.0000000000000153E-2</v>
      </c>
      <c r="O70">
        <f t="shared" si="10"/>
        <v>0.79000000000000015</v>
      </c>
      <c r="P70">
        <f t="shared" si="11"/>
        <v>0.24677925358506131</v>
      </c>
      <c r="R70">
        <f t="shared" si="32"/>
        <v>-0.15999999999999939</v>
      </c>
      <c r="S70">
        <f t="shared" si="13"/>
        <v>0.84000000000000064</v>
      </c>
      <c r="T70">
        <f t="shared" si="33"/>
        <v>-1.2882985659754653E-2</v>
      </c>
      <c r="V70">
        <f t="shared" si="34"/>
        <v>-7.9999999999999696E-2</v>
      </c>
      <c r="W70">
        <f t="shared" si="16"/>
        <v>0.92000000000000026</v>
      </c>
      <c r="X70">
        <f t="shared" si="35"/>
        <v>-6.4414928298773266E-3</v>
      </c>
      <c r="Z70">
        <f t="shared" si="36"/>
        <v>-0.31999999999999923</v>
      </c>
      <c r="AA70">
        <f t="shared" si="19"/>
        <v>0.68000000000000083</v>
      </c>
      <c r="AB70">
        <f t="shared" si="37"/>
        <v>-2.5765971319509307E-2</v>
      </c>
      <c r="AC70">
        <f t="shared" si="21"/>
        <v>0.68048797585118204</v>
      </c>
      <c r="AE70">
        <f t="shared" si="18"/>
        <v>-8.0000000000000307E-2</v>
      </c>
      <c r="AF70">
        <f t="shared" si="23"/>
        <v>0.41999999999999971</v>
      </c>
      <c r="AG70">
        <f t="shared" si="24"/>
        <v>0.50644149282987738</v>
      </c>
      <c r="AH70">
        <f t="shared" si="25"/>
        <v>0.65793843607115288</v>
      </c>
    </row>
    <row r="71" spans="2:34" x14ac:dyDescent="0.2">
      <c r="B71">
        <f t="shared" si="26"/>
        <v>0.1800000000000006</v>
      </c>
      <c r="C71">
        <f t="shared" si="1"/>
        <v>0.1800000000000006</v>
      </c>
      <c r="D71">
        <f t="shared" si="2"/>
        <v>0.98366661018863488</v>
      </c>
      <c r="F71">
        <f t="shared" si="27"/>
        <v>9.0000000000000302E-2</v>
      </c>
      <c r="G71">
        <f t="shared" si="4"/>
        <v>0.5900000000000003</v>
      </c>
      <c r="H71">
        <f t="shared" si="5"/>
        <v>0.49183330509431744</v>
      </c>
      <c r="J71">
        <f t="shared" si="28"/>
        <v>0.13500000000000054</v>
      </c>
      <c r="K71">
        <f t="shared" si="7"/>
        <v>0.38500000000000056</v>
      </c>
      <c r="L71">
        <f t="shared" si="8"/>
        <v>0.73774995764147611</v>
      </c>
      <c r="N71">
        <f t="shared" si="29"/>
        <v>4.5000000000000151E-2</v>
      </c>
      <c r="O71">
        <f t="shared" si="10"/>
        <v>0.79500000000000015</v>
      </c>
      <c r="P71">
        <f t="shared" si="11"/>
        <v>0.24591665254715872</v>
      </c>
      <c r="R71">
        <f t="shared" si="32"/>
        <v>-0.17999999999999938</v>
      </c>
      <c r="S71">
        <f t="shared" si="13"/>
        <v>0.82000000000000062</v>
      </c>
      <c r="T71">
        <f t="shared" si="33"/>
        <v>-1.6333389811364896E-2</v>
      </c>
      <c r="V71">
        <f t="shared" si="34"/>
        <v>-8.9999999999999691E-2</v>
      </c>
      <c r="W71">
        <f t="shared" si="16"/>
        <v>0.91000000000000036</v>
      </c>
      <c r="X71">
        <f t="shared" si="35"/>
        <v>-8.1666949056824478E-3</v>
      </c>
      <c r="Z71">
        <f t="shared" si="36"/>
        <v>-0.35999999999999921</v>
      </c>
      <c r="AA71">
        <f t="shared" si="19"/>
        <v>0.64000000000000079</v>
      </c>
      <c r="AB71">
        <f t="shared" si="37"/>
        <v>-3.2666779622729791E-2</v>
      </c>
      <c r="AC71">
        <f t="shared" si="21"/>
        <v>0.64083314403276692</v>
      </c>
      <c r="AE71">
        <f t="shared" si="18"/>
        <v>-9.0000000000000302E-2</v>
      </c>
      <c r="AF71">
        <f t="shared" si="23"/>
        <v>0.4099999999999997</v>
      </c>
      <c r="AG71">
        <f t="shared" si="24"/>
        <v>0.50816669490568256</v>
      </c>
      <c r="AH71">
        <f t="shared" si="25"/>
        <v>0.65294210295505128</v>
      </c>
    </row>
    <row r="72" spans="2:34" x14ac:dyDescent="0.2">
      <c r="B72">
        <f t="shared" si="26"/>
        <v>0.20000000000000059</v>
      </c>
      <c r="C72">
        <f t="shared" si="1"/>
        <v>0.20000000000000059</v>
      </c>
      <c r="D72">
        <f t="shared" si="2"/>
        <v>0.97979589711327109</v>
      </c>
      <c r="F72">
        <f t="shared" si="27"/>
        <v>0.1000000000000003</v>
      </c>
      <c r="G72">
        <f t="shared" si="4"/>
        <v>0.60000000000000031</v>
      </c>
      <c r="H72">
        <f t="shared" si="5"/>
        <v>0.48989794855663554</v>
      </c>
      <c r="J72">
        <f t="shared" si="28"/>
        <v>0.15000000000000052</v>
      </c>
      <c r="K72">
        <f t="shared" si="7"/>
        <v>0.40000000000000052</v>
      </c>
      <c r="L72">
        <f t="shared" si="8"/>
        <v>0.73484692283495334</v>
      </c>
      <c r="N72">
        <f t="shared" si="29"/>
        <v>5.0000000000000148E-2</v>
      </c>
      <c r="O72">
        <f t="shared" si="10"/>
        <v>0.80000000000000016</v>
      </c>
      <c r="P72">
        <f t="shared" si="11"/>
        <v>0.24494897427831777</v>
      </c>
      <c r="R72">
        <f t="shared" si="32"/>
        <v>-0.19999999999999937</v>
      </c>
      <c r="S72">
        <f t="shared" si="13"/>
        <v>0.8000000000000006</v>
      </c>
      <c r="T72">
        <f t="shared" si="33"/>
        <v>-2.0204102886728581E-2</v>
      </c>
      <c r="V72">
        <f t="shared" si="34"/>
        <v>-9.9999999999999686E-2</v>
      </c>
      <c r="W72">
        <f t="shared" si="16"/>
        <v>0.90000000000000036</v>
      </c>
      <c r="X72">
        <f t="shared" si="35"/>
        <v>-1.0102051443364291E-2</v>
      </c>
      <c r="Z72">
        <f t="shared" si="36"/>
        <v>-0.39999999999999919</v>
      </c>
      <c r="AA72">
        <f t="shared" si="19"/>
        <v>0.60000000000000075</v>
      </c>
      <c r="AB72">
        <f t="shared" si="37"/>
        <v>-4.0408205773457384E-2</v>
      </c>
      <c r="AC72">
        <f t="shared" si="21"/>
        <v>0.60135914651215794</v>
      </c>
      <c r="AE72">
        <f t="shared" si="18"/>
        <v>-0.1000000000000003</v>
      </c>
      <c r="AF72">
        <f t="shared" si="23"/>
        <v>0.39999999999999969</v>
      </c>
      <c r="AG72">
        <f t="shared" si="24"/>
        <v>0.51010205144336451</v>
      </c>
      <c r="AH72">
        <f t="shared" si="25"/>
        <v>0.64823151951037417</v>
      </c>
    </row>
    <row r="73" spans="2:34" x14ac:dyDescent="0.2">
      <c r="B73">
        <f t="shared" si="26"/>
        <v>0.22000000000000058</v>
      </c>
      <c r="C73">
        <f t="shared" si="1"/>
        <v>0.22000000000000058</v>
      </c>
      <c r="D73">
        <f t="shared" si="2"/>
        <v>0.97549987186057574</v>
      </c>
      <c r="F73">
        <f t="shared" si="27"/>
        <v>0.11000000000000029</v>
      </c>
      <c r="G73">
        <f t="shared" si="4"/>
        <v>0.61000000000000032</v>
      </c>
      <c r="H73">
        <f t="shared" si="5"/>
        <v>0.48774993593028787</v>
      </c>
      <c r="J73">
        <f t="shared" si="28"/>
        <v>0.16500000000000054</v>
      </c>
      <c r="K73">
        <f t="shared" si="7"/>
        <v>0.41500000000000054</v>
      </c>
      <c r="L73">
        <f t="shared" si="8"/>
        <v>0.73162490389543178</v>
      </c>
      <c r="N73">
        <f t="shared" si="29"/>
        <v>5.5000000000000146E-2</v>
      </c>
      <c r="O73">
        <f t="shared" si="10"/>
        <v>0.80500000000000016</v>
      </c>
      <c r="P73">
        <f t="shared" si="11"/>
        <v>0.24387496796514394</v>
      </c>
      <c r="R73">
        <f t="shared" si="32"/>
        <v>-0.21999999999999936</v>
      </c>
      <c r="S73">
        <f t="shared" si="13"/>
        <v>0.78000000000000069</v>
      </c>
      <c r="T73">
        <f t="shared" si="33"/>
        <v>-2.4500128139424038E-2</v>
      </c>
      <c r="V73">
        <f t="shared" si="34"/>
        <v>-0.10999999999999968</v>
      </c>
      <c r="W73">
        <f t="shared" si="16"/>
        <v>0.89000000000000035</v>
      </c>
      <c r="X73">
        <f t="shared" si="35"/>
        <v>-1.2250064069712019E-2</v>
      </c>
      <c r="Z73">
        <f t="shared" si="36"/>
        <v>-0.43999999999999917</v>
      </c>
      <c r="AA73">
        <f t="shared" si="19"/>
        <v>0.56000000000000083</v>
      </c>
      <c r="AB73">
        <f t="shared" si="37"/>
        <v>-4.9000256278848076E-2</v>
      </c>
      <c r="AC73">
        <f t="shared" si="21"/>
        <v>0.56213968470069231</v>
      </c>
      <c r="AE73">
        <f t="shared" si="18"/>
        <v>-0.11000000000000029</v>
      </c>
      <c r="AF73">
        <f t="shared" si="23"/>
        <v>0.38999999999999968</v>
      </c>
      <c r="AG73">
        <f t="shared" si="24"/>
        <v>0.51225006406971207</v>
      </c>
      <c r="AH73">
        <f t="shared" si="25"/>
        <v>0.64381684362823555</v>
      </c>
    </row>
    <row r="74" spans="2:34" x14ac:dyDescent="0.2">
      <c r="B74">
        <f t="shared" si="26"/>
        <v>0.24000000000000057</v>
      </c>
      <c r="C74">
        <f t="shared" si="1"/>
        <v>0.24000000000000057</v>
      </c>
      <c r="D74">
        <f t="shared" si="2"/>
        <v>0.97077288796092764</v>
      </c>
      <c r="F74">
        <f t="shared" si="27"/>
        <v>0.12000000000000029</v>
      </c>
      <c r="G74">
        <f t="shared" si="4"/>
        <v>0.62000000000000033</v>
      </c>
      <c r="H74">
        <f t="shared" si="5"/>
        <v>0.48538644398046382</v>
      </c>
      <c r="J74">
        <f t="shared" si="28"/>
        <v>0.18000000000000055</v>
      </c>
      <c r="K74">
        <f t="shared" si="7"/>
        <v>0.43000000000000055</v>
      </c>
      <c r="L74">
        <f t="shared" si="8"/>
        <v>0.72807966597069573</v>
      </c>
      <c r="N74">
        <f t="shared" si="29"/>
        <v>6.0000000000000143E-2</v>
      </c>
      <c r="O74">
        <f t="shared" si="10"/>
        <v>0.81000000000000016</v>
      </c>
      <c r="P74">
        <f t="shared" si="11"/>
        <v>0.24269322199023191</v>
      </c>
      <c r="R74">
        <f t="shared" si="32"/>
        <v>-0.23999999999999935</v>
      </c>
      <c r="S74">
        <f t="shared" si="13"/>
        <v>0.76000000000000068</v>
      </c>
      <c r="T74">
        <f t="shared" si="33"/>
        <v>-2.9227112039072023E-2</v>
      </c>
      <c r="V74">
        <f t="shared" si="34"/>
        <v>-0.11999999999999968</v>
      </c>
      <c r="W74">
        <f t="shared" si="16"/>
        <v>0.88000000000000034</v>
      </c>
      <c r="X74">
        <f t="shared" si="35"/>
        <v>-1.4613556019536011E-2</v>
      </c>
      <c r="Z74">
        <f t="shared" si="36"/>
        <v>-0.47999999999999915</v>
      </c>
      <c r="AA74">
        <f t="shared" si="19"/>
        <v>0.52000000000000091</v>
      </c>
      <c r="AB74">
        <f t="shared" si="37"/>
        <v>-5.8454224078144268E-2</v>
      </c>
      <c r="AC74">
        <f t="shared" si="21"/>
        <v>0.52327516309545863</v>
      </c>
      <c r="AE74">
        <f t="shared" si="18"/>
        <v>-0.12000000000000029</v>
      </c>
      <c r="AF74">
        <f t="shared" si="23"/>
        <v>0.37999999999999973</v>
      </c>
      <c r="AG74">
        <f t="shared" si="24"/>
        <v>0.51461355601953618</v>
      </c>
      <c r="AH74">
        <f t="shared" si="25"/>
        <v>0.63970861494829978</v>
      </c>
    </row>
    <row r="75" spans="2:34" x14ac:dyDescent="0.2">
      <c r="B75">
        <f t="shared" si="26"/>
        <v>0.26000000000000056</v>
      </c>
      <c r="C75">
        <f t="shared" si="1"/>
        <v>0.26000000000000056</v>
      </c>
      <c r="D75">
        <f t="shared" si="2"/>
        <v>0.9656086163658647</v>
      </c>
      <c r="F75">
        <f t="shared" si="27"/>
        <v>0.13000000000000028</v>
      </c>
      <c r="G75">
        <f t="shared" si="4"/>
        <v>0.63000000000000034</v>
      </c>
      <c r="H75">
        <f t="shared" si="5"/>
        <v>0.48280430818293235</v>
      </c>
      <c r="J75">
        <f t="shared" si="28"/>
        <v>0.19500000000000056</v>
      </c>
      <c r="K75">
        <f t="shared" si="7"/>
        <v>0.44500000000000056</v>
      </c>
      <c r="L75">
        <f t="shared" si="8"/>
        <v>0.72420646227439855</v>
      </c>
      <c r="N75">
        <f t="shared" si="29"/>
        <v>6.5000000000000141E-2</v>
      </c>
      <c r="O75">
        <f t="shared" si="10"/>
        <v>0.81500000000000017</v>
      </c>
      <c r="P75">
        <f t="shared" si="11"/>
        <v>0.24140215409146618</v>
      </c>
      <c r="R75">
        <f t="shared" si="32"/>
        <v>-0.25999999999999934</v>
      </c>
      <c r="S75">
        <f t="shared" si="13"/>
        <v>0.74000000000000066</v>
      </c>
      <c r="T75">
        <f t="shared" si="33"/>
        <v>-3.4391383634134964E-2</v>
      </c>
      <c r="V75">
        <f t="shared" si="34"/>
        <v>-0.12999999999999967</v>
      </c>
      <c r="W75">
        <f t="shared" si="16"/>
        <v>0.87000000000000033</v>
      </c>
      <c r="X75">
        <f t="shared" si="35"/>
        <v>-1.7195691817067482E-2</v>
      </c>
      <c r="Z75">
        <f t="shared" si="36"/>
        <v>-0.51999999999999913</v>
      </c>
      <c r="AA75">
        <f t="shared" si="19"/>
        <v>0.48000000000000087</v>
      </c>
      <c r="AB75">
        <f t="shared" si="37"/>
        <v>-6.8782767268269929E-2</v>
      </c>
      <c r="AC75">
        <f t="shared" si="21"/>
        <v>0.48490315432370806</v>
      </c>
      <c r="AE75">
        <f t="shared" si="18"/>
        <v>-0.13000000000000028</v>
      </c>
      <c r="AF75">
        <f t="shared" si="23"/>
        <v>0.36999999999999972</v>
      </c>
      <c r="AG75">
        <f t="shared" si="24"/>
        <v>0.5171956918170677</v>
      </c>
      <c r="AH75">
        <f t="shared" si="25"/>
        <v>0.63591774911079113</v>
      </c>
    </row>
    <row r="76" spans="2:34" x14ac:dyDescent="0.2">
      <c r="B76">
        <f t="shared" si="26"/>
        <v>0.28000000000000058</v>
      </c>
      <c r="C76">
        <f t="shared" si="1"/>
        <v>0.28000000000000058</v>
      </c>
      <c r="D76">
        <f t="shared" si="2"/>
        <v>0.95999999999999985</v>
      </c>
      <c r="F76">
        <f t="shared" si="27"/>
        <v>0.14000000000000029</v>
      </c>
      <c r="G76">
        <f t="shared" si="4"/>
        <v>0.64000000000000035</v>
      </c>
      <c r="H76">
        <f t="shared" si="5"/>
        <v>0.47999999999999993</v>
      </c>
      <c r="J76">
        <f t="shared" si="28"/>
        <v>0.21000000000000058</v>
      </c>
      <c r="K76">
        <f t="shared" si="7"/>
        <v>0.46000000000000058</v>
      </c>
      <c r="L76">
        <f t="shared" si="8"/>
        <v>0.71999999999999986</v>
      </c>
      <c r="N76">
        <f t="shared" si="29"/>
        <v>7.0000000000000145E-2</v>
      </c>
      <c r="O76">
        <f t="shared" si="10"/>
        <v>0.82000000000000017</v>
      </c>
      <c r="P76">
        <f t="shared" si="11"/>
        <v>0.23999999999999996</v>
      </c>
      <c r="R76">
        <f t="shared" si="32"/>
        <v>-0.27999999999999936</v>
      </c>
      <c r="S76">
        <f t="shared" si="13"/>
        <v>0.72000000000000064</v>
      </c>
      <c r="T76">
        <f t="shared" si="33"/>
        <v>-3.9999999999999813E-2</v>
      </c>
      <c r="V76">
        <f t="shared" si="34"/>
        <v>-0.13999999999999968</v>
      </c>
      <c r="W76">
        <f t="shared" si="16"/>
        <v>0.86000000000000032</v>
      </c>
      <c r="X76">
        <f t="shared" si="35"/>
        <v>-1.9999999999999907E-2</v>
      </c>
      <c r="Z76">
        <f t="shared" si="36"/>
        <v>-0.55999999999999917</v>
      </c>
      <c r="AA76">
        <f t="shared" si="19"/>
        <v>0.44000000000000083</v>
      </c>
      <c r="AB76">
        <f t="shared" si="37"/>
        <v>-7.9999999999999849E-2</v>
      </c>
      <c r="AC76">
        <f t="shared" si="21"/>
        <v>0.44721359549995876</v>
      </c>
      <c r="AE76">
        <f t="shared" si="18"/>
        <v>-0.14000000000000029</v>
      </c>
      <c r="AF76">
        <f t="shared" si="23"/>
        <v>0.35999999999999971</v>
      </c>
      <c r="AG76">
        <f t="shared" si="24"/>
        <v>0.52</v>
      </c>
      <c r="AH76">
        <f t="shared" si="25"/>
        <v>0.63245553203367566</v>
      </c>
    </row>
    <row r="77" spans="2:34" x14ac:dyDescent="0.2">
      <c r="B77">
        <f t="shared" ref="B77:B111" si="38">B76+0.02*D$6</f>
        <v>0.3000000000000006</v>
      </c>
      <c r="C77">
        <f t="shared" ref="C77:C140" si="39">B77+D$3</f>
        <v>0.3000000000000006</v>
      </c>
      <c r="D77">
        <f t="shared" ref="D77:D112" si="40">(D$6^2-B77^2)^0.5+D$4</f>
        <v>0.95393920141694544</v>
      </c>
      <c r="F77">
        <f t="shared" ref="F77:F111" si="41">F76+0.02*H$6</f>
        <v>0.1500000000000003</v>
      </c>
      <c r="G77">
        <f t="shared" ref="G77:G140" si="42">F77+H$3</f>
        <v>0.65000000000000036</v>
      </c>
      <c r="H77">
        <f t="shared" ref="H77:H112" si="43">(H$6^2-F77^2)^0.5+H$4</f>
        <v>0.47696960070847272</v>
      </c>
      <c r="J77">
        <f t="shared" ref="J77:J111" si="44">J76+0.02*L$6</f>
        <v>0.22500000000000059</v>
      </c>
      <c r="K77">
        <f t="shared" ref="K77:K140" si="45">J77+L$3</f>
        <v>0.47500000000000059</v>
      </c>
      <c r="L77">
        <f t="shared" ref="L77:L112" si="46">(L$6^2-J77^2)^0.5+L$4</f>
        <v>0.71545440106270908</v>
      </c>
      <c r="N77">
        <f t="shared" ref="N77:N111" si="47">N76+0.02*P$6</f>
        <v>7.500000000000015E-2</v>
      </c>
      <c r="O77">
        <f t="shared" ref="O77:O140" si="48">N77+P$3</f>
        <v>0.82500000000000018</v>
      </c>
      <c r="P77">
        <f t="shared" ref="P77:P112" si="49">(P$6^2-N77^2)^0.5+P$4</f>
        <v>0.23848480035423636</v>
      </c>
      <c r="R77">
        <f t="shared" si="32"/>
        <v>-0.29999999999999938</v>
      </c>
      <c r="S77">
        <f t="shared" ref="S77:S112" si="50">R77+T$3</f>
        <v>0.70000000000000062</v>
      </c>
      <c r="T77">
        <f t="shared" si="33"/>
        <v>-4.6060798583054119E-2</v>
      </c>
      <c r="V77">
        <f t="shared" si="34"/>
        <v>-0.14999999999999969</v>
      </c>
      <c r="W77">
        <f t="shared" ref="W77:W112" si="51">V77+X$3</f>
        <v>0.85000000000000031</v>
      </c>
      <c r="X77">
        <f t="shared" si="35"/>
        <v>-2.3030399291527059E-2</v>
      </c>
      <c r="Z77">
        <f t="shared" si="36"/>
        <v>-0.5999999999999992</v>
      </c>
      <c r="AA77">
        <f t="shared" ref="AA77:AA102" si="52">Z77+AB$3</f>
        <v>0.4000000000000008</v>
      </c>
      <c r="AB77">
        <f t="shared" si="37"/>
        <v>-9.212159716610846E-2</v>
      </c>
      <c r="AC77">
        <f t="shared" ref="AC77:AC112" si="53">(AA77^2+AB77^2)^0.5</f>
        <v>0.41047093522493822</v>
      </c>
      <c r="AE77">
        <f t="shared" si="18"/>
        <v>-0.1500000000000003</v>
      </c>
      <c r="AF77">
        <f t="shared" ref="AF77:AF112" si="54">AE77+AG$3</f>
        <v>0.3499999999999997</v>
      </c>
      <c r="AG77">
        <f t="shared" si="24"/>
        <v>0.52303039929152728</v>
      </c>
      <c r="AH77">
        <f t="shared" ref="AH77:AH140" si="55">(AF77^2+AG77^2)^0.5</f>
        <v>0.62933361469339477</v>
      </c>
    </row>
    <row r="78" spans="2:34" x14ac:dyDescent="0.2">
      <c r="B78">
        <f t="shared" si="38"/>
        <v>0.32000000000000062</v>
      </c>
      <c r="C78">
        <f t="shared" si="39"/>
        <v>0.32000000000000062</v>
      </c>
      <c r="D78">
        <f t="shared" si="40"/>
        <v>0.94741754258616073</v>
      </c>
      <c r="F78">
        <f t="shared" si="41"/>
        <v>0.16000000000000031</v>
      </c>
      <c r="G78">
        <f t="shared" si="42"/>
        <v>0.66000000000000036</v>
      </c>
      <c r="H78">
        <f t="shared" si="43"/>
        <v>0.47370877129308037</v>
      </c>
      <c r="J78">
        <f t="shared" si="44"/>
        <v>0.2400000000000006</v>
      </c>
      <c r="K78">
        <f t="shared" si="45"/>
        <v>0.4900000000000006</v>
      </c>
      <c r="L78">
        <f t="shared" si="46"/>
        <v>0.71056315693962047</v>
      </c>
      <c r="N78">
        <f t="shared" si="47"/>
        <v>8.0000000000000154E-2</v>
      </c>
      <c r="O78">
        <f t="shared" si="48"/>
        <v>0.83000000000000018</v>
      </c>
      <c r="P78">
        <f t="shared" si="49"/>
        <v>0.23685438564654018</v>
      </c>
      <c r="R78">
        <f t="shared" si="32"/>
        <v>-0.3199999999999994</v>
      </c>
      <c r="S78">
        <f t="shared" si="50"/>
        <v>0.6800000000000006</v>
      </c>
      <c r="T78">
        <f t="shared" si="33"/>
        <v>-5.2582457413838934E-2</v>
      </c>
      <c r="V78">
        <f t="shared" si="34"/>
        <v>-0.1599999999999997</v>
      </c>
      <c r="W78">
        <f t="shared" si="51"/>
        <v>0.8400000000000003</v>
      </c>
      <c r="X78">
        <f t="shared" si="35"/>
        <v>-2.6291228706919467E-2</v>
      </c>
      <c r="Z78">
        <f t="shared" si="36"/>
        <v>-0.63999999999999924</v>
      </c>
      <c r="AA78">
        <f t="shared" si="52"/>
        <v>0.36000000000000076</v>
      </c>
      <c r="AB78">
        <f t="shared" si="37"/>
        <v>-0.10516491482767787</v>
      </c>
      <c r="AC78">
        <f t="shared" si="53"/>
        <v>0.3750462095671856</v>
      </c>
      <c r="AE78">
        <f t="shared" ref="AE78:AE112" si="56">AE77-0.02*AG$6</f>
        <v>-0.16000000000000031</v>
      </c>
      <c r="AF78">
        <f t="shared" si="54"/>
        <v>0.33999999999999969</v>
      </c>
      <c r="AG78">
        <f t="shared" ref="AG78:AG111" si="57">-((AG$6^2-AE78^2)^0.5)+AG$4</f>
        <v>0.52629122870691969</v>
      </c>
      <c r="AH78">
        <f t="shared" si="55"/>
        <v>0.62656400903167031</v>
      </c>
    </row>
    <row r="79" spans="2:34" x14ac:dyDescent="0.2">
      <c r="B79">
        <f t="shared" si="38"/>
        <v>0.34000000000000064</v>
      </c>
      <c r="C79">
        <f t="shared" si="39"/>
        <v>0.34000000000000064</v>
      </c>
      <c r="D79">
        <f t="shared" si="40"/>
        <v>0.94042543564069958</v>
      </c>
      <c r="F79">
        <f t="shared" si="41"/>
        <v>0.17000000000000032</v>
      </c>
      <c r="G79">
        <f t="shared" si="42"/>
        <v>0.67000000000000037</v>
      </c>
      <c r="H79">
        <f t="shared" si="43"/>
        <v>0.47021271782034979</v>
      </c>
      <c r="J79">
        <f t="shared" si="44"/>
        <v>0.25500000000000062</v>
      </c>
      <c r="K79">
        <f t="shared" si="45"/>
        <v>0.50500000000000056</v>
      </c>
      <c r="L79">
        <f t="shared" si="46"/>
        <v>0.70531907673052463</v>
      </c>
      <c r="N79">
        <f t="shared" si="47"/>
        <v>8.5000000000000159E-2</v>
      </c>
      <c r="O79">
        <f t="shared" si="48"/>
        <v>0.83500000000000019</v>
      </c>
      <c r="P79">
        <f t="shared" si="49"/>
        <v>0.2351063589101749</v>
      </c>
      <c r="R79">
        <f t="shared" si="32"/>
        <v>-0.33999999999999941</v>
      </c>
      <c r="S79">
        <f t="shared" si="50"/>
        <v>0.66000000000000059</v>
      </c>
      <c r="T79">
        <f t="shared" si="33"/>
        <v>-5.9574564359299975E-2</v>
      </c>
      <c r="V79">
        <f t="shared" si="34"/>
        <v>-0.16999999999999971</v>
      </c>
      <c r="W79">
        <f t="shared" si="51"/>
        <v>0.83000000000000029</v>
      </c>
      <c r="X79">
        <f t="shared" si="35"/>
        <v>-2.9787282179649988E-2</v>
      </c>
      <c r="Z79">
        <f t="shared" si="36"/>
        <v>-0.67999999999999927</v>
      </c>
      <c r="AA79">
        <f t="shared" si="52"/>
        <v>0.32000000000000073</v>
      </c>
      <c r="AB79">
        <f t="shared" si="37"/>
        <v>-0.11914912871860017</v>
      </c>
      <c r="AC79">
        <f t="shared" si="53"/>
        <v>0.34146231838140206</v>
      </c>
      <c r="AE79">
        <f t="shared" si="56"/>
        <v>-0.17000000000000032</v>
      </c>
      <c r="AF79">
        <f t="shared" si="54"/>
        <v>0.32999999999999968</v>
      </c>
      <c r="AG79">
        <f t="shared" si="57"/>
        <v>0.52978728217965021</v>
      </c>
      <c r="AH79">
        <f t="shared" si="55"/>
        <v>0.62415908577805712</v>
      </c>
    </row>
    <row r="80" spans="2:34" x14ac:dyDescent="0.2">
      <c r="B80">
        <f t="shared" si="38"/>
        <v>0.36000000000000065</v>
      </c>
      <c r="C80">
        <f t="shared" si="39"/>
        <v>0.36000000000000065</v>
      </c>
      <c r="D80">
        <f t="shared" si="40"/>
        <v>0.9329523031752478</v>
      </c>
      <c r="F80">
        <f t="shared" si="41"/>
        <v>0.18000000000000033</v>
      </c>
      <c r="G80">
        <f t="shared" si="42"/>
        <v>0.68000000000000038</v>
      </c>
      <c r="H80">
        <f t="shared" si="43"/>
        <v>0.4664761515876239</v>
      </c>
      <c r="J80">
        <f t="shared" si="44"/>
        <v>0.27000000000000063</v>
      </c>
      <c r="K80">
        <f t="shared" si="45"/>
        <v>0.52000000000000068</v>
      </c>
      <c r="L80">
        <f t="shared" si="46"/>
        <v>0.69971422738143585</v>
      </c>
      <c r="N80">
        <f t="shared" si="47"/>
        <v>9.0000000000000163E-2</v>
      </c>
      <c r="O80">
        <f t="shared" si="48"/>
        <v>0.84000000000000019</v>
      </c>
      <c r="P80">
        <f t="shared" si="49"/>
        <v>0.23323807579381195</v>
      </c>
      <c r="R80">
        <f t="shared" si="32"/>
        <v>-0.35999999999999943</v>
      </c>
      <c r="S80">
        <f t="shared" si="50"/>
        <v>0.64000000000000057</v>
      </c>
      <c r="T80">
        <f t="shared" si="33"/>
        <v>-6.7047696824751757E-2</v>
      </c>
      <c r="V80">
        <f t="shared" si="34"/>
        <v>-0.17999999999999972</v>
      </c>
      <c r="W80">
        <f t="shared" si="51"/>
        <v>0.82000000000000028</v>
      </c>
      <c r="X80">
        <f t="shared" si="35"/>
        <v>-3.3523848412375878E-2</v>
      </c>
      <c r="Z80">
        <f t="shared" si="36"/>
        <v>-0.71999999999999931</v>
      </c>
      <c r="AA80">
        <f t="shared" si="52"/>
        <v>0.28000000000000069</v>
      </c>
      <c r="AB80">
        <f t="shared" si="37"/>
        <v>-0.13409539364950351</v>
      </c>
      <c r="AC80">
        <f t="shared" si="53"/>
        <v>0.31045382039526537</v>
      </c>
      <c r="AE80">
        <f t="shared" si="56"/>
        <v>-0.18000000000000033</v>
      </c>
      <c r="AF80">
        <f t="shared" si="54"/>
        <v>0.31999999999999967</v>
      </c>
      <c r="AG80">
        <f t="shared" si="57"/>
        <v>0.5335238484123761</v>
      </c>
      <c r="AH80">
        <f t="shared" si="55"/>
        <v>0.62213157517100182</v>
      </c>
    </row>
    <row r="81" spans="2:34" x14ac:dyDescent="0.2">
      <c r="B81">
        <f t="shared" si="38"/>
        <v>0.38000000000000067</v>
      </c>
      <c r="C81">
        <f t="shared" si="39"/>
        <v>0.38000000000000067</v>
      </c>
      <c r="D81">
        <f t="shared" si="40"/>
        <v>0.92498648638777392</v>
      </c>
      <c r="F81">
        <f t="shared" si="41"/>
        <v>0.19000000000000034</v>
      </c>
      <c r="G81">
        <f t="shared" si="42"/>
        <v>0.69000000000000039</v>
      </c>
      <c r="H81">
        <f t="shared" si="43"/>
        <v>0.46249324319388696</v>
      </c>
      <c r="J81">
        <f t="shared" si="44"/>
        <v>0.28500000000000064</v>
      </c>
      <c r="K81">
        <f t="shared" si="45"/>
        <v>0.53500000000000059</v>
      </c>
      <c r="L81">
        <f t="shared" si="46"/>
        <v>0.69373986479083039</v>
      </c>
      <c r="N81">
        <f t="shared" si="47"/>
        <v>9.5000000000000168E-2</v>
      </c>
      <c r="O81">
        <f t="shared" si="48"/>
        <v>0.8450000000000002</v>
      </c>
      <c r="P81">
        <f t="shared" si="49"/>
        <v>0.23124662159694348</v>
      </c>
      <c r="R81">
        <f t="shared" si="32"/>
        <v>-0.37999999999999945</v>
      </c>
      <c r="S81">
        <f t="shared" si="50"/>
        <v>0.62000000000000055</v>
      </c>
      <c r="T81">
        <f t="shared" si="33"/>
        <v>-7.5013513612225635E-2</v>
      </c>
      <c r="V81">
        <f t="shared" si="34"/>
        <v>-0.18999999999999972</v>
      </c>
      <c r="W81">
        <f t="shared" si="51"/>
        <v>0.81000000000000028</v>
      </c>
      <c r="X81">
        <f t="shared" si="35"/>
        <v>-3.7506756806112818E-2</v>
      </c>
      <c r="Z81">
        <f t="shared" si="36"/>
        <v>-0.75999999999999934</v>
      </c>
      <c r="AA81">
        <f t="shared" si="52"/>
        <v>0.24000000000000066</v>
      </c>
      <c r="AB81">
        <f t="shared" si="37"/>
        <v>-0.15002702722445127</v>
      </c>
      <c r="AC81">
        <f t="shared" si="53"/>
        <v>0.28303375928995922</v>
      </c>
      <c r="AE81">
        <f t="shared" si="56"/>
        <v>-0.19000000000000034</v>
      </c>
      <c r="AF81">
        <f t="shared" si="54"/>
        <v>0.30999999999999966</v>
      </c>
      <c r="AG81">
        <f t="shared" si="57"/>
        <v>0.53750675680611304</v>
      </c>
      <c r="AH81">
        <f t="shared" si="55"/>
        <v>0.62049457178304612</v>
      </c>
    </row>
    <row r="82" spans="2:34" x14ac:dyDescent="0.2">
      <c r="B82">
        <f t="shared" si="38"/>
        <v>0.40000000000000069</v>
      </c>
      <c r="C82">
        <f t="shared" si="39"/>
        <v>0.40000000000000069</v>
      </c>
      <c r="D82">
        <f t="shared" si="40"/>
        <v>0.91651513899116765</v>
      </c>
      <c r="F82">
        <f t="shared" si="41"/>
        <v>0.20000000000000034</v>
      </c>
      <c r="G82">
        <f t="shared" si="42"/>
        <v>0.7000000000000004</v>
      </c>
      <c r="H82">
        <f t="shared" si="43"/>
        <v>0.45825756949558383</v>
      </c>
      <c r="J82">
        <f t="shared" si="44"/>
        <v>0.30000000000000066</v>
      </c>
      <c r="K82">
        <f t="shared" si="45"/>
        <v>0.55000000000000071</v>
      </c>
      <c r="L82">
        <f t="shared" si="46"/>
        <v>0.68738635424337569</v>
      </c>
      <c r="N82">
        <f t="shared" si="47"/>
        <v>0.10000000000000017</v>
      </c>
      <c r="O82">
        <f t="shared" si="48"/>
        <v>0.8500000000000002</v>
      </c>
      <c r="P82">
        <f t="shared" si="49"/>
        <v>0.22912878474779191</v>
      </c>
      <c r="R82">
        <f t="shared" si="32"/>
        <v>-0.39999999999999947</v>
      </c>
      <c r="S82">
        <f t="shared" si="50"/>
        <v>0.60000000000000053</v>
      </c>
      <c r="T82">
        <f t="shared" si="33"/>
        <v>-8.348486100883179E-2</v>
      </c>
      <c r="V82">
        <f t="shared" si="34"/>
        <v>-0.19999999999999973</v>
      </c>
      <c r="W82">
        <f t="shared" si="51"/>
        <v>0.80000000000000027</v>
      </c>
      <c r="X82">
        <f t="shared" si="35"/>
        <v>-4.1742430504415895E-2</v>
      </c>
      <c r="Z82">
        <f t="shared" si="36"/>
        <v>-0.79999999999999938</v>
      </c>
      <c r="AA82">
        <f t="shared" si="52"/>
        <v>0.20000000000000062</v>
      </c>
      <c r="AB82">
        <f t="shared" si="37"/>
        <v>-0.16696972201766358</v>
      </c>
      <c r="AC82">
        <f t="shared" si="53"/>
        <v>0.26053577119208815</v>
      </c>
      <c r="AE82">
        <f t="shared" si="56"/>
        <v>-0.20000000000000034</v>
      </c>
      <c r="AF82">
        <f t="shared" si="54"/>
        <v>0.29999999999999966</v>
      </c>
      <c r="AG82">
        <f t="shared" si="57"/>
        <v>0.54174243050441617</v>
      </c>
      <c r="AH82">
        <f t="shared" si="55"/>
        <v>0.61926154491364305</v>
      </c>
    </row>
    <row r="83" spans="2:34" x14ac:dyDescent="0.2">
      <c r="B83">
        <f t="shared" si="38"/>
        <v>0.42000000000000071</v>
      </c>
      <c r="C83">
        <f t="shared" si="39"/>
        <v>0.42000000000000071</v>
      </c>
      <c r="D83">
        <f t="shared" si="40"/>
        <v>0.90752410436307385</v>
      </c>
      <c r="F83">
        <f t="shared" si="41"/>
        <v>0.21000000000000035</v>
      </c>
      <c r="G83">
        <f t="shared" si="42"/>
        <v>0.71000000000000041</v>
      </c>
      <c r="H83">
        <f t="shared" si="43"/>
        <v>0.45376205218153692</v>
      </c>
      <c r="J83">
        <f t="shared" si="44"/>
        <v>0.31500000000000067</v>
      </c>
      <c r="K83">
        <f t="shared" si="45"/>
        <v>0.56500000000000061</v>
      </c>
      <c r="L83">
        <f t="shared" si="46"/>
        <v>0.6806430782723053</v>
      </c>
      <c r="N83">
        <f t="shared" si="47"/>
        <v>0.10500000000000018</v>
      </c>
      <c r="O83">
        <f t="shared" si="48"/>
        <v>0.8550000000000002</v>
      </c>
      <c r="P83">
        <f t="shared" si="49"/>
        <v>0.22688102609076846</v>
      </c>
      <c r="R83">
        <f t="shared" si="32"/>
        <v>-0.41999999999999948</v>
      </c>
      <c r="S83">
        <f t="shared" si="50"/>
        <v>0.58000000000000052</v>
      </c>
      <c r="T83">
        <f t="shared" si="33"/>
        <v>-9.2475895636925598E-2</v>
      </c>
      <c r="V83">
        <f t="shared" si="34"/>
        <v>-0.20999999999999974</v>
      </c>
      <c r="W83">
        <f t="shared" si="51"/>
        <v>0.79000000000000026</v>
      </c>
      <c r="X83">
        <f t="shared" si="35"/>
        <v>-4.6237947818462799E-2</v>
      </c>
      <c r="Z83">
        <f t="shared" si="36"/>
        <v>-0.83999999999999941</v>
      </c>
      <c r="AA83">
        <f t="shared" si="52"/>
        <v>0.16000000000000059</v>
      </c>
      <c r="AB83">
        <f t="shared" si="37"/>
        <v>-0.18495179127385142</v>
      </c>
      <c r="AC83">
        <f t="shared" si="53"/>
        <v>0.24455503490095329</v>
      </c>
      <c r="AE83">
        <f t="shared" si="56"/>
        <v>-0.21000000000000035</v>
      </c>
      <c r="AF83">
        <f t="shared" si="54"/>
        <v>0.28999999999999965</v>
      </c>
      <c r="AG83">
        <f t="shared" si="57"/>
        <v>0.54623794781846313</v>
      </c>
      <c r="AH83">
        <f t="shared" si="55"/>
        <v>0.61844635631308065</v>
      </c>
    </row>
    <row r="84" spans="2:34" x14ac:dyDescent="0.2">
      <c r="B84">
        <f t="shared" si="38"/>
        <v>0.44000000000000072</v>
      </c>
      <c r="C84">
        <f t="shared" si="39"/>
        <v>0.44000000000000072</v>
      </c>
      <c r="D84">
        <f t="shared" si="40"/>
        <v>0.89799777282574555</v>
      </c>
      <c r="F84">
        <f t="shared" si="41"/>
        <v>0.22000000000000036</v>
      </c>
      <c r="G84">
        <f t="shared" si="42"/>
        <v>0.72000000000000042</v>
      </c>
      <c r="H84">
        <f t="shared" si="43"/>
        <v>0.44899888641287278</v>
      </c>
      <c r="J84">
        <f t="shared" si="44"/>
        <v>0.33000000000000068</v>
      </c>
      <c r="K84">
        <f t="shared" si="45"/>
        <v>0.58000000000000074</v>
      </c>
      <c r="L84">
        <f t="shared" si="46"/>
        <v>0.67349832961930911</v>
      </c>
      <c r="N84">
        <f t="shared" si="47"/>
        <v>0.11000000000000018</v>
      </c>
      <c r="O84">
        <f t="shared" si="48"/>
        <v>0.86000000000000021</v>
      </c>
      <c r="P84">
        <f t="shared" si="49"/>
        <v>0.22449944320643639</v>
      </c>
      <c r="R84">
        <f t="shared" si="32"/>
        <v>-0.4399999999999995</v>
      </c>
      <c r="S84">
        <f t="shared" si="50"/>
        <v>0.5600000000000005</v>
      </c>
      <c r="T84">
        <f t="shared" si="33"/>
        <v>-0.10200222717425378</v>
      </c>
      <c r="V84">
        <f t="shared" si="34"/>
        <v>-0.21999999999999975</v>
      </c>
      <c r="W84">
        <f t="shared" si="51"/>
        <v>0.78000000000000025</v>
      </c>
      <c r="X84">
        <f t="shared" si="35"/>
        <v>-5.1001113587126889E-2</v>
      </c>
      <c r="Z84">
        <f t="shared" si="36"/>
        <v>-0.87999999999999945</v>
      </c>
      <c r="AA84">
        <f t="shared" si="52"/>
        <v>0.12000000000000055</v>
      </c>
      <c r="AB84">
        <f t="shared" si="37"/>
        <v>-0.20400445434850778</v>
      </c>
      <c r="AC84">
        <f t="shared" si="53"/>
        <v>0.23668083444595281</v>
      </c>
      <c r="AE84">
        <f t="shared" si="56"/>
        <v>-0.22000000000000036</v>
      </c>
      <c r="AF84">
        <f t="shared" si="54"/>
        <v>0.27999999999999964</v>
      </c>
      <c r="AG84">
        <f t="shared" si="57"/>
        <v>0.55100111358712722</v>
      </c>
      <c r="AH84">
        <f t="shared" si="55"/>
        <v>0.61806328735353155</v>
      </c>
    </row>
    <row r="85" spans="2:34" x14ac:dyDescent="0.2">
      <c r="B85">
        <f t="shared" si="38"/>
        <v>0.46000000000000074</v>
      </c>
      <c r="C85">
        <f t="shared" si="39"/>
        <v>0.46000000000000074</v>
      </c>
      <c r="D85">
        <f t="shared" si="40"/>
        <v>0.88791891521692412</v>
      </c>
      <c r="F85">
        <f t="shared" si="41"/>
        <v>0.23000000000000037</v>
      </c>
      <c r="G85">
        <f t="shared" si="42"/>
        <v>0.73000000000000043</v>
      </c>
      <c r="H85">
        <f t="shared" si="43"/>
        <v>0.44395945760846206</v>
      </c>
      <c r="J85">
        <f t="shared" si="44"/>
        <v>0.34500000000000069</v>
      </c>
      <c r="K85">
        <f t="shared" si="45"/>
        <v>0.59500000000000064</v>
      </c>
      <c r="L85">
        <f t="shared" si="46"/>
        <v>0.66593918641269301</v>
      </c>
      <c r="N85">
        <f t="shared" si="47"/>
        <v>0.11500000000000019</v>
      </c>
      <c r="O85">
        <f t="shared" si="48"/>
        <v>0.86500000000000021</v>
      </c>
      <c r="P85">
        <f t="shared" si="49"/>
        <v>0.22197972880423103</v>
      </c>
      <c r="R85">
        <f t="shared" si="32"/>
        <v>-0.45999999999999952</v>
      </c>
      <c r="S85">
        <f t="shared" si="50"/>
        <v>0.54000000000000048</v>
      </c>
      <c r="T85">
        <f t="shared" si="33"/>
        <v>-0.11208108478307521</v>
      </c>
      <c r="V85">
        <f t="shared" si="34"/>
        <v>-0.22999999999999976</v>
      </c>
      <c r="W85">
        <f t="shared" si="51"/>
        <v>0.77000000000000024</v>
      </c>
      <c r="X85">
        <f t="shared" si="35"/>
        <v>-5.6040542391537607E-2</v>
      </c>
      <c r="Z85">
        <f t="shared" si="36"/>
        <v>-0.91999999999999948</v>
      </c>
      <c r="AA85">
        <f t="shared" si="52"/>
        <v>8.0000000000000515E-2</v>
      </c>
      <c r="AB85">
        <f t="shared" si="37"/>
        <v>-0.22416216956615065</v>
      </c>
      <c r="AC85">
        <f t="shared" si="53"/>
        <v>0.23800982808405993</v>
      </c>
      <c r="AE85">
        <f t="shared" si="56"/>
        <v>-0.23000000000000037</v>
      </c>
      <c r="AF85">
        <f t="shared" si="54"/>
        <v>0.26999999999999963</v>
      </c>
      <c r="AG85">
        <f t="shared" si="57"/>
        <v>0.556040542391538</v>
      </c>
      <c r="AH85">
        <f t="shared" si="55"/>
        <v>0.6181270781830186</v>
      </c>
    </row>
    <row r="86" spans="2:34" x14ac:dyDescent="0.2">
      <c r="B86">
        <f t="shared" si="38"/>
        <v>0.48000000000000076</v>
      </c>
      <c r="C86">
        <f t="shared" si="39"/>
        <v>0.48000000000000076</v>
      </c>
      <c r="D86">
        <f t="shared" si="40"/>
        <v>0.87726848797845192</v>
      </c>
      <c r="F86">
        <f t="shared" si="41"/>
        <v>0.24000000000000038</v>
      </c>
      <c r="G86">
        <f t="shared" si="42"/>
        <v>0.74000000000000044</v>
      </c>
      <c r="H86">
        <f t="shared" si="43"/>
        <v>0.43863424398922596</v>
      </c>
      <c r="J86">
        <f t="shared" si="44"/>
        <v>0.36000000000000071</v>
      </c>
      <c r="K86">
        <f t="shared" si="45"/>
        <v>0.61000000000000076</v>
      </c>
      <c r="L86">
        <f t="shared" si="46"/>
        <v>0.65795136598383885</v>
      </c>
      <c r="N86">
        <f t="shared" si="47"/>
        <v>0.12000000000000019</v>
      </c>
      <c r="O86">
        <f t="shared" si="48"/>
        <v>0.87000000000000022</v>
      </c>
      <c r="P86">
        <f t="shared" si="49"/>
        <v>0.21931712199461298</v>
      </c>
      <c r="R86">
        <f t="shared" si="32"/>
        <v>-0.47999999999999954</v>
      </c>
      <c r="S86">
        <f t="shared" si="50"/>
        <v>0.52000000000000046</v>
      </c>
      <c r="T86">
        <f t="shared" si="33"/>
        <v>-0.12273151202154731</v>
      </c>
      <c r="V86">
        <f t="shared" si="34"/>
        <v>-0.23999999999999977</v>
      </c>
      <c r="W86">
        <f t="shared" si="51"/>
        <v>0.76000000000000023</v>
      </c>
      <c r="X86">
        <f t="shared" si="35"/>
        <v>-6.1365756010773653E-2</v>
      </c>
      <c r="Z86">
        <f t="shared" si="36"/>
        <v>-0.95999999999999952</v>
      </c>
      <c r="AA86">
        <f t="shared" si="52"/>
        <v>4.000000000000048E-2</v>
      </c>
      <c r="AB86">
        <f t="shared" si="37"/>
        <v>-0.24546302404309506</v>
      </c>
      <c r="AC86">
        <f t="shared" si="53"/>
        <v>0.24870081658969498</v>
      </c>
      <c r="AE86">
        <f t="shared" si="56"/>
        <v>-0.24000000000000038</v>
      </c>
      <c r="AF86">
        <f t="shared" si="54"/>
        <v>0.25999999999999962</v>
      </c>
      <c r="AG86">
        <f t="shared" si="57"/>
        <v>0.5613657560107741</v>
      </c>
      <c r="AH86">
        <f t="shared" si="55"/>
        <v>0.6186529819062927</v>
      </c>
    </row>
    <row r="87" spans="2:34" x14ac:dyDescent="0.2">
      <c r="B87">
        <f t="shared" si="38"/>
        <v>0.50000000000000078</v>
      </c>
      <c r="C87">
        <f t="shared" si="39"/>
        <v>0.50000000000000078</v>
      </c>
      <c r="D87">
        <f t="shared" si="40"/>
        <v>0.86602540378443815</v>
      </c>
      <c r="F87">
        <f t="shared" si="41"/>
        <v>0.25000000000000039</v>
      </c>
      <c r="G87">
        <f t="shared" si="42"/>
        <v>0.75000000000000044</v>
      </c>
      <c r="H87">
        <f t="shared" si="43"/>
        <v>0.43301270189221908</v>
      </c>
      <c r="J87">
        <f t="shared" si="44"/>
        <v>0.37500000000000072</v>
      </c>
      <c r="K87">
        <f t="shared" si="45"/>
        <v>0.62500000000000067</v>
      </c>
      <c r="L87">
        <f t="shared" si="46"/>
        <v>0.64951905283832856</v>
      </c>
      <c r="N87">
        <f t="shared" si="47"/>
        <v>0.12500000000000019</v>
      </c>
      <c r="O87">
        <f t="shared" si="48"/>
        <v>0.87500000000000022</v>
      </c>
      <c r="P87">
        <f t="shared" si="49"/>
        <v>0.21650635094610954</v>
      </c>
      <c r="R87">
        <f t="shared" si="32"/>
        <v>-0.49999999999999956</v>
      </c>
      <c r="S87">
        <f t="shared" si="50"/>
        <v>0.50000000000000044</v>
      </c>
      <c r="T87">
        <f t="shared" si="33"/>
        <v>-0.13397459621556107</v>
      </c>
      <c r="V87">
        <f t="shared" si="34"/>
        <v>-0.24999999999999978</v>
      </c>
      <c r="W87">
        <f t="shared" si="51"/>
        <v>0.75000000000000022</v>
      </c>
      <c r="X87">
        <f t="shared" si="35"/>
        <v>-6.6987298107780535E-2</v>
      </c>
      <c r="Z87">
        <f t="shared" si="36"/>
        <v>-0.99999999999999956</v>
      </c>
      <c r="AA87">
        <f t="shared" si="52"/>
        <v>0</v>
      </c>
      <c r="AB87">
        <f t="shared" si="37"/>
        <v>-0.26794919243112236</v>
      </c>
      <c r="AC87">
        <f t="shared" si="53"/>
        <v>0.26794919243112236</v>
      </c>
      <c r="AE87">
        <f t="shared" si="56"/>
        <v>-0.25000000000000039</v>
      </c>
      <c r="AF87">
        <f t="shared" si="54"/>
        <v>0.24999999999999961</v>
      </c>
      <c r="AG87">
        <f t="shared" si="57"/>
        <v>0.56698729810778092</v>
      </c>
      <c r="AH87">
        <f t="shared" si="55"/>
        <v>0.61965683746373801</v>
      </c>
    </row>
    <row r="88" spans="2:34" x14ac:dyDescent="0.2">
      <c r="B88">
        <f t="shared" si="38"/>
        <v>0.52000000000000079</v>
      </c>
      <c r="C88">
        <f t="shared" si="39"/>
        <v>0.52000000000000079</v>
      </c>
      <c r="D88">
        <f t="shared" si="40"/>
        <v>0.85416626016250441</v>
      </c>
      <c r="F88">
        <f t="shared" si="41"/>
        <v>0.2600000000000004</v>
      </c>
      <c r="G88">
        <f t="shared" si="42"/>
        <v>0.76000000000000045</v>
      </c>
      <c r="H88">
        <f t="shared" si="43"/>
        <v>0.4270831300812522</v>
      </c>
      <c r="J88">
        <f t="shared" si="44"/>
        <v>0.39000000000000073</v>
      </c>
      <c r="K88">
        <f t="shared" si="45"/>
        <v>0.64000000000000079</v>
      </c>
      <c r="L88">
        <f t="shared" si="46"/>
        <v>0.64062469512187825</v>
      </c>
      <c r="N88">
        <f t="shared" si="47"/>
        <v>0.1300000000000002</v>
      </c>
      <c r="O88">
        <f t="shared" si="48"/>
        <v>0.88000000000000023</v>
      </c>
      <c r="P88">
        <f t="shared" si="49"/>
        <v>0.2135415650406261</v>
      </c>
      <c r="R88">
        <f t="shared" si="32"/>
        <v>-0.51999999999999957</v>
      </c>
      <c r="S88">
        <f t="shared" si="50"/>
        <v>0.48000000000000043</v>
      </c>
      <c r="T88">
        <f t="shared" si="33"/>
        <v>-0.14583373983749481</v>
      </c>
      <c r="V88">
        <f t="shared" si="34"/>
        <v>-0.25999999999999979</v>
      </c>
      <c r="W88">
        <f t="shared" si="51"/>
        <v>0.74000000000000021</v>
      </c>
      <c r="X88">
        <f t="shared" si="35"/>
        <v>-7.2916869918747407E-2</v>
      </c>
      <c r="Z88">
        <f t="shared" si="36"/>
        <v>-1.0399999999999996</v>
      </c>
      <c r="AA88">
        <f t="shared" si="52"/>
        <v>-3.9999999999999591E-2</v>
      </c>
      <c r="AB88">
        <f t="shared" si="37"/>
        <v>-0.29166747967498985</v>
      </c>
      <c r="AC88">
        <f t="shared" si="53"/>
        <v>0.29439755212970192</v>
      </c>
      <c r="AE88">
        <f t="shared" si="56"/>
        <v>-0.2600000000000004</v>
      </c>
      <c r="AF88">
        <f t="shared" si="54"/>
        <v>0.2399999999999996</v>
      </c>
      <c r="AG88">
        <f t="shared" si="57"/>
        <v>0.5729168699187478</v>
      </c>
      <c r="AH88">
        <f t="shared" si="55"/>
        <v>0.62115516566917095</v>
      </c>
    </row>
    <row r="89" spans="2:34" x14ac:dyDescent="0.2">
      <c r="B89">
        <f t="shared" si="38"/>
        <v>0.54000000000000081</v>
      </c>
      <c r="C89">
        <f t="shared" si="39"/>
        <v>0.54000000000000081</v>
      </c>
      <c r="D89">
        <f t="shared" si="40"/>
        <v>0.841665016500032</v>
      </c>
      <c r="F89">
        <f t="shared" si="41"/>
        <v>0.27000000000000041</v>
      </c>
      <c r="G89">
        <f t="shared" si="42"/>
        <v>0.77000000000000046</v>
      </c>
      <c r="H89">
        <f t="shared" si="43"/>
        <v>0.420832508250016</v>
      </c>
      <c r="J89">
        <f t="shared" si="44"/>
        <v>0.40500000000000075</v>
      </c>
      <c r="K89">
        <f t="shared" si="45"/>
        <v>0.65500000000000069</v>
      </c>
      <c r="L89">
        <f t="shared" si="46"/>
        <v>0.63124876237502392</v>
      </c>
      <c r="N89">
        <f t="shared" si="47"/>
        <v>0.1350000000000002</v>
      </c>
      <c r="O89">
        <f t="shared" si="48"/>
        <v>0.88500000000000023</v>
      </c>
      <c r="P89">
        <f t="shared" si="49"/>
        <v>0.210416254125008</v>
      </c>
      <c r="R89">
        <f t="shared" si="32"/>
        <v>-0.53999999999999959</v>
      </c>
      <c r="S89">
        <f t="shared" si="50"/>
        <v>0.46000000000000041</v>
      </c>
      <c r="T89">
        <f t="shared" si="33"/>
        <v>-0.15833498349996722</v>
      </c>
      <c r="V89">
        <f t="shared" si="34"/>
        <v>-0.2699999999999998</v>
      </c>
      <c r="W89">
        <f t="shared" si="51"/>
        <v>0.7300000000000002</v>
      </c>
      <c r="X89">
        <f t="shared" si="35"/>
        <v>-7.9167491749983609E-2</v>
      </c>
      <c r="Z89">
        <f t="shared" si="36"/>
        <v>-1.0799999999999996</v>
      </c>
      <c r="AA89">
        <f t="shared" si="52"/>
        <v>-7.9999999999999627E-2</v>
      </c>
      <c r="AB89">
        <f t="shared" si="37"/>
        <v>-0.31666996699993488</v>
      </c>
      <c r="AC89">
        <f t="shared" si="53"/>
        <v>0.32661884207702985</v>
      </c>
      <c r="AE89">
        <f t="shared" si="56"/>
        <v>-0.27000000000000041</v>
      </c>
      <c r="AF89">
        <f t="shared" si="54"/>
        <v>0.22999999999999959</v>
      </c>
      <c r="AG89">
        <f t="shared" si="57"/>
        <v>0.57916749174998405</v>
      </c>
      <c r="AH89">
        <f t="shared" si="55"/>
        <v>0.62316529388274478</v>
      </c>
    </row>
    <row r="90" spans="2:34" x14ac:dyDescent="0.2">
      <c r="B90">
        <f t="shared" si="38"/>
        <v>0.56000000000000083</v>
      </c>
      <c r="C90">
        <f t="shared" si="39"/>
        <v>0.56000000000000083</v>
      </c>
      <c r="D90">
        <f t="shared" si="40"/>
        <v>0.82849260708831862</v>
      </c>
      <c r="F90">
        <f t="shared" si="41"/>
        <v>0.28000000000000042</v>
      </c>
      <c r="G90">
        <f t="shared" si="42"/>
        <v>0.78000000000000047</v>
      </c>
      <c r="H90">
        <f t="shared" si="43"/>
        <v>0.41424630354415931</v>
      </c>
      <c r="J90">
        <f t="shared" si="44"/>
        <v>0.42000000000000076</v>
      </c>
      <c r="K90">
        <f t="shared" si="45"/>
        <v>0.67000000000000082</v>
      </c>
      <c r="L90">
        <f t="shared" si="46"/>
        <v>0.62136945531623888</v>
      </c>
      <c r="N90">
        <f t="shared" si="47"/>
        <v>0.14000000000000021</v>
      </c>
      <c r="O90">
        <f t="shared" si="48"/>
        <v>0.89000000000000024</v>
      </c>
      <c r="P90">
        <f t="shared" si="49"/>
        <v>0.20712315177207966</v>
      </c>
      <c r="R90">
        <f t="shared" si="32"/>
        <v>-0.55999999999999961</v>
      </c>
      <c r="S90">
        <f t="shared" si="50"/>
        <v>0.44000000000000039</v>
      </c>
      <c r="T90">
        <f t="shared" si="33"/>
        <v>-0.1715073929116806</v>
      </c>
      <c r="V90">
        <f t="shared" si="34"/>
        <v>-0.2799999999999998</v>
      </c>
      <c r="W90">
        <f t="shared" si="51"/>
        <v>0.7200000000000002</v>
      </c>
      <c r="X90">
        <f t="shared" si="35"/>
        <v>-8.57536964558403E-2</v>
      </c>
      <c r="Z90">
        <f t="shared" si="36"/>
        <v>-1.1199999999999997</v>
      </c>
      <c r="AA90">
        <f t="shared" si="52"/>
        <v>-0.11999999999999966</v>
      </c>
      <c r="AB90">
        <f t="shared" si="37"/>
        <v>-0.34301478582336142</v>
      </c>
      <c r="AC90">
        <f t="shared" si="53"/>
        <v>0.36339942665536284</v>
      </c>
      <c r="AE90">
        <f t="shared" si="56"/>
        <v>-0.28000000000000042</v>
      </c>
      <c r="AF90">
        <f t="shared" si="54"/>
        <v>0.21999999999999958</v>
      </c>
      <c r="AG90">
        <f t="shared" si="57"/>
        <v>0.58575369645584074</v>
      </c>
      <c r="AH90">
        <f t="shared" si="55"/>
        <v>0.62570551612694059</v>
      </c>
    </row>
    <row r="91" spans="2:34" x14ac:dyDescent="0.2">
      <c r="B91">
        <f t="shared" si="38"/>
        <v>0.58000000000000085</v>
      </c>
      <c r="C91">
        <f t="shared" si="39"/>
        <v>0.58000000000000085</v>
      </c>
      <c r="D91">
        <f t="shared" si="40"/>
        <v>0.81461647417665151</v>
      </c>
      <c r="F91">
        <f t="shared" si="41"/>
        <v>0.29000000000000042</v>
      </c>
      <c r="G91">
        <f t="shared" si="42"/>
        <v>0.79000000000000048</v>
      </c>
      <c r="H91">
        <f t="shared" si="43"/>
        <v>0.40730823708832575</v>
      </c>
      <c r="J91">
        <f t="shared" si="44"/>
        <v>0.43500000000000077</v>
      </c>
      <c r="K91">
        <f t="shared" si="45"/>
        <v>0.68500000000000072</v>
      </c>
      <c r="L91">
        <f t="shared" si="46"/>
        <v>0.61096235563248846</v>
      </c>
      <c r="N91">
        <f t="shared" si="47"/>
        <v>0.14500000000000021</v>
      </c>
      <c r="O91">
        <f t="shared" si="48"/>
        <v>0.89500000000000024</v>
      </c>
      <c r="P91">
        <f t="shared" si="49"/>
        <v>0.20365411854416288</v>
      </c>
      <c r="R91">
        <f t="shared" si="32"/>
        <v>-0.57999999999999963</v>
      </c>
      <c r="S91">
        <f t="shared" si="50"/>
        <v>0.42000000000000037</v>
      </c>
      <c r="T91">
        <f t="shared" si="33"/>
        <v>-0.18538352582334772</v>
      </c>
      <c r="V91">
        <f t="shared" si="34"/>
        <v>-0.28999999999999981</v>
      </c>
      <c r="W91">
        <f t="shared" si="51"/>
        <v>0.71000000000000019</v>
      </c>
      <c r="X91">
        <f t="shared" si="35"/>
        <v>-9.2691762911673858E-2</v>
      </c>
      <c r="Z91">
        <f t="shared" si="36"/>
        <v>-1.1599999999999997</v>
      </c>
      <c r="AA91">
        <f t="shared" si="52"/>
        <v>-0.1599999999999997</v>
      </c>
      <c r="AB91">
        <f t="shared" si="37"/>
        <v>-0.37076705164669566</v>
      </c>
      <c r="AC91">
        <f t="shared" si="53"/>
        <v>0.40381704593390233</v>
      </c>
      <c r="AE91">
        <f t="shared" si="56"/>
        <v>-0.29000000000000042</v>
      </c>
      <c r="AF91">
        <f t="shared" si="54"/>
        <v>0.20999999999999958</v>
      </c>
      <c r="AG91">
        <f t="shared" si="57"/>
        <v>0.59269176291167425</v>
      </c>
      <c r="AH91">
        <f t="shared" si="55"/>
        <v>0.62879529723380412</v>
      </c>
    </row>
    <row r="92" spans="2:34" x14ac:dyDescent="0.2">
      <c r="B92">
        <f t="shared" si="38"/>
        <v>0.60000000000000087</v>
      </c>
      <c r="C92">
        <f t="shared" si="39"/>
        <v>0.60000000000000087</v>
      </c>
      <c r="D92">
        <f t="shared" si="40"/>
        <v>0.79999999999999938</v>
      </c>
      <c r="F92">
        <f t="shared" si="41"/>
        <v>0.30000000000000043</v>
      </c>
      <c r="G92">
        <f t="shared" si="42"/>
        <v>0.80000000000000049</v>
      </c>
      <c r="H92">
        <f t="shared" si="43"/>
        <v>0.39999999999999969</v>
      </c>
      <c r="J92">
        <f t="shared" si="44"/>
        <v>0.45000000000000079</v>
      </c>
      <c r="K92">
        <f t="shared" si="45"/>
        <v>0.70000000000000084</v>
      </c>
      <c r="L92">
        <f t="shared" si="46"/>
        <v>0.59999999999999942</v>
      </c>
      <c r="N92">
        <f t="shared" si="47"/>
        <v>0.15000000000000022</v>
      </c>
      <c r="O92">
        <f t="shared" si="48"/>
        <v>0.90000000000000024</v>
      </c>
      <c r="P92">
        <f t="shared" si="49"/>
        <v>0.19999999999999984</v>
      </c>
      <c r="R92">
        <f t="shared" si="32"/>
        <v>-0.59999999999999964</v>
      </c>
      <c r="S92">
        <f t="shared" si="50"/>
        <v>0.40000000000000036</v>
      </c>
      <c r="T92">
        <f t="shared" si="33"/>
        <v>-0.19999999999999973</v>
      </c>
      <c r="V92">
        <f t="shared" si="34"/>
        <v>-0.29999999999999982</v>
      </c>
      <c r="W92">
        <f t="shared" si="51"/>
        <v>0.70000000000000018</v>
      </c>
      <c r="X92">
        <f t="shared" si="35"/>
        <v>-9.9999999999999867E-2</v>
      </c>
      <c r="Z92">
        <f t="shared" si="36"/>
        <v>-1.1999999999999997</v>
      </c>
      <c r="AA92">
        <f t="shared" si="52"/>
        <v>-0.19999999999999973</v>
      </c>
      <c r="AB92">
        <f t="shared" si="37"/>
        <v>-0.39999999999999991</v>
      </c>
      <c r="AC92">
        <f t="shared" si="53"/>
        <v>0.44721359549995776</v>
      </c>
      <c r="AE92">
        <f t="shared" si="56"/>
        <v>-0.30000000000000043</v>
      </c>
      <c r="AF92">
        <f t="shared" si="54"/>
        <v>0.19999999999999957</v>
      </c>
      <c r="AG92">
        <f t="shared" si="57"/>
        <v>0.60000000000000031</v>
      </c>
      <c r="AH92">
        <f t="shared" si="55"/>
        <v>0.63245553203367599</v>
      </c>
    </row>
    <row r="93" spans="2:34" x14ac:dyDescent="0.2">
      <c r="B93">
        <f t="shared" si="38"/>
        <v>0.62000000000000088</v>
      </c>
      <c r="C93">
        <f t="shared" si="39"/>
        <v>0.62000000000000088</v>
      </c>
      <c r="D93">
        <f t="shared" si="40"/>
        <v>0.78460180983732053</v>
      </c>
      <c r="F93">
        <f t="shared" si="41"/>
        <v>0.31000000000000044</v>
      </c>
      <c r="G93">
        <f t="shared" si="42"/>
        <v>0.8100000000000005</v>
      </c>
      <c r="H93">
        <f t="shared" si="43"/>
        <v>0.39230090491866026</v>
      </c>
      <c r="J93">
        <f t="shared" si="44"/>
        <v>0.4650000000000008</v>
      </c>
      <c r="K93">
        <f t="shared" si="45"/>
        <v>0.71500000000000075</v>
      </c>
      <c r="L93">
        <f t="shared" si="46"/>
        <v>0.58845135737799026</v>
      </c>
      <c r="N93">
        <f t="shared" si="47"/>
        <v>0.15500000000000022</v>
      </c>
      <c r="O93">
        <f t="shared" si="48"/>
        <v>0.90500000000000025</v>
      </c>
      <c r="P93">
        <f t="shared" si="49"/>
        <v>0.19615045245933013</v>
      </c>
      <c r="R93">
        <f t="shared" si="32"/>
        <v>-0.61999999999999966</v>
      </c>
      <c r="S93">
        <f t="shared" si="50"/>
        <v>0.38000000000000034</v>
      </c>
      <c r="T93">
        <f t="shared" si="33"/>
        <v>-0.21539819016267847</v>
      </c>
      <c r="V93">
        <f t="shared" si="34"/>
        <v>-0.30999999999999983</v>
      </c>
      <c r="W93">
        <f t="shared" si="51"/>
        <v>0.69000000000000017</v>
      </c>
      <c r="X93">
        <f t="shared" si="35"/>
        <v>-0.10769909508133924</v>
      </c>
      <c r="Z93">
        <f t="shared" si="36"/>
        <v>-1.2399999999999998</v>
      </c>
      <c r="AA93">
        <f t="shared" si="52"/>
        <v>-0.23999999999999977</v>
      </c>
      <c r="AB93">
        <f t="shared" si="37"/>
        <v>-0.43079638032535739</v>
      </c>
      <c r="AC93">
        <f t="shared" si="53"/>
        <v>0.493138440299912</v>
      </c>
      <c r="AE93">
        <f t="shared" si="56"/>
        <v>-0.31000000000000044</v>
      </c>
      <c r="AF93">
        <f t="shared" si="54"/>
        <v>0.18999999999999956</v>
      </c>
      <c r="AG93">
        <f t="shared" si="57"/>
        <v>0.60769909508133968</v>
      </c>
      <c r="AH93">
        <f t="shared" si="55"/>
        <v>0.63670887394686038</v>
      </c>
    </row>
    <row r="94" spans="2:34" x14ac:dyDescent="0.2">
      <c r="B94">
        <f t="shared" si="38"/>
        <v>0.6400000000000009</v>
      </c>
      <c r="C94">
        <f t="shared" si="39"/>
        <v>0.6400000000000009</v>
      </c>
      <c r="D94">
        <f t="shared" si="40"/>
        <v>0.76837490849194112</v>
      </c>
      <c r="F94">
        <f t="shared" si="41"/>
        <v>0.32000000000000045</v>
      </c>
      <c r="G94">
        <f t="shared" si="42"/>
        <v>0.82000000000000051</v>
      </c>
      <c r="H94">
        <f t="shared" si="43"/>
        <v>0.38418745424597056</v>
      </c>
      <c r="J94">
        <f t="shared" si="44"/>
        <v>0.48000000000000081</v>
      </c>
      <c r="K94">
        <f t="shared" si="45"/>
        <v>0.73000000000000087</v>
      </c>
      <c r="L94">
        <f t="shared" si="46"/>
        <v>0.57628118136895568</v>
      </c>
      <c r="N94">
        <f t="shared" si="47"/>
        <v>0.16000000000000023</v>
      </c>
      <c r="O94">
        <f t="shared" si="48"/>
        <v>0.91000000000000025</v>
      </c>
      <c r="P94">
        <f t="shared" si="49"/>
        <v>0.19209372712298528</v>
      </c>
      <c r="R94">
        <f t="shared" si="32"/>
        <v>-0.63999999999999968</v>
      </c>
      <c r="S94">
        <f t="shared" si="50"/>
        <v>0.36000000000000032</v>
      </c>
      <c r="T94">
        <f t="shared" si="33"/>
        <v>-0.23162509150805788</v>
      </c>
      <c r="V94">
        <f t="shared" si="34"/>
        <v>-0.31999999999999984</v>
      </c>
      <c r="W94">
        <f t="shared" si="51"/>
        <v>0.68000000000000016</v>
      </c>
      <c r="X94">
        <f t="shared" si="35"/>
        <v>-0.11581254575402894</v>
      </c>
      <c r="Z94">
        <f t="shared" si="36"/>
        <v>-1.2799999999999998</v>
      </c>
      <c r="AA94">
        <f t="shared" si="52"/>
        <v>-0.2799999999999998</v>
      </c>
      <c r="AB94">
        <f t="shared" si="37"/>
        <v>-0.4632501830161162</v>
      </c>
      <c r="AC94">
        <f t="shared" si="53"/>
        <v>0.54129542032467359</v>
      </c>
      <c r="AE94">
        <f t="shared" si="56"/>
        <v>-0.32000000000000045</v>
      </c>
      <c r="AF94">
        <f t="shared" si="54"/>
        <v>0.17999999999999955</v>
      </c>
      <c r="AG94">
        <f t="shared" si="57"/>
        <v>0.61581254575402944</v>
      </c>
      <c r="AH94">
        <f t="shared" si="55"/>
        <v>0.6415801520527723</v>
      </c>
    </row>
    <row r="95" spans="2:34" x14ac:dyDescent="0.2">
      <c r="B95">
        <f t="shared" si="38"/>
        <v>0.66000000000000092</v>
      </c>
      <c r="C95">
        <f t="shared" si="39"/>
        <v>0.66000000000000092</v>
      </c>
      <c r="D95">
        <f t="shared" si="40"/>
        <v>0.75126559883971711</v>
      </c>
      <c r="F95">
        <f t="shared" si="41"/>
        <v>0.33000000000000046</v>
      </c>
      <c r="G95">
        <f t="shared" si="42"/>
        <v>0.83000000000000052</v>
      </c>
      <c r="H95">
        <f t="shared" si="43"/>
        <v>0.37563279941985855</v>
      </c>
      <c r="J95">
        <f t="shared" si="44"/>
        <v>0.49500000000000083</v>
      </c>
      <c r="K95">
        <f t="shared" si="45"/>
        <v>0.74500000000000077</v>
      </c>
      <c r="L95">
        <f t="shared" si="46"/>
        <v>0.56344919912978775</v>
      </c>
      <c r="N95">
        <f t="shared" si="47"/>
        <v>0.16500000000000023</v>
      </c>
      <c r="O95">
        <f t="shared" si="48"/>
        <v>0.91500000000000026</v>
      </c>
      <c r="P95">
        <f t="shared" si="49"/>
        <v>0.18781639970992928</v>
      </c>
      <c r="R95">
        <f t="shared" si="32"/>
        <v>-0.6599999999999997</v>
      </c>
      <c r="S95">
        <f t="shared" si="50"/>
        <v>0.3400000000000003</v>
      </c>
      <c r="T95">
        <f t="shared" si="33"/>
        <v>-0.24873440116028178</v>
      </c>
      <c r="V95">
        <f t="shared" si="34"/>
        <v>-0.32999999999999985</v>
      </c>
      <c r="W95">
        <f t="shared" si="51"/>
        <v>0.67000000000000015</v>
      </c>
      <c r="X95">
        <f t="shared" si="35"/>
        <v>-0.12436720058014089</v>
      </c>
      <c r="Z95">
        <f t="shared" si="36"/>
        <v>-1.3199999999999998</v>
      </c>
      <c r="AA95">
        <f t="shared" si="52"/>
        <v>-0.31999999999999984</v>
      </c>
      <c r="AB95">
        <f t="shared" si="37"/>
        <v>-0.49746880232056401</v>
      </c>
      <c r="AC95">
        <f t="shared" si="53"/>
        <v>0.59150250150126693</v>
      </c>
      <c r="AE95">
        <f t="shared" si="56"/>
        <v>-0.33000000000000046</v>
      </c>
      <c r="AF95">
        <f t="shared" si="54"/>
        <v>0.16999999999999954</v>
      </c>
      <c r="AG95">
        <f t="shared" si="57"/>
        <v>0.6243672005801415</v>
      </c>
      <c r="AH95">
        <f t="shared" si="55"/>
        <v>0.64709690244992091</v>
      </c>
    </row>
    <row r="96" spans="2:34" x14ac:dyDescent="0.2">
      <c r="B96">
        <f t="shared" si="38"/>
        <v>0.68000000000000094</v>
      </c>
      <c r="C96">
        <f t="shared" si="39"/>
        <v>0.68000000000000094</v>
      </c>
      <c r="D96">
        <f t="shared" si="40"/>
        <v>0.7332121111929335</v>
      </c>
      <c r="F96">
        <f t="shared" si="41"/>
        <v>0.34000000000000047</v>
      </c>
      <c r="G96">
        <f t="shared" si="42"/>
        <v>0.84000000000000052</v>
      </c>
      <c r="H96">
        <f t="shared" si="43"/>
        <v>0.36660605559646675</v>
      </c>
      <c r="J96">
        <f t="shared" si="44"/>
        <v>0.51000000000000079</v>
      </c>
      <c r="K96">
        <f t="shared" si="45"/>
        <v>0.76000000000000079</v>
      </c>
      <c r="L96">
        <f t="shared" si="46"/>
        <v>0.54990908339470013</v>
      </c>
      <c r="N96">
        <f t="shared" si="47"/>
        <v>0.17000000000000023</v>
      </c>
      <c r="O96">
        <f t="shared" si="48"/>
        <v>0.92000000000000026</v>
      </c>
      <c r="P96">
        <f t="shared" si="49"/>
        <v>0.18330302779823338</v>
      </c>
      <c r="R96">
        <f t="shared" si="32"/>
        <v>-0.67999999999999972</v>
      </c>
      <c r="S96">
        <f t="shared" si="50"/>
        <v>0.32000000000000028</v>
      </c>
      <c r="T96">
        <f t="shared" si="33"/>
        <v>-0.26678788880706528</v>
      </c>
      <c r="V96">
        <f t="shared" si="34"/>
        <v>-0.33999999999999986</v>
      </c>
      <c r="W96">
        <f t="shared" si="51"/>
        <v>0.66000000000000014</v>
      </c>
      <c r="X96">
        <f t="shared" si="35"/>
        <v>-0.13339394440353264</v>
      </c>
      <c r="Z96">
        <f t="shared" si="36"/>
        <v>-1.3599999999999999</v>
      </c>
      <c r="AA96">
        <f t="shared" si="52"/>
        <v>-0.35999999999999988</v>
      </c>
      <c r="AB96">
        <f t="shared" si="37"/>
        <v>-0.533575777614131</v>
      </c>
      <c r="AC96">
        <f t="shared" si="53"/>
        <v>0.64366381788673233</v>
      </c>
      <c r="AE96">
        <f t="shared" si="56"/>
        <v>-0.34000000000000047</v>
      </c>
      <c r="AF96">
        <f t="shared" si="54"/>
        <v>0.15999999999999953</v>
      </c>
      <c r="AG96">
        <f t="shared" si="57"/>
        <v>0.63339394440353325</v>
      </c>
      <c r="AH96">
        <f t="shared" si="55"/>
        <v>0.65329004952399672</v>
      </c>
    </row>
    <row r="97" spans="2:34" x14ac:dyDescent="0.2">
      <c r="B97">
        <f t="shared" si="38"/>
        <v>0.70000000000000095</v>
      </c>
      <c r="C97">
        <f t="shared" si="39"/>
        <v>0.70000000000000095</v>
      </c>
      <c r="D97">
        <f t="shared" si="40"/>
        <v>0.71414284285428409</v>
      </c>
      <c r="F97">
        <f t="shared" si="41"/>
        <v>0.35000000000000048</v>
      </c>
      <c r="G97">
        <f t="shared" si="42"/>
        <v>0.85000000000000053</v>
      </c>
      <c r="H97">
        <f t="shared" si="43"/>
        <v>0.35707142142714204</v>
      </c>
      <c r="J97">
        <f t="shared" si="44"/>
        <v>0.5250000000000008</v>
      </c>
      <c r="K97">
        <f t="shared" si="45"/>
        <v>0.7750000000000008</v>
      </c>
      <c r="L97">
        <f t="shared" si="46"/>
        <v>0.53560713214071298</v>
      </c>
      <c r="N97">
        <f t="shared" si="47"/>
        <v>0.17500000000000024</v>
      </c>
      <c r="O97">
        <f t="shared" si="48"/>
        <v>0.92500000000000027</v>
      </c>
      <c r="P97">
        <f t="shared" si="49"/>
        <v>0.17853571071357102</v>
      </c>
      <c r="R97">
        <f t="shared" si="32"/>
        <v>-0.69999999999999973</v>
      </c>
      <c r="S97">
        <f t="shared" si="50"/>
        <v>0.30000000000000027</v>
      </c>
      <c r="T97">
        <f t="shared" si="33"/>
        <v>-0.28585715714571469</v>
      </c>
      <c r="V97">
        <f t="shared" si="34"/>
        <v>-0.34999999999999987</v>
      </c>
      <c r="W97">
        <f t="shared" si="51"/>
        <v>0.65000000000000013</v>
      </c>
      <c r="X97">
        <f t="shared" si="35"/>
        <v>-0.14292857857285735</v>
      </c>
      <c r="Z97">
        <f t="shared" si="36"/>
        <v>-1.4</v>
      </c>
      <c r="AA97">
        <f t="shared" si="52"/>
        <v>-0.39999999999999991</v>
      </c>
      <c r="AB97">
        <f t="shared" si="37"/>
        <v>-0.57171431429143005</v>
      </c>
      <c r="AC97">
        <f t="shared" si="53"/>
        <v>0.69775157267162069</v>
      </c>
      <c r="AE97">
        <f t="shared" si="56"/>
        <v>-0.35000000000000048</v>
      </c>
      <c r="AF97">
        <f t="shared" si="54"/>
        <v>0.14999999999999952</v>
      </c>
      <c r="AG97">
        <f t="shared" si="57"/>
        <v>0.64292857857285801</v>
      </c>
      <c r="AH97">
        <f t="shared" si="55"/>
        <v>0.66019478727547942</v>
      </c>
    </row>
    <row r="98" spans="2:34" x14ac:dyDescent="0.2">
      <c r="B98">
        <f t="shared" si="38"/>
        <v>0.72000000000000097</v>
      </c>
      <c r="C98">
        <f t="shared" si="39"/>
        <v>0.72000000000000097</v>
      </c>
      <c r="D98">
        <f t="shared" si="40"/>
        <v>0.69397406291589792</v>
      </c>
      <c r="F98">
        <f t="shared" si="41"/>
        <v>0.36000000000000049</v>
      </c>
      <c r="G98">
        <f t="shared" si="42"/>
        <v>0.86000000000000054</v>
      </c>
      <c r="H98">
        <f t="shared" si="43"/>
        <v>0.34698703145794896</v>
      </c>
      <c r="J98">
        <f t="shared" si="44"/>
        <v>0.54000000000000081</v>
      </c>
      <c r="K98">
        <f t="shared" si="45"/>
        <v>0.79000000000000081</v>
      </c>
      <c r="L98">
        <f t="shared" si="46"/>
        <v>0.52048054718692338</v>
      </c>
      <c r="N98">
        <f t="shared" si="47"/>
        <v>0.18000000000000024</v>
      </c>
      <c r="O98">
        <f t="shared" si="48"/>
        <v>0.93000000000000027</v>
      </c>
      <c r="P98">
        <f t="shared" si="49"/>
        <v>0.17349351572897448</v>
      </c>
      <c r="R98">
        <f t="shared" si="32"/>
        <v>-0.71999999999999975</v>
      </c>
      <c r="S98">
        <f t="shared" si="50"/>
        <v>0.28000000000000025</v>
      </c>
      <c r="T98">
        <f t="shared" si="33"/>
        <v>-0.30602593708410086</v>
      </c>
      <c r="V98">
        <f t="shared" si="34"/>
        <v>-0.35999999999999988</v>
      </c>
      <c r="W98">
        <f t="shared" si="51"/>
        <v>0.64000000000000012</v>
      </c>
      <c r="X98">
        <f t="shared" si="35"/>
        <v>-0.15301296854205043</v>
      </c>
      <c r="Z98">
        <f t="shared" si="36"/>
        <v>-1.44</v>
      </c>
      <c r="AA98">
        <f t="shared" si="52"/>
        <v>-0.43999999999999995</v>
      </c>
      <c r="AB98">
        <f t="shared" si="37"/>
        <v>-0.61205187416820217</v>
      </c>
      <c r="AC98">
        <f t="shared" si="53"/>
        <v>0.75379539443592303</v>
      </c>
      <c r="AE98">
        <f t="shared" si="56"/>
        <v>-0.36000000000000049</v>
      </c>
      <c r="AF98">
        <f t="shared" si="54"/>
        <v>0.13999999999999951</v>
      </c>
      <c r="AG98">
        <f t="shared" si="57"/>
        <v>0.65301296854205104</v>
      </c>
      <c r="AH98">
        <f t="shared" si="55"/>
        <v>0.66785173285999755</v>
      </c>
    </row>
    <row r="99" spans="2:34" x14ac:dyDescent="0.2">
      <c r="B99">
        <f t="shared" si="38"/>
        <v>0.74000000000000099</v>
      </c>
      <c r="C99">
        <f t="shared" si="39"/>
        <v>0.74000000000000099</v>
      </c>
      <c r="D99">
        <f t="shared" si="40"/>
        <v>0.67260686883200838</v>
      </c>
      <c r="F99">
        <f t="shared" si="41"/>
        <v>0.3700000000000005</v>
      </c>
      <c r="G99">
        <f t="shared" si="42"/>
        <v>0.87000000000000055</v>
      </c>
      <c r="H99">
        <f t="shared" si="43"/>
        <v>0.33630343441600419</v>
      </c>
      <c r="J99">
        <f t="shared" si="44"/>
        <v>0.55500000000000083</v>
      </c>
      <c r="K99">
        <f t="shared" si="45"/>
        <v>0.80500000000000083</v>
      </c>
      <c r="L99">
        <f t="shared" si="46"/>
        <v>0.50445515162400623</v>
      </c>
      <c r="N99">
        <f t="shared" si="47"/>
        <v>0.18500000000000025</v>
      </c>
      <c r="O99">
        <f t="shared" si="48"/>
        <v>0.93500000000000028</v>
      </c>
      <c r="P99">
        <f t="shared" si="49"/>
        <v>0.16815171720800209</v>
      </c>
      <c r="R99">
        <f t="shared" si="32"/>
        <v>-0.73999999999999977</v>
      </c>
      <c r="S99">
        <f t="shared" si="50"/>
        <v>0.26000000000000023</v>
      </c>
      <c r="T99">
        <f t="shared" si="33"/>
        <v>-0.32739313116799029</v>
      </c>
      <c r="V99">
        <f t="shared" si="34"/>
        <v>-0.36999999999999988</v>
      </c>
      <c r="W99">
        <f t="shared" si="51"/>
        <v>0.63000000000000012</v>
      </c>
      <c r="X99">
        <f t="shared" si="35"/>
        <v>-0.16369656558399515</v>
      </c>
      <c r="Z99">
        <f t="shared" si="36"/>
        <v>-1.48</v>
      </c>
      <c r="AA99">
        <f t="shared" si="52"/>
        <v>-0.48</v>
      </c>
      <c r="AB99">
        <f t="shared" si="37"/>
        <v>-0.65478626233598103</v>
      </c>
      <c r="AC99">
        <f t="shared" si="53"/>
        <v>0.81187748419569084</v>
      </c>
      <c r="AE99">
        <f t="shared" si="56"/>
        <v>-0.3700000000000005</v>
      </c>
      <c r="AF99">
        <f t="shared" si="54"/>
        <v>0.1299999999999995</v>
      </c>
      <c r="AG99">
        <f t="shared" si="57"/>
        <v>0.66369656558399581</v>
      </c>
      <c r="AH99">
        <f t="shared" si="55"/>
        <v>0.67630845859562572</v>
      </c>
    </row>
    <row r="100" spans="2:34" x14ac:dyDescent="0.2">
      <c r="B100">
        <f t="shared" si="38"/>
        <v>0.76000000000000101</v>
      </c>
      <c r="C100">
        <f t="shared" si="39"/>
        <v>0.76000000000000101</v>
      </c>
      <c r="D100">
        <f t="shared" si="40"/>
        <v>0.64992307237087565</v>
      </c>
      <c r="F100">
        <f t="shared" si="41"/>
        <v>0.3800000000000005</v>
      </c>
      <c r="G100">
        <f t="shared" si="42"/>
        <v>0.88000000000000056</v>
      </c>
      <c r="H100">
        <f t="shared" si="43"/>
        <v>0.32496153618543783</v>
      </c>
      <c r="J100">
        <f t="shared" si="44"/>
        <v>0.57000000000000084</v>
      </c>
      <c r="K100">
        <f t="shared" si="45"/>
        <v>0.82000000000000084</v>
      </c>
      <c r="L100">
        <f t="shared" si="46"/>
        <v>0.48744230427815666</v>
      </c>
      <c r="N100">
        <f t="shared" si="47"/>
        <v>0.19000000000000025</v>
      </c>
      <c r="O100">
        <f t="shared" si="48"/>
        <v>0.94000000000000028</v>
      </c>
      <c r="P100">
        <f t="shared" si="49"/>
        <v>0.16248076809271891</v>
      </c>
      <c r="R100">
        <f t="shared" si="32"/>
        <v>-0.75999999999999979</v>
      </c>
      <c r="S100">
        <f t="shared" si="50"/>
        <v>0.24000000000000021</v>
      </c>
      <c r="T100">
        <f t="shared" si="33"/>
        <v>-0.3500769276291229</v>
      </c>
      <c r="V100">
        <f t="shared" si="34"/>
        <v>-0.37999999999999989</v>
      </c>
      <c r="W100">
        <f t="shared" si="51"/>
        <v>0.62000000000000011</v>
      </c>
      <c r="X100">
        <f t="shared" si="35"/>
        <v>-0.17503846381456145</v>
      </c>
      <c r="Z100">
        <f t="shared" si="36"/>
        <v>-1.52</v>
      </c>
      <c r="AA100">
        <f t="shared" si="52"/>
        <v>-0.52</v>
      </c>
      <c r="AB100">
        <f t="shared" si="37"/>
        <v>-0.70015385525824625</v>
      </c>
      <c r="AC100">
        <f t="shared" si="53"/>
        <v>0.8721326854515804</v>
      </c>
      <c r="AE100">
        <f t="shared" si="56"/>
        <v>-0.3800000000000005</v>
      </c>
      <c r="AF100">
        <f t="shared" si="54"/>
        <v>0.1199999999999995</v>
      </c>
      <c r="AG100">
        <f t="shared" si="57"/>
        <v>0.67503846381456212</v>
      </c>
      <c r="AH100">
        <f t="shared" si="55"/>
        <v>0.68562156298436516</v>
      </c>
    </row>
    <row r="101" spans="2:34" x14ac:dyDescent="0.2">
      <c r="B101">
        <f t="shared" si="38"/>
        <v>0.78000000000000103</v>
      </c>
      <c r="C101">
        <f t="shared" si="39"/>
        <v>0.78000000000000103</v>
      </c>
      <c r="D101">
        <f t="shared" si="40"/>
        <v>0.62577951388647934</v>
      </c>
      <c r="F101">
        <f t="shared" si="41"/>
        <v>0.39000000000000051</v>
      </c>
      <c r="G101">
        <f t="shared" si="42"/>
        <v>0.89000000000000057</v>
      </c>
      <c r="H101">
        <f t="shared" si="43"/>
        <v>0.31288975694323967</v>
      </c>
      <c r="J101">
        <f t="shared" si="44"/>
        <v>0.58500000000000085</v>
      </c>
      <c r="K101">
        <f t="shared" si="45"/>
        <v>0.83500000000000085</v>
      </c>
      <c r="L101">
        <f t="shared" si="46"/>
        <v>0.46933463541485942</v>
      </c>
      <c r="N101">
        <f t="shared" si="47"/>
        <v>0.19500000000000026</v>
      </c>
      <c r="O101">
        <f t="shared" si="48"/>
        <v>0.94500000000000028</v>
      </c>
      <c r="P101">
        <f t="shared" si="49"/>
        <v>0.15644487847161984</v>
      </c>
      <c r="R101">
        <f t="shared" si="32"/>
        <v>-0.7799999999999998</v>
      </c>
      <c r="S101">
        <f t="shared" si="50"/>
        <v>0.2200000000000002</v>
      </c>
      <c r="T101">
        <f t="shared" si="33"/>
        <v>-0.3742204861135191</v>
      </c>
      <c r="V101">
        <f t="shared" si="34"/>
        <v>-0.3899999999999999</v>
      </c>
      <c r="W101">
        <f t="shared" si="51"/>
        <v>0.6100000000000001</v>
      </c>
      <c r="X101">
        <f t="shared" si="35"/>
        <v>-0.18711024305675955</v>
      </c>
      <c r="Z101">
        <f t="shared" si="36"/>
        <v>-1.56</v>
      </c>
      <c r="AA101">
        <f t="shared" si="52"/>
        <v>-0.56000000000000005</v>
      </c>
      <c r="AB101">
        <f t="shared" si="37"/>
        <v>-0.74844097222703887</v>
      </c>
      <c r="AC101">
        <f t="shared" si="53"/>
        <v>0.93475338400465557</v>
      </c>
      <c r="AE101">
        <f t="shared" si="56"/>
        <v>-0.39000000000000051</v>
      </c>
      <c r="AF101">
        <f t="shared" si="54"/>
        <v>0.10999999999999949</v>
      </c>
      <c r="AG101">
        <f t="shared" si="57"/>
        <v>0.68711024305676038</v>
      </c>
      <c r="AH101">
        <f t="shared" si="55"/>
        <v>0.69585953044671323</v>
      </c>
    </row>
    <row r="102" spans="2:34" x14ac:dyDescent="0.2">
      <c r="B102">
        <f t="shared" si="38"/>
        <v>0.80000000000000104</v>
      </c>
      <c r="C102">
        <f t="shared" si="39"/>
        <v>0.80000000000000104</v>
      </c>
      <c r="D102">
        <f t="shared" si="40"/>
        <v>0.59999999999999865</v>
      </c>
      <c r="F102">
        <f t="shared" si="41"/>
        <v>0.40000000000000052</v>
      </c>
      <c r="G102">
        <f t="shared" si="42"/>
        <v>0.90000000000000058</v>
      </c>
      <c r="H102">
        <f t="shared" si="43"/>
        <v>0.29999999999999932</v>
      </c>
      <c r="J102">
        <f t="shared" si="44"/>
        <v>0.60000000000000087</v>
      </c>
      <c r="K102">
        <f t="shared" si="45"/>
        <v>0.85000000000000087</v>
      </c>
      <c r="L102">
        <f t="shared" si="46"/>
        <v>0.44999999999999885</v>
      </c>
      <c r="N102">
        <f t="shared" si="47"/>
        <v>0.20000000000000026</v>
      </c>
      <c r="O102">
        <f t="shared" si="48"/>
        <v>0.95000000000000029</v>
      </c>
      <c r="P102">
        <f t="shared" si="49"/>
        <v>0.14999999999999966</v>
      </c>
      <c r="R102">
        <f t="shared" si="32"/>
        <v>-0.79999999999999982</v>
      </c>
      <c r="S102">
        <f t="shared" si="50"/>
        <v>0.20000000000000018</v>
      </c>
      <c r="T102">
        <f t="shared" si="33"/>
        <v>-0.39999999999999969</v>
      </c>
      <c r="V102">
        <f t="shared" si="34"/>
        <v>-0.39999999999999991</v>
      </c>
      <c r="W102">
        <f t="shared" si="51"/>
        <v>0.60000000000000009</v>
      </c>
      <c r="X102">
        <f t="shared" si="35"/>
        <v>-0.19999999999999984</v>
      </c>
      <c r="Z102">
        <f t="shared" si="36"/>
        <v>-1.6</v>
      </c>
      <c r="AA102">
        <f t="shared" si="52"/>
        <v>-0.60000000000000009</v>
      </c>
      <c r="AB102">
        <f t="shared" si="37"/>
        <v>-0.80000000000000027</v>
      </c>
      <c r="AC102">
        <f t="shared" si="53"/>
        <v>1.0000000000000002</v>
      </c>
      <c r="AE102">
        <f t="shared" si="56"/>
        <v>-0.40000000000000052</v>
      </c>
      <c r="AF102">
        <f t="shared" si="54"/>
        <v>9.9999999999999478E-2</v>
      </c>
      <c r="AG102">
        <f t="shared" si="57"/>
        <v>0.70000000000000062</v>
      </c>
      <c r="AH102">
        <f t="shared" si="55"/>
        <v>0.70710678118654813</v>
      </c>
    </row>
    <row r="103" spans="2:34" x14ac:dyDescent="0.2">
      <c r="B103">
        <f t="shared" si="38"/>
        <v>0.82000000000000106</v>
      </c>
      <c r="C103">
        <f t="shared" si="39"/>
        <v>0.82000000000000106</v>
      </c>
      <c r="D103">
        <f t="shared" si="40"/>
        <v>0.57236352085016584</v>
      </c>
      <c r="F103">
        <f t="shared" si="41"/>
        <v>0.41000000000000053</v>
      </c>
      <c r="G103">
        <f t="shared" si="42"/>
        <v>0.91000000000000059</v>
      </c>
      <c r="H103">
        <f t="shared" si="43"/>
        <v>0.28618176042508292</v>
      </c>
      <c r="J103">
        <f t="shared" si="44"/>
        <v>0.61500000000000088</v>
      </c>
      <c r="K103">
        <f t="shared" si="45"/>
        <v>0.86500000000000088</v>
      </c>
      <c r="L103">
        <f t="shared" si="46"/>
        <v>0.42927264063762427</v>
      </c>
      <c r="N103">
        <f t="shared" si="47"/>
        <v>0.20500000000000027</v>
      </c>
      <c r="O103">
        <f t="shared" si="48"/>
        <v>0.95500000000000029</v>
      </c>
      <c r="P103">
        <f t="shared" si="49"/>
        <v>0.14309088021254146</v>
      </c>
      <c r="R103">
        <f t="shared" si="32"/>
        <v>-0.81999999999999984</v>
      </c>
      <c r="S103">
        <f t="shared" si="50"/>
        <v>0.18000000000000016</v>
      </c>
      <c r="T103">
        <f t="shared" si="33"/>
        <v>-0.42763647914983238</v>
      </c>
      <c r="V103">
        <f t="shared" si="34"/>
        <v>-0.40999999999999992</v>
      </c>
      <c r="W103">
        <f t="shared" si="51"/>
        <v>0.59000000000000008</v>
      </c>
      <c r="X103">
        <f t="shared" si="35"/>
        <v>-0.21381823957491619</v>
      </c>
      <c r="AC103">
        <f t="shared" si="53"/>
        <v>0</v>
      </c>
      <c r="AE103">
        <f t="shared" si="56"/>
        <v>-0.41000000000000053</v>
      </c>
      <c r="AF103">
        <f t="shared" si="54"/>
        <v>8.9999999999999469E-2</v>
      </c>
      <c r="AG103">
        <f t="shared" si="57"/>
        <v>0.71381823957491708</v>
      </c>
      <c r="AH103">
        <f t="shared" si="55"/>
        <v>0.71946958180998422</v>
      </c>
    </row>
    <row r="104" spans="2:34" x14ac:dyDescent="0.2">
      <c r="B104">
        <f t="shared" si="38"/>
        <v>0.84000000000000108</v>
      </c>
      <c r="C104">
        <f t="shared" si="39"/>
        <v>0.84000000000000108</v>
      </c>
      <c r="D104">
        <f t="shared" si="40"/>
        <v>0.54258639865001979</v>
      </c>
      <c r="F104">
        <f t="shared" si="41"/>
        <v>0.42000000000000054</v>
      </c>
      <c r="G104">
        <f t="shared" si="42"/>
        <v>0.9200000000000006</v>
      </c>
      <c r="H104">
        <f t="shared" si="43"/>
        <v>0.27129319932500989</v>
      </c>
      <c r="J104">
        <f t="shared" si="44"/>
        <v>0.63000000000000089</v>
      </c>
      <c r="K104">
        <f t="shared" si="45"/>
        <v>0.88000000000000089</v>
      </c>
      <c r="L104">
        <f t="shared" si="46"/>
        <v>0.4069397989875147</v>
      </c>
      <c r="N104">
        <f t="shared" si="47"/>
        <v>0.21000000000000027</v>
      </c>
      <c r="O104">
        <f t="shared" si="48"/>
        <v>0.9600000000000003</v>
      </c>
      <c r="P104">
        <f t="shared" si="49"/>
        <v>0.13564659966250495</v>
      </c>
      <c r="R104">
        <f t="shared" si="32"/>
        <v>-0.83999999999999986</v>
      </c>
      <c r="S104">
        <f t="shared" si="50"/>
        <v>0.16000000000000014</v>
      </c>
      <c r="T104">
        <f t="shared" si="33"/>
        <v>-0.45741360134997833</v>
      </c>
      <c r="V104">
        <f t="shared" si="34"/>
        <v>-0.41999999999999993</v>
      </c>
      <c r="W104">
        <f t="shared" si="51"/>
        <v>0.58000000000000007</v>
      </c>
      <c r="X104">
        <f t="shared" si="35"/>
        <v>-0.22870680067498916</v>
      </c>
      <c r="AC104">
        <f t="shared" si="53"/>
        <v>0</v>
      </c>
      <c r="AE104">
        <f t="shared" si="56"/>
        <v>-0.42000000000000054</v>
      </c>
      <c r="AF104">
        <f t="shared" si="54"/>
        <v>7.999999999999946E-2</v>
      </c>
      <c r="AG104">
        <f t="shared" si="57"/>
        <v>0.72870680067499016</v>
      </c>
      <c r="AH104">
        <f t="shared" si="55"/>
        <v>0.7330849891724559</v>
      </c>
    </row>
    <row r="105" spans="2:34" x14ac:dyDescent="0.2">
      <c r="B105">
        <f t="shared" si="38"/>
        <v>0.8600000000000011</v>
      </c>
      <c r="C105">
        <f t="shared" si="39"/>
        <v>0.8600000000000011</v>
      </c>
      <c r="D105">
        <f t="shared" si="40"/>
        <v>0.5102940328869211</v>
      </c>
      <c r="F105">
        <f t="shared" si="41"/>
        <v>0.43000000000000055</v>
      </c>
      <c r="G105">
        <f t="shared" si="42"/>
        <v>0.9300000000000006</v>
      </c>
      <c r="H105">
        <f t="shared" si="43"/>
        <v>0.25514701644346055</v>
      </c>
      <c r="J105">
        <f t="shared" si="44"/>
        <v>0.64500000000000091</v>
      </c>
      <c r="K105">
        <f t="shared" si="45"/>
        <v>0.89500000000000091</v>
      </c>
      <c r="L105">
        <f t="shared" si="46"/>
        <v>0.38272052466519074</v>
      </c>
      <c r="N105">
        <f t="shared" si="47"/>
        <v>0.21500000000000027</v>
      </c>
      <c r="O105">
        <f t="shared" si="48"/>
        <v>0.9650000000000003</v>
      </c>
      <c r="P105">
        <f t="shared" si="49"/>
        <v>0.12757350822173028</v>
      </c>
      <c r="R105">
        <f t="shared" si="32"/>
        <v>-0.85999999999999988</v>
      </c>
      <c r="S105">
        <f t="shared" si="50"/>
        <v>0.14000000000000012</v>
      </c>
      <c r="T105">
        <f t="shared" si="33"/>
        <v>-0.4897059671130769</v>
      </c>
      <c r="V105">
        <f t="shared" si="34"/>
        <v>-0.42999999999999994</v>
      </c>
      <c r="W105">
        <f t="shared" si="51"/>
        <v>0.57000000000000006</v>
      </c>
      <c r="X105">
        <f t="shared" si="35"/>
        <v>-0.24485298355653845</v>
      </c>
      <c r="AC105">
        <f t="shared" si="53"/>
        <v>0</v>
      </c>
      <c r="AE105">
        <f t="shared" si="56"/>
        <v>-0.43000000000000055</v>
      </c>
      <c r="AF105">
        <f t="shared" si="54"/>
        <v>6.9999999999999452E-2</v>
      </c>
      <c r="AG105">
        <f t="shared" si="57"/>
        <v>0.74485298355653939</v>
      </c>
      <c r="AH105">
        <f t="shared" si="55"/>
        <v>0.74813499257358518</v>
      </c>
    </row>
    <row r="106" spans="2:34" x14ac:dyDescent="0.2">
      <c r="B106">
        <f t="shared" si="38"/>
        <v>0.88000000000000111</v>
      </c>
      <c r="C106">
        <f t="shared" si="39"/>
        <v>0.88000000000000111</v>
      </c>
      <c r="D106">
        <f t="shared" si="40"/>
        <v>0.47497368348151459</v>
      </c>
      <c r="F106">
        <f t="shared" si="41"/>
        <v>0.44000000000000056</v>
      </c>
      <c r="G106">
        <f t="shared" si="42"/>
        <v>0.94000000000000061</v>
      </c>
      <c r="H106">
        <f t="shared" si="43"/>
        <v>0.23748684174075729</v>
      </c>
      <c r="J106">
        <f t="shared" si="44"/>
        <v>0.66000000000000092</v>
      </c>
      <c r="K106">
        <f t="shared" si="45"/>
        <v>0.91000000000000092</v>
      </c>
      <c r="L106">
        <f t="shared" si="46"/>
        <v>0.35623026261113583</v>
      </c>
      <c r="N106">
        <f t="shared" si="47"/>
        <v>0.22000000000000028</v>
      </c>
      <c r="O106">
        <f t="shared" si="48"/>
        <v>0.97000000000000031</v>
      </c>
      <c r="P106">
        <f t="shared" si="49"/>
        <v>0.11874342087037865</v>
      </c>
      <c r="R106">
        <f t="shared" si="32"/>
        <v>-0.87999999999999989</v>
      </c>
      <c r="S106">
        <f t="shared" si="50"/>
        <v>0.12000000000000011</v>
      </c>
      <c r="T106">
        <f t="shared" si="33"/>
        <v>-0.52502631651848319</v>
      </c>
      <c r="V106">
        <f t="shared" si="34"/>
        <v>-0.43999999999999995</v>
      </c>
      <c r="W106">
        <f t="shared" si="51"/>
        <v>0.56000000000000005</v>
      </c>
      <c r="X106">
        <f t="shared" si="35"/>
        <v>-0.2625131582592416</v>
      </c>
      <c r="AC106">
        <f t="shared" si="53"/>
        <v>0</v>
      </c>
      <c r="AE106">
        <f t="shared" si="56"/>
        <v>-0.44000000000000056</v>
      </c>
      <c r="AF106">
        <f t="shared" si="54"/>
        <v>5.9999999999999443E-2</v>
      </c>
      <c r="AG106">
        <f t="shared" si="57"/>
        <v>0.76251315825924271</v>
      </c>
      <c r="AH106">
        <f t="shared" si="55"/>
        <v>0.76487013049176189</v>
      </c>
    </row>
    <row r="107" spans="2:34" x14ac:dyDescent="0.2">
      <c r="B107">
        <f t="shared" si="38"/>
        <v>0.90000000000000113</v>
      </c>
      <c r="C107">
        <f t="shared" si="39"/>
        <v>0.90000000000000113</v>
      </c>
      <c r="D107">
        <f t="shared" si="40"/>
        <v>0.435889894354065</v>
      </c>
      <c r="F107">
        <f t="shared" si="41"/>
        <v>0.45000000000000057</v>
      </c>
      <c r="G107">
        <f t="shared" si="42"/>
        <v>0.95000000000000062</v>
      </c>
      <c r="H107">
        <f t="shared" si="43"/>
        <v>0.2179449471770325</v>
      </c>
      <c r="J107">
        <f t="shared" si="44"/>
        <v>0.67500000000000093</v>
      </c>
      <c r="K107">
        <f t="shared" si="45"/>
        <v>0.92500000000000093</v>
      </c>
      <c r="L107">
        <f t="shared" si="46"/>
        <v>0.32691742076554858</v>
      </c>
      <c r="N107">
        <f t="shared" si="47"/>
        <v>0.22500000000000028</v>
      </c>
      <c r="O107">
        <f t="shared" si="48"/>
        <v>0.97500000000000031</v>
      </c>
      <c r="P107">
        <f t="shared" si="49"/>
        <v>0.10897247358851625</v>
      </c>
      <c r="R107">
        <f t="shared" si="32"/>
        <v>-0.89999999999999991</v>
      </c>
      <c r="S107">
        <f t="shared" si="50"/>
        <v>0.10000000000000009</v>
      </c>
      <c r="T107">
        <f t="shared" si="33"/>
        <v>-0.56411010564593245</v>
      </c>
      <c r="V107">
        <f t="shared" si="34"/>
        <v>-0.44999999999999996</v>
      </c>
      <c r="W107">
        <f t="shared" si="51"/>
        <v>0.55000000000000004</v>
      </c>
      <c r="X107">
        <f t="shared" si="35"/>
        <v>-0.28205505282296622</v>
      </c>
      <c r="AC107">
        <f t="shared" si="53"/>
        <v>0</v>
      </c>
      <c r="AE107">
        <f t="shared" si="56"/>
        <v>-0.45000000000000057</v>
      </c>
      <c r="AF107">
        <f t="shared" si="54"/>
        <v>4.9999999999999434E-2</v>
      </c>
      <c r="AG107">
        <f t="shared" si="57"/>
        <v>0.7820550528229675</v>
      </c>
      <c r="AH107">
        <f t="shared" si="55"/>
        <v>0.78365177575625666</v>
      </c>
    </row>
    <row r="108" spans="2:34" x14ac:dyDescent="0.2">
      <c r="B108">
        <f t="shared" si="38"/>
        <v>0.92000000000000115</v>
      </c>
      <c r="C108">
        <f t="shared" si="39"/>
        <v>0.92000000000000115</v>
      </c>
      <c r="D108">
        <f t="shared" si="40"/>
        <v>0.39191835884530574</v>
      </c>
      <c r="F108">
        <f t="shared" si="41"/>
        <v>0.46000000000000058</v>
      </c>
      <c r="G108">
        <f t="shared" si="42"/>
        <v>0.96000000000000063</v>
      </c>
      <c r="H108">
        <f t="shared" si="43"/>
        <v>0.19595917942265287</v>
      </c>
      <c r="J108">
        <f t="shared" si="44"/>
        <v>0.69000000000000095</v>
      </c>
      <c r="K108">
        <f t="shared" si="45"/>
        <v>0.94000000000000095</v>
      </c>
      <c r="L108">
        <f t="shared" si="46"/>
        <v>0.29393876913397915</v>
      </c>
      <c r="N108">
        <f t="shared" si="47"/>
        <v>0.23000000000000029</v>
      </c>
      <c r="O108">
        <f t="shared" si="48"/>
        <v>0.98000000000000032</v>
      </c>
      <c r="P108">
        <f t="shared" si="49"/>
        <v>9.7979589711326434E-2</v>
      </c>
      <c r="R108">
        <f t="shared" si="32"/>
        <v>-0.91999999999999993</v>
      </c>
      <c r="S108">
        <f t="shared" si="50"/>
        <v>8.0000000000000071E-2</v>
      </c>
      <c r="T108">
        <f t="shared" si="33"/>
        <v>-0.60808164115469121</v>
      </c>
      <c r="V108">
        <f t="shared" si="34"/>
        <v>-0.45999999999999996</v>
      </c>
      <c r="W108">
        <f t="shared" si="51"/>
        <v>0.54</v>
      </c>
      <c r="X108">
        <f t="shared" si="35"/>
        <v>-0.30404082057734561</v>
      </c>
      <c r="AC108">
        <f t="shared" si="53"/>
        <v>0</v>
      </c>
      <c r="AE108">
        <f t="shared" si="56"/>
        <v>-0.46000000000000058</v>
      </c>
      <c r="AF108">
        <f t="shared" si="54"/>
        <v>3.9999999999999425E-2</v>
      </c>
      <c r="AG108">
        <f t="shared" si="57"/>
        <v>0.80404082057734716</v>
      </c>
      <c r="AH108">
        <f t="shared" si="55"/>
        <v>0.80503518007270569</v>
      </c>
    </row>
    <row r="109" spans="2:34" x14ac:dyDescent="0.2">
      <c r="B109">
        <f t="shared" si="38"/>
        <v>0.94000000000000117</v>
      </c>
      <c r="C109">
        <f t="shared" si="39"/>
        <v>0.94000000000000117</v>
      </c>
      <c r="D109">
        <f t="shared" si="40"/>
        <v>0.34117444218463644</v>
      </c>
      <c r="F109">
        <f t="shared" si="41"/>
        <v>0.47000000000000058</v>
      </c>
      <c r="G109">
        <f t="shared" si="42"/>
        <v>0.97000000000000064</v>
      </c>
      <c r="H109">
        <f t="shared" si="43"/>
        <v>0.17058722109231822</v>
      </c>
      <c r="J109">
        <f t="shared" si="44"/>
        <v>0.70500000000000096</v>
      </c>
      <c r="K109">
        <f t="shared" si="45"/>
        <v>0.95500000000000096</v>
      </c>
      <c r="L109">
        <f t="shared" si="46"/>
        <v>0.25588083163847714</v>
      </c>
      <c r="N109">
        <f t="shared" si="47"/>
        <v>0.23500000000000029</v>
      </c>
      <c r="O109">
        <f t="shared" si="48"/>
        <v>0.98500000000000032</v>
      </c>
      <c r="P109">
        <f t="shared" si="49"/>
        <v>8.529361054615911E-2</v>
      </c>
      <c r="R109">
        <f t="shared" si="32"/>
        <v>-0.94</v>
      </c>
      <c r="S109">
        <f t="shared" si="50"/>
        <v>6.0000000000000053E-2</v>
      </c>
      <c r="T109">
        <f t="shared" si="33"/>
        <v>-0.65882555781536034</v>
      </c>
      <c r="V109">
        <f t="shared" si="34"/>
        <v>-0.47</v>
      </c>
      <c r="W109">
        <f t="shared" si="51"/>
        <v>0.53</v>
      </c>
      <c r="X109">
        <f t="shared" si="35"/>
        <v>-0.32941277890768017</v>
      </c>
      <c r="AC109">
        <f t="shared" si="53"/>
        <v>0</v>
      </c>
      <c r="AE109">
        <f t="shared" si="56"/>
        <v>-0.47000000000000058</v>
      </c>
      <c r="AF109">
        <f t="shared" si="54"/>
        <v>2.9999999999999416E-2</v>
      </c>
      <c r="AG109">
        <f t="shared" si="57"/>
        <v>0.82941277890768172</v>
      </c>
      <c r="AH109">
        <f t="shared" si="55"/>
        <v>0.82995515409892051</v>
      </c>
    </row>
    <row r="110" spans="2:34" x14ac:dyDescent="0.2">
      <c r="B110">
        <f t="shared" si="38"/>
        <v>0.96000000000000119</v>
      </c>
      <c r="C110">
        <f t="shared" si="39"/>
        <v>0.96000000000000119</v>
      </c>
      <c r="D110">
        <f t="shared" si="40"/>
        <v>0.27999999999999586</v>
      </c>
      <c r="F110">
        <f t="shared" si="41"/>
        <v>0.48000000000000059</v>
      </c>
      <c r="G110">
        <f t="shared" si="42"/>
        <v>0.98000000000000065</v>
      </c>
      <c r="H110">
        <f t="shared" si="43"/>
        <v>0.13999999999999793</v>
      </c>
      <c r="J110">
        <f t="shared" si="44"/>
        <v>0.72000000000000097</v>
      </c>
      <c r="K110">
        <f t="shared" si="45"/>
        <v>0.97000000000000097</v>
      </c>
      <c r="L110">
        <f t="shared" si="46"/>
        <v>0.20999999999999663</v>
      </c>
      <c r="N110">
        <f t="shared" si="47"/>
        <v>0.2400000000000003</v>
      </c>
      <c r="O110">
        <f t="shared" si="48"/>
        <v>0.99000000000000032</v>
      </c>
      <c r="P110">
        <f t="shared" si="49"/>
        <v>6.9999999999998966E-2</v>
      </c>
      <c r="R110">
        <f t="shared" si="32"/>
        <v>-0.96</v>
      </c>
      <c r="S110">
        <f t="shared" si="50"/>
        <v>4.0000000000000036E-2</v>
      </c>
      <c r="T110">
        <f t="shared" si="33"/>
        <v>-0.72</v>
      </c>
      <c r="V110">
        <f t="shared" si="34"/>
        <v>-0.48</v>
      </c>
      <c r="W110">
        <f t="shared" si="51"/>
        <v>0.52</v>
      </c>
      <c r="X110">
        <f t="shared" si="35"/>
        <v>-0.36</v>
      </c>
      <c r="AC110">
        <f t="shared" si="53"/>
        <v>0</v>
      </c>
      <c r="AE110">
        <f t="shared" si="56"/>
        <v>-0.48000000000000059</v>
      </c>
      <c r="AF110">
        <f t="shared" si="54"/>
        <v>1.9999999999999407E-2</v>
      </c>
      <c r="AG110">
        <f t="shared" si="57"/>
        <v>0.8600000000000021</v>
      </c>
      <c r="AH110">
        <f t="shared" si="55"/>
        <v>0.86023252670426475</v>
      </c>
    </row>
    <row r="111" spans="2:34" x14ac:dyDescent="0.2">
      <c r="B111">
        <f t="shared" si="38"/>
        <v>0.9800000000000012</v>
      </c>
      <c r="C111">
        <f t="shared" si="39"/>
        <v>0.9800000000000012</v>
      </c>
      <c r="D111">
        <f t="shared" si="40"/>
        <v>0.19899748742131806</v>
      </c>
      <c r="F111">
        <f t="shared" si="41"/>
        <v>0.4900000000000006</v>
      </c>
      <c r="G111">
        <f t="shared" si="42"/>
        <v>0.99000000000000066</v>
      </c>
      <c r="H111">
        <f t="shared" si="43"/>
        <v>9.9498743710659032E-2</v>
      </c>
      <c r="J111">
        <f t="shared" si="44"/>
        <v>0.73500000000000099</v>
      </c>
      <c r="K111">
        <f t="shared" si="45"/>
        <v>0.98500000000000099</v>
      </c>
      <c r="L111">
        <f t="shared" si="46"/>
        <v>0.1492481155659883</v>
      </c>
      <c r="N111">
        <f t="shared" si="47"/>
        <v>0.2450000000000003</v>
      </c>
      <c r="O111">
        <f t="shared" si="48"/>
        <v>0.99500000000000033</v>
      </c>
      <c r="P111">
        <f t="shared" si="49"/>
        <v>4.9749371855329516E-2</v>
      </c>
      <c r="R111">
        <f t="shared" si="32"/>
        <v>-0.98</v>
      </c>
      <c r="S111">
        <f t="shared" si="50"/>
        <v>2.0000000000000018E-2</v>
      </c>
      <c r="T111">
        <f t="shared" si="33"/>
        <v>-0.80100251257867583</v>
      </c>
      <c r="V111">
        <f t="shared" si="34"/>
        <v>-0.49</v>
      </c>
      <c r="W111">
        <f t="shared" si="51"/>
        <v>0.51</v>
      </c>
      <c r="X111">
        <f t="shared" si="35"/>
        <v>-0.40050125628933791</v>
      </c>
      <c r="AC111">
        <f t="shared" si="53"/>
        <v>0</v>
      </c>
      <c r="AE111">
        <f t="shared" si="56"/>
        <v>-0.4900000000000006</v>
      </c>
      <c r="AF111">
        <f t="shared" si="54"/>
        <v>9.9999999999993983E-3</v>
      </c>
      <c r="AG111">
        <f t="shared" si="57"/>
        <v>0.90050125628934097</v>
      </c>
      <c r="AH111">
        <f t="shared" si="55"/>
        <v>0.90055677920866339</v>
      </c>
    </row>
    <row r="112" spans="2:34" x14ac:dyDescent="0.2">
      <c r="B112">
        <f>B111+0.02*D$6-0.0000000001</f>
        <v>0.9999999999000011</v>
      </c>
      <c r="C112">
        <f t="shared" si="39"/>
        <v>0.9999999999000011</v>
      </c>
      <c r="D112">
        <f t="shared" si="40"/>
        <v>1.414205770395613E-5</v>
      </c>
      <c r="F112">
        <f>F111+0.02*H$6-0.0000000001</f>
        <v>0.49999999990000055</v>
      </c>
      <c r="G112">
        <f t="shared" si="42"/>
        <v>0.99999999990000055</v>
      </c>
      <c r="H112">
        <f t="shared" si="43"/>
        <v>9.9999726580888611E-6</v>
      </c>
      <c r="J112">
        <f>J111+0.02*L$6-0.0000000001</f>
        <v>0.74999999990000099</v>
      </c>
      <c r="K112">
        <f t="shared" si="45"/>
        <v>0.99999999990000099</v>
      </c>
      <c r="L112">
        <f t="shared" si="46"/>
        <v>1.2247385765902092E-5</v>
      </c>
      <c r="N112">
        <f>N111+0.02*P$6-0.0000000001</f>
        <v>0.24999999990000027</v>
      </c>
      <c r="O112">
        <f t="shared" si="48"/>
        <v>0.99999999990000021</v>
      </c>
      <c r="P112">
        <f t="shared" si="49"/>
        <v>7.071058291312586E-6</v>
      </c>
      <c r="R112">
        <f t="shared" si="32"/>
        <v>-1</v>
      </c>
      <c r="S112">
        <f t="shared" si="50"/>
        <v>0</v>
      </c>
      <c r="T112">
        <f t="shared" si="33"/>
        <v>-1</v>
      </c>
      <c r="V112">
        <f t="shared" si="34"/>
        <v>-0.5</v>
      </c>
      <c r="W112">
        <f t="shared" si="51"/>
        <v>0.5</v>
      </c>
      <c r="X112">
        <f t="shared" si="35"/>
        <v>-0.5</v>
      </c>
      <c r="AC112">
        <f t="shared" si="53"/>
        <v>0</v>
      </c>
      <c r="AE112">
        <f t="shared" si="56"/>
        <v>-0.50000000000000056</v>
      </c>
      <c r="AF112">
        <f t="shared" si="54"/>
        <v>0</v>
      </c>
      <c r="AG112">
        <f>-((AG$6^2-AE112^2+0.0000000001)^0.5)+AG$4</f>
        <v>0.99999000002775562</v>
      </c>
      <c r="AH112">
        <f t="shared" si="55"/>
        <v>0.99999000002775562</v>
      </c>
    </row>
    <row r="113" spans="2:34" x14ac:dyDescent="0.2">
      <c r="B113">
        <f t="shared" ref="B113:B144" si="58">B112-0.02*D$6</f>
        <v>0.97999999990000108</v>
      </c>
      <c r="C113">
        <f t="shared" si="39"/>
        <v>0.97999999990000108</v>
      </c>
      <c r="D113">
        <f>-((D$6^2-B113^2)^0.5)+D$4</f>
        <v>-0.19899748791378713</v>
      </c>
      <c r="F113">
        <f t="shared" ref="F113:F144" si="59">F112-0.02*H$6</f>
        <v>0.48999999990000054</v>
      </c>
      <c r="G113">
        <f t="shared" si="42"/>
        <v>0.98999999990000054</v>
      </c>
      <c r="H113">
        <f>-((H$6^2-F113^2)^0.5)+H$4</f>
        <v>-9.949874420312782E-2</v>
      </c>
      <c r="J113">
        <f t="shared" ref="J113:J144" si="60">J112-0.02*L$6</f>
        <v>0.73499999990000098</v>
      </c>
      <c r="K113">
        <f t="shared" si="45"/>
        <v>0.98499999990000098</v>
      </c>
      <c r="L113">
        <f>-((L$6^2-J113^2)^0.5)+L$4</f>
        <v>-0.14924811605845673</v>
      </c>
      <c r="N113">
        <f t="shared" ref="N113:N144" si="61">N112-0.02*P$6</f>
        <v>0.24499999990000026</v>
      </c>
      <c r="O113">
        <f t="shared" si="48"/>
        <v>0.99499999990000032</v>
      </c>
      <c r="P113">
        <f>-((P$6^2-N113^2)^0.5)+P$4</f>
        <v>-4.9749372347798235E-2</v>
      </c>
      <c r="AE113">
        <f>AE13</f>
        <v>0.49</v>
      </c>
      <c r="AF113">
        <f>AE113-AG$3</f>
        <v>-1.0000000000000009E-2</v>
      </c>
      <c r="AG113">
        <f>-((AG$6^2-AE113^2)^0.5)+AG$4</f>
        <v>0.90050125628933786</v>
      </c>
      <c r="AH113">
        <f t="shared" si="55"/>
        <v>0.90055677920866029</v>
      </c>
    </row>
    <row r="114" spans="2:34" x14ac:dyDescent="0.2">
      <c r="B114">
        <f t="shared" si="58"/>
        <v>0.95999999990000107</v>
      </c>
      <c r="C114">
        <f t="shared" si="39"/>
        <v>0.95999999990000107</v>
      </c>
      <c r="D114">
        <f t="shared" ref="D114:D177" si="62">-((D$6^2-B114^2)^0.5)+D$4</f>
        <v>-0.28000000034285355</v>
      </c>
      <c r="F114">
        <f t="shared" si="59"/>
        <v>0.47999999990000053</v>
      </c>
      <c r="G114">
        <f t="shared" si="42"/>
        <v>0.97999999990000053</v>
      </c>
      <c r="H114">
        <f t="shared" ref="H114:H177" si="63">-((H$6^2-F114^2)^0.5)+H$4</f>
        <v>-0.14000000034285534</v>
      </c>
      <c r="J114">
        <f t="shared" si="60"/>
        <v>0.71999999990000096</v>
      </c>
      <c r="K114">
        <f t="shared" si="45"/>
        <v>0.96999999990000096</v>
      </c>
      <c r="L114">
        <f t="shared" ref="L114:L177" si="64">-((L$6^2-J114^2)^0.5)+L$4</f>
        <v>-0.21000000034285385</v>
      </c>
      <c r="N114">
        <f t="shared" si="61"/>
        <v>0.23999999990000026</v>
      </c>
      <c r="O114">
        <f t="shared" si="48"/>
        <v>0.9899999999000002</v>
      </c>
      <c r="P114">
        <f t="shared" ref="P114:P177" si="65">-((P$6^2-N114^2)^0.5)+P$4</f>
        <v>-7.0000000342856264E-2</v>
      </c>
      <c r="AE114">
        <f t="shared" ref="AE114:AE177" si="66">AE14</f>
        <v>0.48</v>
      </c>
      <c r="AF114">
        <f t="shared" ref="AF114:AF177" si="67">AE114-AG$3</f>
        <v>-2.0000000000000018E-2</v>
      </c>
      <c r="AG114">
        <f t="shared" ref="AG114:AG177" si="68">-((AG$6^2-AE114^2)^0.5)+AG$4</f>
        <v>0.86</v>
      </c>
      <c r="AH114">
        <f t="shared" si="55"/>
        <v>0.86023252670426265</v>
      </c>
    </row>
    <row r="115" spans="2:34" x14ac:dyDescent="0.2">
      <c r="B115">
        <f t="shared" si="58"/>
        <v>0.93999999990000105</v>
      </c>
      <c r="C115">
        <f t="shared" si="39"/>
        <v>0.93999999990000105</v>
      </c>
      <c r="D115">
        <f t="shared" si="62"/>
        <v>-0.3411744424601556</v>
      </c>
      <c r="F115">
        <f t="shared" si="59"/>
        <v>0.46999999990000052</v>
      </c>
      <c r="G115">
        <f t="shared" si="42"/>
        <v>0.96999999990000052</v>
      </c>
      <c r="H115">
        <f t="shared" si="63"/>
        <v>-0.17058722136783727</v>
      </c>
      <c r="J115">
        <f t="shared" si="60"/>
        <v>0.70499999990000095</v>
      </c>
      <c r="K115">
        <f t="shared" si="45"/>
        <v>0.95499999990000095</v>
      </c>
      <c r="L115">
        <f t="shared" si="64"/>
        <v>-0.25588083191399597</v>
      </c>
      <c r="N115">
        <f t="shared" si="61"/>
        <v>0.23499999990000026</v>
      </c>
      <c r="O115">
        <f t="shared" si="48"/>
        <v>0.98499999990000031</v>
      </c>
      <c r="P115">
        <f t="shared" si="65"/>
        <v>-8.5293610821678079E-2</v>
      </c>
      <c r="AE115">
        <f t="shared" si="66"/>
        <v>0.47</v>
      </c>
      <c r="AF115">
        <f t="shared" si="67"/>
        <v>-3.0000000000000027E-2</v>
      </c>
      <c r="AG115">
        <f t="shared" si="68"/>
        <v>0.82941277890768017</v>
      </c>
      <c r="AH115">
        <f t="shared" si="55"/>
        <v>0.82995515409891896</v>
      </c>
    </row>
    <row r="116" spans="2:34" x14ac:dyDescent="0.2">
      <c r="B116">
        <f t="shared" si="58"/>
        <v>0.91999999990000103</v>
      </c>
      <c r="C116">
        <f t="shared" si="39"/>
        <v>0.91999999990000103</v>
      </c>
      <c r="D116">
        <f t="shared" si="62"/>
        <v>-0.39191835908004885</v>
      </c>
      <c r="F116">
        <f t="shared" si="59"/>
        <v>0.45999999990000051</v>
      </c>
      <c r="G116">
        <f t="shared" si="42"/>
        <v>0.95999999990000051</v>
      </c>
      <c r="H116">
        <f t="shared" si="63"/>
        <v>-0.19595917965739584</v>
      </c>
      <c r="J116">
        <f t="shared" si="60"/>
        <v>0.68999999990000094</v>
      </c>
      <c r="K116">
        <f t="shared" si="45"/>
        <v>0.93999999990000094</v>
      </c>
      <c r="L116">
        <f t="shared" si="64"/>
        <v>-0.29393876936872193</v>
      </c>
      <c r="N116">
        <f t="shared" si="61"/>
        <v>0.22999999990000025</v>
      </c>
      <c r="O116">
        <f t="shared" si="48"/>
        <v>0.9799999999000002</v>
      </c>
      <c r="P116">
        <f t="shared" si="65"/>
        <v>-9.7979589946069284E-2</v>
      </c>
      <c r="AE116">
        <f t="shared" si="66"/>
        <v>0.45999999999999996</v>
      </c>
      <c r="AF116">
        <f t="shared" si="67"/>
        <v>-4.0000000000000036E-2</v>
      </c>
      <c r="AG116">
        <f t="shared" si="68"/>
        <v>0.80404082057734561</v>
      </c>
      <c r="AH116">
        <f t="shared" si="55"/>
        <v>0.80503518007270425</v>
      </c>
    </row>
    <row r="117" spans="2:34" x14ac:dyDescent="0.2">
      <c r="B117">
        <f t="shared" si="58"/>
        <v>0.89999999990000101</v>
      </c>
      <c r="C117">
        <f t="shared" si="39"/>
        <v>0.89999999990000101</v>
      </c>
      <c r="D117">
        <f t="shared" si="62"/>
        <v>-0.43588989456053945</v>
      </c>
      <c r="F117">
        <f t="shared" si="59"/>
        <v>0.4499999999000005</v>
      </c>
      <c r="G117">
        <f t="shared" si="42"/>
        <v>0.9499999999000005</v>
      </c>
      <c r="H117">
        <f t="shared" si="63"/>
        <v>-0.21794494738350681</v>
      </c>
      <c r="J117">
        <f t="shared" si="60"/>
        <v>0.67499999990000092</v>
      </c>
      <c r="K117">
        <f t="shared" si="45"/>
        <v>0.92499999990000092</v>
      </c>
      <c r="L117">
        <f t="shared" si="64"/>
        <v>-0.32691742097202275</v>
      </c>
      <c r="N117">
        <f t="shared" si="61"/>
        <v>0.22499999990000025</v>
      </c>
      <c r="O117">
        <f t="shared" si="48"/>
        <v>0.9749999999000003</v>
      </c>
      <c r="P117">
        <f t="shared" si="65"/>
        <v>-0.10897247379499049</v>
      </c>
      <c r="AE117">
        <f t="shared" si="66"/>
        <v>0.44999999999999996</v>
      </c>
      <c r="AF117">
        <f t="shared" si="67"/>
        <v>-5.0000000000000044E-2</v>
      </c>
      <c r="AG117">
        <f t="shared" si="68"/>
        <v>0.78205505282296617</v>
      </c>
      <c r="AH117">
        <f t="shared" si="55"/>
        <v>0.78365177575625544</v>
      </c>
    </row>
    <row r="118" spans="2:34" x14ac:dyDescent="0.2">
      <c r="B118">
        <f t="shared" si="58"/>
        <v>0.879999999900001</v>
      </c>
      <c r="C118">
        <f t="shared" si="39"/>
        <v>0.879999999900001</v>
      </c>
      <c r="D118">
        <f t="shared" si="62"/>
        <v>-0.47497368366678827</v>
      </c>
      <c r="F118">
        <f t="shared" si="59"/>
        <v>0.43999999990000049</v>
      </c>
      <c r="G118">
        <f t="shared" si="42"/>
        <v>0.93999999990000049</v>
      </c>
      <c r="H118">
        <f t="shared" si="63"/>
        <v>-0.23748684192603084</v>
      </c>
      <c r="J118">
        <f t="shared" si="60"/>
        <v>0.65999999990000091</v>
      </c>
      <c r="K118">
        <f t="shared" si="45"/>
        <v>0.90999999990000091</v>
      </c>
      <c r="L118">
        <f t="shared" si="64"/>
        <v>-0.35623026279640929</v>
      </c>
      <c r="N118">
        <f t="shared" si="61"/>
        <v>0.21999999990000024</v>
      </c>
      <c r="O118">
        <f t="shared" si="48"/>
        <v>0.96999999990000019</v>
      </c>
      <c r="P118">
        <f t="shared" si="65"/>
        <v>-0.11874342105565215</v>
      </c>
      <c r="AE118">
        <f t="shared" si="66"/>
        <v>0.43999999999999995</v>
      </c>
      <c r="AF118">
        <f t="shared" si="67"/>
        <v>-6.0000000000000053E-2</v>
      </c>
      <c r="AG118">
        <f t="shared" si="68"/>
        <v>0.7625131582592416</v>
      </c>
      <c r="AH118">
        <f t="shared" si="55"/>
        <v>0.76487013049176078</v>
      </c>
    </row>
    <row r="119" spans="2:34" x14ac:dyDescent="0.2">
      <c r="B119">
        <f t="shared" si="58"/>
        <v>0.85999999990000098</v>
      </c>
      <c r="C119">
        <f t="shared" si="39"/>
        <v>0.85999999990000098</v>
      </c>
      <c r="D119">
        <f t="shared" si="62"/>
        <v>-0.51029403305545151</v>
      </c>
      <c r="F119">
        <f t="shared" si="59"/>
        <v>0.42999999990000048</v>
      </c>
      <c r="G119">
        <f t="shared" si="42"/>
        <v>0.92999999990000048</v>
      </c>
      <c r="H119">
        <f t="shared" si="63"/>
        <v>-0.25514701661199096</v>
      </c>
      <c r="J119">
        <f t="shared" si="60"/>
        <v>0.6449999999000009</v>
      </c>
      <c r="K119">
        <f t="shared" si="45"/>
        <v>0.8949999999000009</v>
      </c>
      <c r="L119">
        <f t="shared" si="64"/>
        <v>-0.38272052483372099</v>
      </c>
      <c r="N119">
        <f t="shared" si="61"/>
        <v>0.21499999990000024</v>
      </c>
      <c r="O119">
        <f t="shared" si="48"/>
        <v>0.96499999990000029</v>
      </c>
      <c r="P119">
        <f t="shared" si="65"/>
        <v>-0.12757350839026063</v>
      </c>
      <c r="AE119">
        <f t="shared" si="66"/>
        <v>0.42999999999999994</v>
      </c>
      <c r="AF119">
        <f t="shared" si="67"/>
        <v>-7.0000000000000062E-2</v>
      </c>
      <c r="AG119">
        <f t="shared" si="68"/>
        <v>0.74485298355653851</v>
      </c>
      <c r="AH119">
        <f t="shared" si="55"/>
        <v>0.74813499257358429</v>
      </c>
    </row>
    <row r="120" spans="2:34" x14ac:dyDescent="0.2">
      <c r="B120">
        <f t="shared" si="58"/>
        <v>0.83999999990000096</v>
      </c>
      <c r="C120">
        <f t="shared" si="39"/>
        <v>0.83999999990000096</v>
      </c>
      <c r="D120">
        <f t="shared" si="62"/>
        <v>-0.54258639880483406</v>
      </c>
      <c r="F120">
        <f t="shared" si="59"/>
        <v>0.41999999990000048</v>
      </c>
      <c r="G120">
        <f t="shared" si="42"/>
        <v>0.91999999990000048</v>
      </c>
      <c r="H120">
        <f t="shared" si="63"/>
        <v>-0.27129319947982405</v>
      </c>
      <c r="J120">
        <f t="shared" si="60"/>
        <v>0.62999999990000088</v>
      </c>
      <c r="K120">
        <f t="shared" si="45"/>
        <v>0.87999999990000088</v>
      </c>
      <c r="L120">
        <f t="shared" si="64"/>
        <v>-0.40693979914232881</v>
      </c>
      <c r="N120">
        <f t="shared" si="61"/>
        <v>0.20999999990000023</v>
      </c>
      <c r="O120">
        <f t="shared" si="48"/>
        <v>0.95999999990000018</v>
      </c>
      <c r="P120">
        <f t="shared" si="65"/>
        <v>-0.13564659981731905</v>
      </c>
      <c r="AE120">
        <f t="shared" si="66"/>
        <v>0.41999999999999993</v>
      </c>
      <c r="AF120">
        <f t="shared" si="67"/>
        <v>-8.0000000000000071E-2</v>
      </c>
      <c r="AG120">
        <f t="shared" si="68"/>
        <v>0.72870680067498916</v>
      </c>
      <c r="AH120">
        <f t="shared" si="55"/>
        <v>0.7330849891724549</v>
      </c>
    </row>
    <row r="121" spans="2:34" x14ac:dyDescent="0.2">
      <c r="B121">
        <f t="shared" si="58"/>
        <v>0.81999999990000094</v>
      </c>
      <c r="C121">
        <f t="shared" si="39"/>
        <v>0.81999999990000094</v>
      </c>
      <c r="D121">
        <f t="shared" si="62"/>
        <v>-0.57236352099343168</v>
      </c>
      <c r="F121">
        <f t="shared" si="59"/>
        <v>0.40999999990000047</v>
      </c>
      <c r="G121">
        <f t="shared" si="42"/>
        <v>0.90999999990000047</v>
      </c>
      <c r="H121">
        <f t="shared" si="63"/>
        <v>-0.28618176056834865</v>
      </c>
      <c r="J121">
        <f t="shared" si="60"/>
        <v>0.61499999990000087</v>
      </c>
      <c r="K121">
        <f t="shared" si="45"/>
        <v>0.86499999990000087</v>
      </c>
      <c r="L121">
        <f t="shared" si="64"/>
        <v>-0.42927264078088989</v>
      </c>
      <c r="N121">
        <f t="shared" si="61"/>
        <v>0.20499999990000023</v>
      </c>
      <c r="O121">
        <f t="shared" si="48"/>
        <v>0.95499999990000028</v>
      </c>
      <c r="P121">
        <f t="shared" si="65"/>
        <v>-0.14309088035580711</v>
      </c>
      <c r="AE121">
        <f t="shared" si="66"/>
        <v>0.40999999999999992</v>
      </c>
      <c r="AF121">
        <f t="shared" si="67"/>
        <v>-9.000000000000008E-2</v>
      </c>
      <c r="AG121">
        <f t="shared" si="68"/>
        <v>0.71381823957491619</v>
      </c>
      <c r="AH121">
        <f t="shared" si="55"/>
        <v>0.71946958180998344</v>
      </c>
    </row>
    <row r="122" spans="2:34" x14ac:dyDescent="0.2">
      <c r="B122">
        <f t="shared" si="58"/>
        <v>0.79999999990000092</v>
      </c>
      <c r="C122">
        <f t="shared" si="39"/>
        <v>0.79999999990000092</v>
      </c>
      <c r="D122">
        <f t="shared" si="62"/>
        <v>-0.6000000001333321</v>
      </c>
      <c r="F122">
        <f t="shared" si="59"/>
        <v>0.39999999990000046</v>
      </c>
      <c r="G122">
        <f t="shared" si="42"/>
        <v>0.89999999990000046</v>
      </c>
      <c r="H122">
        <f t="shared" si="63"/>
        <v>-0.30000000013333272</v>
      </c>
      <c r="J122">
        <f t="shared" si="60"/>
        <v>0.59999999990000086</v>
      </c>
      <c r="K122">
        <f t="shared" si="45"/>
        <v>0.84999999990000086</v>
      </c>
      <c r="L122">
        <f t="shared" si="64"/>
        <v>-0.45000000013333219</v>
      </c>
      <c r="N122">
        <f t="shared" si="61"/>
        <v>0.19999999990000022</v>
      </c>
      <c r="O122">
        <f t="shared" si="48"/>
        <v>0.94999999990000017</v>
      </c>
      <c r="P122">
        <f t="shared" si="65"/>
        <v>-0.15000000013333303</v>
      </c>
      <c r="AE122">
        <f t="shared" si="66"/>
        <v>0.39999999999999991</v>
      </c>
      <c r="AF122">
        <f t="shared" si="67"/>
        <v>-0.10000000000000009</v>
      </c>
      <c r="AG122">
        <f t="shared" si="68"/>
        <v>0.69999999999999984</v>
      </c>
      <c r="AH122">
        <f t="shared" si="55"/>
        <v>0.70710678118654735</v>
      </c>
    </row>
    <row r="123" spans="2:34" x14ac:dyDescent="0.2">
      <c r="B123">
        <f t="shared" si="58"/>
        <v>0.77999999990000091</v>
      </c>
      <c r="C123">
        <f t="shared" si="39"/>
        <v>0.77999999990000091</v>
      </c>
      <c r="D123">
        <f t="shared" si="62"/>
        <v>-0.62577951401112408</v>
      </c>
      <c r="F123">
        <f t="shared" si="59"/>
        <v>0.38999999990000045</v>
      </c>
      <c r="G123">
        <f t="shared" si="42"/>
        <v>0.88999999990000045</v>
      </c>
      <c r="H123">
        <f t="shared" si="63"/>
        <v>-0.3128897570678843</v>
      </c>
      <c r="J123">
        <f t="shared" si="60"/>
        <v>0.58499999990000084</v>
      </c>
      <c r="K123">
        <f t="shared" si="45"/>
        <v>0.83499999990000084</v>
      </c>
      <c r="L123">
        <f t="shared" si="64"/>
        <v>-0.46933463553950394</v>
      </c>
      <c r="N123">
        <f t="shared" si="61"/>
        <v>0.19499999990000022</v>
      </c>
      <c r="O123">
        <f t="shared" si="48"/>
        <v>0.94499999990000028</v>
      </c>
      <c r="P123">
        <f t="shared" si="65"/>
        <v>-0.15644487859626441</v>
      </c>
      <c r="AE123">
        <f t="shared" si="66"/>
        <v>0.3899999999999999</v>
      </c>
      <c r="AF123">
        <f t="shared" si="67"/>
        <v>-0.1100000000000001</v>
      </c>
      <c r="AG123">
        <f t="shared" si="68"/>
        <v>0.6871102430567595</v>
      </c>
      <c r="AH123">
        <f t="shared" si="55"/>
        <v>0.69585953044671245</v>
      </c>
    </row>
    <row r="124" spans="2:34" x14ac:dyDescent="0.2">
      <c r="B124">
        <f t="shared" si="58"/>
        <v>0.75999999990000089</v>
      </c>
      <c r="C124">
        <f t="shared" si="39"/>
        <v>0.75999999990000089</v>
      </c>
      <c r="D124">
        <f t="shared" si="62"/>
        <v>-0.64992307248781267</v>
      </c>
      <c r="F124">
        <f t="shared" si="59"/>
        <v>0.37999999990000044</v>
      </c>
      <c r="G124">
        <f t="shared" si="42"/>
        <v>0.87999999990000044</v>
      </c>
      <c r="H124">
        <f t="shared" si="63"/>
        <v>-0.32496153630237484</v>
      </c>
      <c r="J124">
        <f t="shared" si="60"/>
        <v>0.56999999990000083</v>
      </c>
      <c r="K124">
        <f t="shared" si="45"/>
        <v>0.81999999990000083</v>
      </c>
      <c r="L124">
        <f t="shared" si="64"/>
        <v>-0.48744230439509356</v>
      </c>
      <c r="N124">
        <f t="shared" si="61"/>
        <v>0.18999999990000022</v>
      </c>
      <c r="O124">
        <f t="shared" si="48"/>
        <v>0.93999999990000016</v>
      </c>
      <c r="P124">
        <f t="shared" si="65"/>
        <v>-0.16248076820965587</v>
      </c>
      <c r="AE124">
        <f t="shared" si="66"/>
        <v>0.37999999999999989</v>
      </c>
      <c r="AF124">
        <f t="shared" si="67"/>
        <v>-0.12000000000000011</v>
      </c>
      <c r="AG124">
        <f t="shared" si="68"/>
        <v>0.67503846381456145</v>
      </c>
      <c r="AH124">
        <f t="shared" si="55"/>
        <v>0.68562156298436461</v>
      </c>
    </row>
    <row r="125" spans="2:34" x14ac:dyDescent="0.2">
      <c r="B125">
        <f t="shared" si="58"/>
        <v>0.73999999990000087</v>
      </c>
      <c r="C125">
        <f t="shared" si="39"/>
        <v>0.73999999990000087</v>
      </c>
      <c r="D125">
        <f t="shared" si="62"/>
        <v>-0.67260686894202826</v>
      </c>
      <c r="F125">
        <f t="shared" si="59"/>
        <v>0.36999999990000043</v>
      </c>
      <c r="G125">
        <f t="shared" si="42"/>
        <v>0.86999999990000043</v>
      </c>
      <c r="H125">
        <f t="shared" si="63"/>
        <v>-0.33630343452602396</v>
      </c>
      <c r="J125">
        <f t="shared" si="60"/>
        <v>0.55499999990000082</v>
      </c>
      <c r="K125">
        <f t="shared" si="45"/>
        <v>0.80499999990000082</v>
      </c>
      <c r="L125">
        <f t="shared" si="64"/>
        <v>-0.50445515173402589</v>
      </c>
      <c r="N125">
        <f t="shared" si="61"/>
        <v>0.18499999990000021</v>
      </c>
      <c r="O125">
        <f t="shared" si="48"/>
        <v>0.93499999990000027</v>
      </c>
      <c r="P125">
        <f t="shared" si="65"/>
        <v>-0.16815171731802181</v>
      </c>
      <c r="AE125">
        <f t="shared" si="66"/>
        <v>0.36999999999999988</v>
      </c>
      <c r="AF125">
        <f t="shared" si="67"/>
        <v>-0.13000000000000012</v>
      </c>
      <c r="AG125">
        <f t="shared" si="68"/>
        <v>0.66369656558399515</v>
      </c>
      <c r="AH125">
        <f t="shared" si="55"/>
        <v>0.67630845859562516</v>
      </c>
    </row>
    <row r="126" spans="2:34" x14ac:dyDescent="0.2">
      <c r="B126">
        <f t="shared" si="58"/>
        <v>0.71999999990000085</v>
      </c>
      <c r="C126">
        <f t="shared" si="39"/>
        <v>0.71999999990000085</v>
      </c>
      <c r="D126">
        <f t="shared" si="62"/>
        <v>-0.69397406301964826</v>
      </c>
      <c r="F126">
        <f t="shared" si="59"/>
        <v>0.35999999990000042</v>
      </c>
      <c r="G126">
        <f t="shared" si="42"/>
        <v>0.85999999990000042</v>
      </c>
      <c r="H126">
        <f t="shared" si="63"/>
        <v>-0.3469870315616993</v>
      </c>
      <c r="J126">
        <f t="shared" si="60"/>
        <v>0.5399999999000008</v>
      </c>
      <c r="K126">
        <f t="shared" si="45"/>
        <v>0.7899999999000008</v>
      </c>
      <c r="L126">
        <f t="shared" si="64"/>
        <v>-0.52048054729067361</v>
      </c>
      <c r="N126">
        <f t="shared" si="61"/>
        <v>0.17999999990000021</v>
      </c>
      <c r="O126">
        <f t="shared" si="48"/>
        <v>0.92999999990000015</v>
      </c>
      <c r="P126">
        <f t="shared" si="65"/>
        <v>-0.17349351583272479</v>
      </c>
      <c r="AE126">
        <f t="shared" si="66"/>
        <v>0.35999999999999988</v>
      </c>
      <c r="AF126">
        <f t="shared" si="67"/>
        <v>-0.14000000000000012</v>
      </c>
      <c r="AG126">
        <f t="shared" si="68"/>
        <v>0.65301296854205049</v>
      </c>
      <c r="AH126">
        <f t="shared" si="55"/>
        <v>0.66785173285999722</v>
      </c>
    </row>
    <row r="127" spans="2:34" x14ac:dyDescent="0.2">
      <c r="B127">
        <f t="shared" si="58"/>
        <v>0.69999999990000084</v>
      </c>
      <c r="C127">
        <f t="shared" si="39"/>
        <v>0.69999999990000084</v>
      </c>
      <c r="D127">
        <f t="shared" si="62"/>
        <v>-0.71414284295230379</v>
      </c>
      <c r="F127">
        <f t="shared" si="59"/>
        <v>0.34999999990000041</v>
      </c>
      <c r="G127">
        <f t="shared" si="42"/>
        <v>0.84999999990000041</v>
      </c>
      <c r="H127">
        <f t="shared" si="63"/>
        <v>-0.35707142152516175</v>
      </c>
      <c r="J127">
        <f t="shared" si="60"/>
        <v>0.52499999990000079</v>
      </c>
      <c r="K127">
        <f t="shared" si="45"/>
        <v>0.77499999990000079</v>
      </c>
      <c r="L127">
        <f t="shared" si="64"/>
        <v>-0.53560713223873258</v>
      </c>
      <c r="N127">
        <f t="shared" si="61"/>
        <v>0.1749999999000002</v>
      </c>
      <c r="O127">
        <f t="shared" si="48"/>
        <v>0.92499999990000026</v>
      </c>
      <c r="P127">
        <f t="shared" si="65"/>
        <v>-0.17853571081159067</v>
      </c>
      <c r="AE127">
        <f t="shared" si="66"/>
        <v>0.34999999999999987</v>
      </c>
      <c r="AF127">
        <f t="shared" si="67"/>
        <v>-0.15000000000000013</v>
      </c>
      <c r="AG127">
        <f t="shared" si="68"/>
        <v>0.64292857857285735</v>
      </c>
      <c r="AH127">
        <f t="shared" si="55"/>
        <v>0.66019478727547887</v>
      </c>
    </row>
    <row r="128" spans="2:34" x14ac:dyDescent="0.2">
      <c r="B128">
        <f t="shared" si="58"/>
        <v>0.67999999990000082</v>
      </c>
      <c r="C128">
        <f t="shared" si="39"/>
        <v>0.67999999990000082</v>
      </c>
      <c r="D128">
        <f t="shared" si="62"/>
        <v>-0.7332121112856762</v>
      </c>
      <c r="F128">
        <f t="shared" si="59"/>
        <v>0.3399999999000004</v>
      </c>
      <c r="G128">
        <f t="shared" si="42"/>
        <v>0.8399999999000004</v>
      </c>
      <c r="H128">
        <f t="shared" si="63"/>
        <v>-0.36660605568920945</v>
      </c>
      <c r="J128">
        <f t="shared" si="60"/>
        <v>0.50999999990000078</v>
      </c>
      <c r="K128">
        <f t="shared" si="45"/>
        <v>0.75999999990000078</v>
      </c>
      <c r="L128">
        <f t="shared" si="64"/>
        <v>-0.54990908348744272</v>
      </c>
      <c r="N128">
        <f t="shared" si="61"/>
        <v>0.1699999999000002</v>
      </c>
      <c r="O128">
        <f t="shared" si="48"/>
        <v>0.91999999990000014</v>
      </c>
      <c r="P128">
        <f t="shared" si="65"/>
        <v>-0.18330302789097602</v>
      </c>
      <c r="AE128">
        <f t="shared" si="66"/>
        <v>0.33999999999999986</v>
      </c>
      <c r="AF128">
        <f t="shared" si="67"/>
        <v>-0.16000000000000014</v>
      </c>
      <c r="AG128">
        <f t="shared" si="68"/>
        <v>0.63339394440353258</v>
      </c>
      <c r="AH128">
        <f t="shared" si="55"/>
        <v>0.65329004952399616</v>
      </c>
    </row>
    <row r="129" spans="2:34" x14ac:dyDescent="0.2">
      <c r="B129">
        <f t="shared" si="58"/>
        <v>0.6599999999000008</v>
      </c>
      <c r="C129">
        <f t="shared" si="39"/>
        <v>0.6599999999000008</v>
      </c>
      <c r="D129">
        <f t="shared" si="62"/>
        <v>-0.75126559892756894</v>
      </c>
      <c r="F129">
        <f t="shared" si="59"/>
        <v>0.3299999999000004</v>
      </c>
      <c r="G129">
        <f t="shared" si="42"/>
        <v>0.8299999999000004</v>
      </c>
      <c r="H129">
        <f t="shared" si="63"/>
        <v>-0.37563279950771039</v>
      </c>
      <c r="J129">
        <f t="shared" si="60"/>
        <v>0.49499999990000076</v>
      </c>
      <c r="K129">
        <f t="shared" si="45"/>
        <v>0.74499999990000076</v>
      </c>
      <c r="L129">
        <f t="shared" si="64"/>
        <v>-0.56344919921763947</v>
      </c>
      <c r="N129">
        <f t="shared" si="61"/>
        <v>0.16499999990000019</v>
      </c>
      <c r="O129">
        <f t="shared" si="48"/>
        <v>0.91499999990000025</v>
      </c>
      <c r="P129">
        <f t="shared" si="65"/>
        <v>-0.18781639979778106</v>
      </c>
      <c r="AE129">
        <f t="shared" si="66"/>
        <v>0.32999999999999985</v>
      </c>
      <c r="AF129">
        <f t="shared" si="67"/>
        <v>-0.17000000000000015</v>
      </c>
      <c r="AG129">
        <f t="shared" si="68"/>
        <v>0.62436720058014084</v>
      </c>
      <c r="AH129">
        <f t="shared" si="55"/>
        <v>0.64709690244992046</v>
      </c>
    </row>
    <row r="130" spans="2:34" x14ac:dyDescent="0.2">
      <c r="B130">
        <f t="shared" si="58"/>
        <v>0.63999999990000078</v>
      </c>
      <c r="C130">
        <f t="shared" si="39"/>
        <v>0.63999999990000078</v>
      </c>
      <c r="D130">
        <f t="shared" si="62"/>
        <v>-0.76837490857523383</v>
      </c>
      <c r="F130">
        <f t="shared" si="59"/>
        <v>0.31999999990000039</v>
      </c>
      <c r="G130">
        <f t="shared" si="42"/>
        <v>0.81999999990000039</v>
      </c>
      <c r="H130">
        <f t="shared" si="63"/>
        <v>-0.38418745432926327</v>
      </c>
      <c r="J130">
        <f t="shared" si="60"/>
        <v>0.47999999990000075</v>
      </c>
      <c r="K130">
        <f t="shared" si="45"/>
        <v>0.72999999990000075</v>
      </c>
      <c r="L130">
        <f t="shared" si="64"/>
        <v>-0.57628118145224838</v>
      </c>
      <c r="N130">
        <f t="shared" si="61"/>
        <v>0.15999999990000019</v>
      </c>
      <c r="O130">
        <f t="shared" si="48"/>
        <v>0.90999999990000013</v>
      </c>
      <c r="P130">
        <f t="shared" si="65"/>
        <v>-0.19209372720627799</v>
      </c>
      <c r="AE130">
        <f t="shared" si="66"/>
        <v>0.31999999999999984</v>
      </c>
      <c r="AF130">
        <f t="shared" si="67"/>
        <v>-0.18000000000000016</v>
      </c>
      <c r="AG130">
        <f t="shared" si="68"/>
        <v>0.61581254575402888</v>
      </c>
      <c r="AH130">
        <f t="shared" si="55"/>
        <v>0.64158015205277197</v>
      </c>
    </row>
    <row r="131" spans="2:34" x14ac:dyDescent="0.2">
      <c r="B131">
        <f t="shared" si="58"/>
        <v>0.61999999990000076</v>
      </c>
      <c r="C131">
        <f t="shared" si="39"/>
        <v>0.61999999990000076</v>
      </c>
      <c r="D131">
        <f t="shared" si="62"/>
        <v>-0.78460180991634165</v>
      </c>
      <c r="F131">
        <f t="shared" si="59"/>
        <v>0.30999999990000038</v>
      </c>
      <c r="G131">
        <f t="shared" si="42"/>
        <v>0.80999999990000038</v>
      </c>
      <c r="H131">
        <f t="shared" si="63"/>
        <v>-0.39230090499768133</v>
      </c>
      <c r="J131">
        <f t="shared" si="60"/>
        <v>0.46499999990000074</v>
      </c>
      <c r="K131">
        <f t="shared" si="45"/>
        <v>0.71499999990000074</v>
      </c>
      <c r="L131">
        <f t="shared" si="64"/>
        <v>-0.58845135745701127</v>
      </c>
      <c r="N131">
        <f t="shared" si="61"/>
        <v>0.15499999990000018</v>
      </c>
      <c r="O131">
        <f t="shared" si="48"/>
        <v>0.90499999990000024</v>
      </c>
      <c r="P131">
        <f t="shared" si="65"/>
        <v>-0.19615045253835114</v>
      </c>
      <c r="AE131">
        <f t="shared" si="66"/>
        <v>0.30999999999999983</v>
      </c>
      <c r="AF131">
        <f t="shared" si="67"/>
        <v>-0.19000000000000017</v>
      </c>
      <c r="AG131">
        <f t="shared" si="68"/>
        <v>0.60769909508133924</v>
      </c>
      <c r="AH131">
        <f t="shared" si="55"/>
        <v>0.63670887394686015</v>
      </c>
    </row>
    <row r="132" spans="2:34" x14ac:dyDescent="0.2">
      <c r="B132">
        <f t="shared" si="58"/>
        <v>0.59999999990000075</v>
      </c>
      <c r="C132">
        <f t="shared" si="39"/>
        <v>0.59999999990000075</v>
      </c>
      <c r="D132">
        <f t="shared" si="62"/>
        <v>-0.80000000007499938</v>
      </c>
      <c r="F132">
        <f t="shared" si="59"/>
        <v>0.29999999990000037</v>
      </c>
      <c r="G132">
        <f t="shared" si="42"/>
        <v>0.79999999990000037</v>
      </c>
      <c r="H132">
        <f t="shared" si="63"/>
        <v>-0.4000000000749997</v>
      </c>
      <c r="J132">
        <f t="shared" si="60"/>
        <v>0.44999999990000072</v>
      </c>
      <c r="K132">
        <f t="shared" si="45"/>
        <v>0.69999999990000072</v>
      </c>
      <c r="L132">
        <f t="shared" si="64"/>
        <v>-0.60000000007499943</v>
      </c>
      <c r="N132">
        <f t="shared" si="61"/>
        <v>0.14999999990000018</v>
      </c>
      <c r="O132">
        <f t="shared" si="48"/>
        <v>0.89999999990000012</v>
      </c>
      <c r="P132">
        <f t="shared" si="65"/>
        <v>-0.20000000007499985</v>
      </c>
      <c r="AE132">
        <f t="shared" si="66"/>
        <v>0.29999999999999982</v>
      </c>
      <c r="AF132">
        <f t="shared" si="67"/>
        <v>-0.20000000000000018</v>
      </c>
      <c r="AG132">
        <f t="shared" si="68"/>
        <v>0.59999999999999987</v>
      </c>
      <c r="AH132">
        <f t="shared" si="55"/>
        <v>0.63245553203367577</v>
      </c>
    </row>
    <row r="133" spans="2:34" x14ac:dyDescent="0.2">
      <c r="B133">
        <f t="shared" si="58"/>
        <v>0.57999999990000073</v>
      </c>
      <c r="C133">
        <f t="shared" si="39"/>
        <v>0.57999999990000073</v>
      </c>
      <c r="D133">
        <f t="shared" si="62"/>
        <v>-0.81461647424785066</v>
      </c>
      <c r="F133">
        <f t="shared" si="59"/>
        <v>0.28999999990000036</v>
      </c>
      <c r="G133">
        <f t="shared" si="42"/>
        <v>0.78999999990000036</v>
      </c>
      <c r="H133">
        <f t="shared" si="63"/>
        <v>-0.40730823715952491</v>
      </c>
      <c r="J133">
        <f t="shared" si="60"/>
        <v>0.43499999990000071</v>
      </c>
      <c r="K133">
        <f t="shared" si="45"/>
        <v>0.68499999990000071</v>
      </c>
      <c r="L133">
        <f t="shared" si="64"/>
        <v>-0.61096235570368762</v>
      </c>
      <c r="N133">
        <f t="shared" si="61"/>
        <v>0.14499999990000018</v>
      </c>
      <c r="O133">
        <f t="shared" si="48"/>
        <v>0.89499999990000023</v>
      </c>
      <c r="P133">
        <f t="shared" si="65"/>
        <v>-0.20365411861536203</v>
      </c>
      <c r="AE133">
        <f t="shared" si="66"/>
        <v>0.28999999999999981</v>
      </c>
      <c r="AF133">
        <f t="shared" si="67"/>
        <v>-0.21000000000000019</v>
      </c>
      <c r="AG133">
        <f t="shared" si="68"/>
        <v>0.59269176291167391</v>
      </c>
      <c r="AH133">
        <f t="shared" si="55"/>
        <v>0.62879529723380401</v>
      </c>
    </row>
    <row r="134" spans="2:34" x14ac:dyDescent="0.2">
      <c r="B134">
        <f t="shared" si="58"/>
        <v>0.55999999990000071</v>
      </c>
      <c r="C134">
        <f t="shared" si="39"/>
        <v>0.55999999990000071</v>
      </c>
      <c r="D134">
        <f t="shared" si="62"/>
        <v>-0.82849260715591133</v>
      </c>
      <c r="F134">
        <f t="shared" si="59"/>
        <v>0.27999999990000035</v>
      </c>
      <c r="G134">
        <f t="shared" si="42"/>
        <v>0.77999999990000035</v>
      </c>
      <c r="H134">
        <f t="shared" si="63"/>
        <v>-0.41424630361175196</v>
      </c>
      <c r="J134">
        <f t="shared" si="60"/>
        <v>0.4199999999000007</v>
      </c>
      <c r="K134">
        <f t="shared" si="45"/>
        <v>0.6699999999000007</v>
      </c>
      <c r="L134">
        <f t="shared" si="64"/>
        <v>-0.62136945538383159</v>
      </c>
      <c r="N134">
        <f t="shared" si="61"/>
        <v>0.13999999990000017</v>
      </c>
      <c r="O134">
        <f t="shared" si="48"/>
        <v>0.88999999990000012</v>
      </c>
      <c r="P134">
        <f t="shared" si="65"/>
        <v>-0.20712315183967231</v>
      </c>
      <c r="AE134">
        <f t="shared" si="66"/>
        <v>0.2799999999999998</v>
      </c>
      <c r="AF134">
        <f t="shared" si="67"/>
        <v>-0.2200000000000002</v>
      </c>
      <c r="AG134">
        <f t="shared" si="68"/>
        <v>0.5857536964558403</v>
      </c>
      <c r="AH134">
        <f t="shared" si="55"/>
        <v>0.62570551612694036</v>
      </c>
    </row>
    <row r="135" spans="2:34" x14ac:dyDescent="0.2">
      <c r="B135">
        <f t="shared" si="58"/>
        <v>0.53999999990000069</v>
      </c>
      <c r="C135">
        <f t="shared" si="39"/>
        <v>0.53999999990000069</v>
      </c>
      <c r="D135">
        <f t="shared" si="62"/>
        <v>-0.84166501656419068</v>
      </c>
      <c r="F135">
        <f t="shared" si="59"/>
        <v>0.26999999990000034</v>
      </c>
      <c r="G135">
        <f t="shared" si="42"/>
        <v>0.76999999990000034</v>
      </c>
      <c r="H135">
        <f t="shared" si="63"/>
        <v>-0.42083250831417457</v>
      </c>
      <c r="J135">
        <f t="shared" si="60"/>
        <v>0.40499999990000068</v>
      </c>
      <c r="K135">
        <f t="shared" si="45"/>
        <v>0.65499999990000068</v>
      </c>
      <c r="L135">
        <f t="shared" si="64"/>
        <v>-0.63124876243918249</v>
      </c>
      <c r="N135">
        <f t="shared" si="61"/>
        <v>0.13499999990000017</v>
      </c>
      <c r="O135">
        <f t="shared" si="48"/>
        <v>0.88499999990000022</v>
      </c>
      <c r="P135">
        <f t="shared" si="65"/>
        <v>-0.21041625418916657</v>
      </c>
      <c r="AE135">
        <f t="shared" si="66"/>
        <v>0.2699999999999998</v>
      </c>
      <c r="AF135">
        <f t="shared" si="67"/>
        <v>-0.2300000000000002</v>
      </c>
      <c r="AG135">
        <f t="shared" si="68"/>
        <v>0.57916749174998361</v>
      </c>
      <c r="AH135">
        <f t="shared" si="55"/>
        <v>0.62316529388274455</v>
      </c>
    </row>
    <row r="136" spans="2:34" x14ac:dyDescent="0.2">
      <c r="B136">
        <f t="shared" si="58"/>
        <v>0.51999999990000068</v>
      </c>
      <c r="C136">
        <f t="shared" si="39"/>
        <v>0.51999999990000068</v>
      </c>
      <c r="D136">
        <f t="shared" si="62"/>
        <v>-0.8541662602233826</v>
      </c>
      <c r="F136">
        <f t="shared" si="59"/>
        <v>0.25999999990000033</v>
      </c>
      <c r="G136">
        <f t="shared" si="42"/>
        <v>0.75999999990000033</v>
      </c>
      <c r="H136">
        <f t="shared" si="63"/>
        <v>-0.42708313014213034</v>
      </c>
      <c r="J136">
        <f t="shared" si="60"/>
        <v>0.38999999990000067</v>
      </c>
      <c r="K136">
        <f t="shared" si="45"/>
        <v>0.63999999990000067</v>
      </c>
      <c r="L136">
        <f t="shared" si="64"/>
        <v>-0.64062469518275633</v>
      </c>
      <c r="N136">
        <f t="shared" si="61"/>
        <v>0.12999999990000016</v>
      </c>
      <c r="O136">
        <f t="shared" si="48"/>
        <v>0.87999999990000011</v>
      </c>
      <c r="P136">
        <f t="shared" si="65"/>
        <v>-0.21354156510150418</v>
      </c>
      <c r="AE136">
        <f t="shared" si="66"/>
        <v>0.25999999999999979</v>
      </c>
      <c r="AF136">
        <f t="shared" si="67"/>
        <v>-0.24000000000000021</v>
      </c>
      <c r="AG136">
        <f t="shared" si="68"/>
        <v>0.57291686991874746</v>
      </c>
      <c r="AH136">
        <f t="shared" si="55"/>
        <v>0.62115516566917084</v>
      </c>
    </row>
    <row r="137" spans="2:34" x14ac:dyDescent="0.2">
      <c r="B137">
        <f t="shared" si="58"/>
        <v>0.49999999990000066</v>
      </c>
      <c r="C137">
        <f t="shared" si="39"/>
        <v>0.49999999990000066</v>
      </c>
      <c r="D137">
        <f t="shared" si="62"/>
        <v>-0.8660254038421733</v>
      </c>
      <c r="F137">
        <f t="shared" si="59"/>
        <v>0.24999999990000032</v>
      </c>
      <c r="G137">
        <f t="shared" si="42"/>
        <v>0.74999999990000032</v>
      </c>
      <c r="H137">
        <f t="shared" si="63"/>
        <v>-0.43301270194995417</v>
      </c>
      <c r="J137">
        <f t="shared" si="60"/>
        <v>0.37499999990000066</v>
      </c>
      <c r="K137">
        <f t="shared" si="45"/>
        <v>0.62499999990000066</v>
      </c>
      <c r="L137">
        <f t="shared" si="64"/>
        <v>-0.6495190528960636</v>
      </c>
      <c r="N137">
        <f t="shared" si="61"/>
        <v>0.12499999990000016</v>
      </c>
      <c r="O137">
        <f t="shared" si="48"/>
        <v>0.87499999990000021</v>
      </c>
      <c r="P137">
        <f t="shared" si="65"/>
        <v>-0.2165063510038446</v>
      </c>
      <c r="AE137">
        <f t="shared" si="66"/>
        <v>0.24999999999999978</v>
      </c>
      <c r="AF137">
        <f t="shared" si="67"/>
        <v>-0.25000000000000022</v>
      </c>
      <c r="AG137">
        <f t="shared" si="68"/>
        <v>0.56698729810778059</v>
      </c>
      <c r="AH137">
        <f t="shared" si="55"/>
        <v>0.6196568374637379</v>
      </c>
    </row>
    <row r="138" spans="2:34" x14ac:dyDescent="0.2">
      <c r="B138">
        <f t="shared" si="58"/>
        <v>0.47999999990000064</v>
      </c>
      <c r="C138">
        <f t="shared" si="39"/>
        <v>0.47999999990000064</v>
      </c>
      <c r="D138">
        <f t="shared" si="62"/>
        <v>-0.87726848803316726</v>
      </c>
      <c r="F138">
        <f t="shared" si="59"/>
        <v>0.23999999990000032</v>
      </c>
      <c r="G138">
        <f t="shared" si="42"/>
        <v>0.73999999990000032</v>
      </c>
      <c r="H138">
        <f t="shared" si="63"/>
        <v>-0.4386342440439413</v>
      </c>
      <c r="J138">
        <f t="shared" si="60"/>
        <v>0.35999999990000064</v>
      </c>
      <c r="K138">
        <f t="shared" si="45"/>
        <v>0.60999999990000064</v>
      </c>
      <c r="L138">
        <f t="shared" si="64"/>
        <v>-0.6579513660385542</v>
      </c>
      <c r="N138">
        <f t="shared" si="61"/>
        <v>0.11999999990000015</v>
      </c>
      <c r="O138">
        <f t="shared" si="48"/>
        <v>0.8699999999000001</v>
      </c>
      <c r="P138">
        <f t="shared" si="65"/>
        <v>-0.21931712204932829</v>
      </c>
      <c r="AE138">
        <f t="shared" si="66"/>
        <v>0.23999999999999977</v>
      </c>
      <c r="AF138">
        <f t="shared" si="67"/>
        <v>-0.26000000000000023</v>
      </c>
      <c r="AG138">
        <f t="shared" si="68"/>
        <v>0.56136575601077365</v>
      </c>
      <c r="AH138">
        <f t="shared" si="55"/>
        <v>0.61865298190629259</v>
      </c>
    </row>
    <row r="139" spans="2:34" x14ac:dyDescent="0.2">
      <c r="B139">
        <f t="shared" si="58"/>
        <v>0.45999999990000062</v>
      </c>
      <c r="C139">
        <f t="shared" si="39"/>
        <v>0.45999999990000062</v>
      </c>
      <c r="D139">
        <f t="shared" si="62"/>
        <v>-0.88791891526873068</v>
      </c>
      <c r="F139">
        <f t="shared" si="59"/>
        <v>0.22999999990000031</v>
      </c>
      <c r="G139">
        <f t="shared" si="42"/>
        <v>0.72999999990000031</v>
      </c>
      <c r="H139">
        <f t="shared" si="63"/>
        <v>-0.44395945766026862</v>
      </c>
      <c r="J139">
        <f t="shared" si="60"/>
        <v>0.34499999990000063</v>
      </c>
      <c r="K139">
        <f t="shared" si="45"/>
        <v>0.59499999990000063</v>
      </c>
      <c r="L139">
        <f t="shared" si="64"/>
        <v>-0.66593918646449957</v>
      </c>
      <c r="N139">
        <f t="shared" si="61"/>
        <v>0.11499999990000015</v>
      </c>
      <c r="O139">
        <f t="shared" si="48"/>
        <v>0.8649999999000002</v>
      </c>
      <c r="P139">
        <f t="shared" si="65"/>
        <v>-0.22197972885603759</v>
      </c>
      <c r="AE139">
        <f t="shared" si="66"/>
        <v>0.22999999999999976</v>
      </c>
      <c r="AF139">
        <f t="shared" si="67"/>
        <v>-0.27000000000000024</v>
      </c>
      <c r="AG139">
        <f t="shared" si="68"/>
        <v>0.55604054239153755</v>
      </c>
      <c r="AH139">
        <f t="shared" si="55"/>
        <v>0.61812707818301849</v>
      </c>
    </row>
    <row r="140" spans="2:34" x14ac:dyDescent="0.2">
      <c r="B140">
        <f t="shared" si="58"/>
        <v>0.4399999999000006</v>
      </c>
      <c r="C140">
        <f t="shared" si="39"/>
        <v>0.4399999999000006</v>
      </c>
      <c r="D140">
        <f t="shared" si="62"/>
        <v>-0.89799777287474358</v>
      </c>
      <c r="F140">
        <f t="shared" si="59"/>
        <v>0.2199999999000003</v>
      </c>
      <c r="G140">
        <f t="shared" si="42"/>
        <v>0.7199999999000003</v>
      </c>
      <c r="H140">
        <f t="shared" si="63"/>
        <v>-0.44899888646187069</v>
      </c>
      <c r="J140">
        <f t="shared" si="60"/>
        <v>0.32999999990000062</v>
      </c>
      <c r="K140">
        <f t="shared" si="45"/>
        <v>0.57999999990000062</v>
      </c>
      <c r="L140">
        <f t="shared" si="64"/>
        <v>-0.67349832966830703</v>
      </c>
      <c r="N140">
        <f t="shared" si="61"/>
        <v>0.10999999990000014</v>
      </c>
      <c r="O140">
        <f t="shared" si="48"/>
        <v>0.85999999990000009</v>
      </c>
      <c r="P140">
        <f t="shared" si="65"/>
        <v>-0.22449944325543431</v>
      </c>
      <c r="AE140">
        <f t="shared" si="66"/>
        <v>0.21999999999999975</v>
      </c>
      <c r="AF140">
        <f t="shared" si="67"/>
        <v>-0.28000000000000025</v>
      </c>
      <c r="AG140">
        <f t="shared" si="68"/>
        <v>0.55100111358712689</v>
      </c>
      <c r="AH140">
        <f t="shared" si="55"/>
        <v>0.61806328735353144</v>
      </c>
    </row>
    <row r="141" spans="2:34" x14ac:dyDescent="0.2">
      <c r="B141">
        <f t="shared" si="58"/>
        <v>0.41999999990000059</v>
      </c>
      <c r="C141">
        <f t="shared" ref="C141:C204" si="69">B141+D$3</f>
        <v>0.41999999990000059</v>
      </c>
      <c r="D141">
        <f t="shared" si="62"/>
        <v>-0.90752410440935372</v>
      </c>
      <c r="F141">
        <f t="shared" si="59"/>
        <v>0.20999999990000029</v>
      </c>
      <c r="G141">
        <f t="shared" ref="G141:G204" si="70">F141+H$3</f>
        <v>0.70999999990000029</v>
      </c>
      <c r="H141">
        <f t="shared" si="63"/>
        <v>-0.45376205222781674</v>
      </c>
      <c r="J141">
        <f t="shared" si="60"/>
        <v>0.3149999999000006</v>
      </c>
      <c r="K141">
        <f t="shared" ref="K141:K204" si="71">J141+L$3</f>
        <v>0.5649999999000006</v>
      </c>
      <c r="L141">
        <f t="shared" si="64"/>
        <v>-0.68064307831858517</v>
      </c>
      <c r="N141">
        <f t="shared" si="61"/>
        <v>0.10499999990000014</v>
      </c>
      <c r="O141">
        <f t="shared" ref="O141:O204" si="72">N141+P$3</f>
        <v>0.8549999999000002</v>
      </c>
      <c r="P141">
        <f t="shared" si="65"/>
        <v>-0.22688102613704825</v>
      </c>
      <c r="AE141">
        <f t="shared" si="66"/>
        <v>0.20999999999999974</v>
      </c>
      <c r="AF141">
        <f t="shared" si="67"/>
        <v>-0.29000000000000026</v>
      </c>
      <c r="AG141">
        <f t="shared" si="68"/>
        <v>0.5462379478184628</v>
      </c>
      <c r="AH141">
        <f t="shared" ref="AH141:AH192" si="73">(AF141^2+AG141^2)^0.5</f>
        <v>0.61844635631308065</v>
      </c>
    </row>
    <row r="142" spans="2:34" x14ac:dyDescent="0.2">
      <c r="B142">
        <f t="shared" si="58"/>
        <v>0.39999999990000057</v>
      </c>
      <c r="C142">
        <f t="shared" si="69"/>
        <v>0.39999999990000057</v>
      </c>
      <c r="D142">
        <f t="shared" si="62"/>
        <v>-0.9165151390348113</v>
      </c>
      <c r="F142">
        <f t="shared" si="59"/>
        <v>0.19999999990000028</v>
      </c>
      <c r="G142">
        <f t="shared" si="70"/>
        <v>0.69999999990000028</v>
      </c>
      <c r="H142">
        <f t="shared" si="63"/>
        <v>-0.45825756953922747</v>
      </c>
      <c r="J142">
        <f t="shared" si="60"/>
        <v>0.29999999990000059</v>
      </c>
      <c r="K142">
        <f t="shared" si="71"/>
        <v>0.54999999990000059</v>
      </c>
      <c r="L142">
        <f t="shared" si="64"/>
        <v>-0.68738635428701933</v>
      </c>
      <c r="N142">
        <f t="shared" si="61"/>
        <v>9.9999999900000136E-2</v>
      </c>
      <c r="O142">
        <f t="shared" si="72"/>
        <v>0.84999999990000008</v>
      </c>
      <c r="P142">
        <f t="shared" si="65"/>
        <v>-0.22912878479143553</v>
      </c>
      <c r="AE142">
        <f t="shared" si="66"/>
        <v>0.19999999999999973</v>
      </c>
      <c r="AF142">
        <f t="shared" si="67"/>
        <v>-0.30000000000000027</v>
      </c>
      <c r="AG142">
        <f t="shared" si="68"/>
        <v>0.54174243050441584</v>
      </c>
      <c r="AH142">
        <f t="shared" si="73"/>
        <v>0.61926154491364305</v>
      </c>
    </row>
    <row r="143" spans="2:34" x14ac:dyDescent="0.2">
      <c r="B143">
        <f t="shared" si="58"/>
        <v>0.37999999990000055</v>
      </c>
      <c r="C143">
        <f t="shared" si="69"/>
        <v>0.37999999990000055</v>
      </c>
      <c r="D143">
        <f t="shared" si="62"/>
        <v>-0.92498648642885561</v>
      </c>
      <c r="F143">
        <f t="shared" si="59"/>
        <v>0.18999999990000027</v>
      </c>
      <c r="G143">
        <f t="shared" si="70"/>
        <v>0.68999999990000027</v>
      </c>
      <c r="H143">
        <f t="shared" si="63"/>
        <v>-0.46249324323496865</v>
      </c>
      <c r="J143">
        <f t="shared" si="60"/>
        <v>0.28499999990000058</v>
      </c>
      <c r="K143">
        <f t="shared" si="71"/>
        <v>0.53499999990000058</v>
      </c>
      <c r="L143">
        <f t="shared" si="64"/>
        <v>-0.69373986483191208</v>
      </c>
      <c r="N143">
        <f t="shared" si="61"/>
        <v>9.4999999900000132E-2</v>
      </c>
      <c r="O143">
        <f t="shared" si="72"/>
        <v>0.84499999990000019</v>
      </c>
      <c r="P143">
        <f t="shared" si="65"/>
        <v>-0.23124662163802517</v>
      </c>
      <c r="AE143">
        <f t="shared" si="66"/>
        <v>0.18999999999999972</v>
      </c>
      <c r="AF143">
        <f t="shared" si="67"/>
        <v>-0.31000000000000028</v>
      </c>
      <c r="AG143">
        <f t="shared" si="68"/>
        <v>0.53750675680611282</v>
      </c>
      <c r="AH143">
        <f t="shared" si="73"/>
        <v>0.62049457178304623</v>
      </c>
    </row>
    <row r="144" spans="2:34" x14ac:dyDescent="0.2">
      <c r="B144">
        <f t="shared" si="58"/>
        <v>0.35999999990000053</v>
      </c>
      <c r="C144">
        <f t="shared" si="69"/>
        <v>0.35999999990000053</v>
      </c>
      <c r="D144">
        <f t="shared" si="62"/>
        <v>-0.93295230321383504</v>
      </c>
      <c r="F144">
        <f t="shared" si="59"/>
        <v>0.17999999990000026</v>
      </c>
      <c r="G144">
        <f t="shared" si="70"/>
        <v>0.67999999990000026</v>
      </c>
      <c r="H144">
        <f t="shared" si="63"/>
        <v>-0.46647615162621114</v>
      </c>
      <c r="J144">
        <f t="shared" si="60"/>
        <v>0.26999999990000056</v>
      </c>
      <c r="K144">
        <f t="shared" si="71"/>
        <v>0.51999999990000056</v>
      </c>
      <c r="L144">
        <f t="shared" si="64"/>
        <v>-0.69971422742002309</v>
      </c>
      <c r="N144">
        <f t="shared" si="61"/>
        <v>8.9999999900000127E-2</v>
      </c>
      <c r="O144">
        <f t="shared" si="72"/>
        <v>0.83999999990000007</v>
      </c>
      <c r="P144">
        <f t="shared" si="65"/>
        <v>-0.23323807583239917</v>
      </c>
      <c r="AE144">
        <f t="shared" si="66"/>
        <v>0.17999999999999972</v>
      </c>
      <c r="AF144">
        <f t="shared" si="67"/>
        <v>-0.32000000000000028</v>
      </c>
      <c r="AG144">
        <f t="shared" si="68"/>
        <v>0.53352384841237588</v>
      </c>
      <c r="AH144">
        <f t="shared" si="73"/>
        <v>0.62213157517100193</v>
      </c>
    </row>
    <row r="145" spans="2:34" x14ac:dyDescent="0.2">
      <c r="B145">
        <f t="shared" ref="B145:B176" si="74">B144-0.02*D$6</f>
        <v>0.33999999990000052</v>
      </c>
      <c r="C145">
        <f t="shared" si="69"/>
        <v>0.33999999990000052</v>
      </c>
      <c r="D145">
        <f t="shared" si="62"/>
        <v>-0.94042543567685344</v>
      </c>
      <c r="F145">
        <f t="shared" ref="F145:F176" si="75">F144-0.02*H$6</f>
        <v>0.16999999990000025</v>
      </c>
      <c r="G145">
        <f t="shared" si="70"/>
        <v>0.66999999990000025</v>
      </c>
      <c r="H145">
        <f t="shared" si="63"/>
        <v>-0.47021271785650365</v>
      </c>
      <c r="J145">
        <f t="shared" ref="J145:J176" si="76">J144-0.02*L$6</f>
        <v>0.25499999990000055</v>
      </c>
      <c r="K145">
        <f t="shared" si="71"/>
        <v>0.50499999990000055</v>
      </c>
      <c r="L145">
        <f t="shared" si="64"/>
        <v>-0.70531907676667849</v>
      </c>
      <c r="N145">
        <f t="shared" ref="N145:N176" si="77">N144-0.02*P$6</f>
        <v>8.4999999900000123E-2</v>
      </c>
      <c r="O145">
        <f t="shared" si="72"/>
        <v>0.83499999990000018</v>
      </c>
      <c r="P145">
        <f t="shared" si="65"/>
        <v>-0.23510635894632875</v>
      </c>
      <c r="AE145">
        <f t="shared" si="66"/>
        <v>0.16999999999999971</v>
      </c>
      <c r="AF145">
        <f t="shared" si="67"/>
        <v>-0.33000000000000029</v>
      </c>
      <c r="AG145">
        <f t="shared" si="68"/>
        <v>0.52978728217964999</v>
      </c>
      <c r="AH145">
        <f t="shared" si="73"/>
        <v>0.62415908577805723</v>
      </c>
    </row>
    <row r="146" spans="2:34" x14ac:dyDescent="0.2">
      <c r="B146">
        <f t="shared" si="74"/>
        <v>0.3199999999000005</v>
      </c>
      <c r="C146">
        <f t="shared" si="69"/>
        <v>0.3199999999000005</v>
      </c>
      <c r="D146">
        <f t="shared" si="62"/>
        <v>-0.94741754261993671</v>
      </c>
      <c r="F146">
        <f t="shared" si="75"/>
        <v>0.15999999990000024</v>
      </c>
      <c r="G146">
        <f t="shared" si="70"/>
        <v>0.65999999990000024</v>
      </c>
      <c r="H146">
        <f t="shared" si="63"/>
        <v>-0.4737087713268564</v>
      </c>
      <c r="J146">
        <f t="shared" si="76"/>
        <v>0.23999999990000054</v>
      </c>
      <c r="K146">
        <f t="shared" si="71"/>
        <v>0.48999999990000054</v>
      </c>
      <c r="L146">
        <f t="shared" si="64"/>
        <v>-0.71056315697339656</v>
      </c>
      <c r="N146">
        <f t="shared" si="77"/>
        <v>7.9999999900000118E-2</v>
      </c>
      <c r="O146">
        <f t="shared" si="72"/>
        <v>0.82999999990000006</v>
      </c>
      <c r="P146">
        <f t="shared" si="65"/>
        <v>-0.23685438568031622</v>
      </c>
      <c r="AE146">
        <f t="shared" si="66"/>
        <v>0.1599999999999997</v>
      </c>
      <c r="AF146">
        <f t="shared" si="67"/>
        <v>-0.3400000000000003</v>
      </c>
      <c r="AG146">
        <f t="shared" si="68"/>
        <v>0.52629122870691947</v>
      </c>
      <c r="AH146">
        <f t="shared" si="73"/>
        <v>0.62656400903167042</v>
      </c>
    </row>
    <row r="147" spans="2:34" x14ac:dyDescent="0.2">
      <c r="B147">
        <f t="shared" si="74"/>
        <v>0.29999999990000048</v>
      </c>
      <c r="C147">
        <f t="shared" si="69"/>
        <v>0.29999999990000048</v>
      </c>
      <c r="D147">
        <f t="shared" si="62"/>
        <v>-0.95393920144839406</v>
      </c>
      <c r="F147">
        <f t="shared" si="75"/>
        <v>0.14999999990000024</v>
      </c>
      <c r="G147">
        <f t="shared" si="70"/>
        <v>0.64999999990000024</v>
      </c>
      <c r="H147">
        <f t="shared" si="63"/>
        <v>-0.47696960073992128</v>
      </c>
      <c r="J147">
        <f t="shared" si="76"/>
        <v>0.22499999990000052</v>
      </c>
      <c r="K147">
        <f t="shared" si="71"/>
        <v>0.47499999990000052</v>
      </c>
      <c r="L147">
        <f t="shared" si="64"/>
        <v>-0.71545440109415759</v>
      </c>
      <c r="N147">
        <f t="shared" si="77"/>
        <v>7.4999999900000114E-2</v>
      </c>
      <c r="O147">
        <f t="shared" si="72"/>
        <v>0.82499999990000017</v>
      </c>
      <c r="P147">
        <f t="shared" si="65"/>
        <v>-0.23848480038568493</v>
      </c>
      <c r="AE147">
        <f t="shared" si="66"/>
        <v>0.14999999999999969</v>
      </c>
      <c r="AF147">
        <f t="shared" si="67"/>
        <v>-0.35000000000000031</v>
      </c>
      <c r="AG147">
        <f t="shared" si="68"/>
        <v>0.52303039929152706</v>
      </c>
      <c r="AH147">
        <f t="shared" si="73"/>
        <v>0.62933361469339488</v>
      </c>
    </row>
    <row r="148" spans="2:34" x14ac:dyDescent="0.2">
      <c r="B148">
        <f t="shared" si="74"/>
        <v>0.27999999990000046</v>
      </c>
      <c r="C148">
        <f t="shared" si="69"/>
        <v>0.27999999990000046</v>
      </c>
      <c r="D148">
        <f t="shared" si="62"/>
        <v>-0.96000000002916652</v>
      </c>
      <c r="F148">
        <f t="shared" si="75"/>
        <v>0.13999999990000023</v>
      </c>
      <c r="G148">
        <f t="shared" si="70"/>
        <v>0.63999999990000023</v>
      </c>
      <c r="H148">
        <f t="shared" si="63"/>
        <v>-0.4800000000291666</v>
      </c>
      <c r="J148">
        <f t="shared" si="76"/>
        <v>0.20999999990000051</v>
      </c>
      <c r="K148">
        <f t="shared" si="71"/>
        <v>0.45999999990000051</v>
      </c>
      <c r="L148">
        <f t="shared" si="64"/>
        <v>-0.72000000002916653</v>
      </c>
      <c r="N148">
        <f t="shared" si="77"/>
        <v>6.9999999900000109E-2</v>
      </c>
      <c r="O148">
        <f t="shared" si="72"/>
        <v>0.81999999990000005</v>
      </c>
      <c r="P148">
        <f t="shared" si="65"/>
        <v>-0.24000000002916663</v>
      </c>
      <c r="AE148">
        <f t="shared" si="66"/>
        <v>0.13999999999999968</v>
      </c>
      <c r="AF148">
        <f t="shared" si="67"/>
        <v>-0.36000000000000032</v>
      </c>
      <c r="AG148">
        <f t="shared" si="68"/>
        <v>0.51999999999999991</v>
      </c>
      <c r="AH148">
        <f t="shared" si="73"/>
        <v>0.63245553203367599</v>
      </c>
    </row>
    <row r="149" spans="2:34" x14ac:dyDescent="0.2">
      <c r="B149">
        <f t="shared" si="74"/>
        <v>0.25999999990000044</v>
      </c>
      <c r="C149">
        <f t="shared" si="69"/>
        <v>0.25999999990000044</v>
      </c>
      <c r="D149">
        <f t="shared" si="62"/>
        <v>-0.96560861639279072</v>
      </c>
      <c r="F149">
        <f t="shared" si="75"/>
        <v>0.12999999990000022</v>
      </c>
      <c r="G149">
        <f t="shared" si="70"/>
        <v>0.62999999990000022</v>
      </c>
      <c r="H149">
        <f t="shared" si="63"/>
        <v>-0.48280430820985842</v>
      </c>
      <c r="J149">
        <f t="shared" si="76"/>
        <v>0.1949999999000005</v>
      </c>
      <c r="K149">
        <f t="shared" si="71"/>
        <v>0.4449999999000005</v>
      </c>
      <c r="L149">
        <f t="shared" si="64"/>
        <v>-0.72420646230132457</v>
      </c>
      <c r="N149">
        <f t="shared" si="77"/>
        <v>6.4999999900000105E-2</v>
      </c>
      <c r="O149">
        <f t="shared" si="72"/>
        <v>0.81499999990000016</v>
      </c>
      <c r="P149">
        <f t="shared" si="65"/>
        <v>-0.24140215411839222</v>
      </c>
      <c r="AE149">
        <f t="shared" si="66"/>
        <v>0.12999999999999967</v>
      </c>
      <c r="AF149">
        <f t="shared" si="67"/>
        <v>-0.37000000000000033</v>
      </c>
      <c r="AG149">
        <f t="shared" si="68"/>
        <v>0.51719569181706748</v>
      </c>
      <c r="AH149">
        <f t="shared" si="73"/>
        <v>0.63591774911079124</v>
      </c>
    </row>
    <row r="150" spans="2:34" x14ac:dyDescent="0.2">
      <c r="B150">
        <f t="shared" si="74"/>
        <v>0.23999999990000045</v>
      </c>
      <c r="C150">
        <f t="shared" si="69"/>
        <v>0.23999999990000045</v>
      </c>
      <c r="D150">
        <f t="shared" si="62"/>
        <v>-0.9707728879856502</v>
      </c>
      <c r="F150">
        <f t="shared" si="75"/>
        <v>0.11999999990000022</v>
      </c>
      <c r="G150">
        <f t="shared" si="70"/>
        <v>0.61999999990000021</v>
      </c>
      <c r="H150">
        <f t="shared" si="63"/>
        <v>-0.48538644400518638</v>
      </c>
      <c r="J150">
        <f t="shared" si="76"/>
        <v>0.17999999990000048</v>
      </c>
      <c r="K150">
        <f t="shared" si="71"/>
        <v>0.42999999990000048</v>
      </c>
      <c r="L150">
        <f t="shared" si="64"/>
        <v>-0.72807966599541818</v>
      </c>
      <c r="N150">
        <f t="shared" si="77"/>
        <v>5.9999999900000107E-2</v>
      </c>
      <c r="O150">
        <f t="shared" si="72"/>
        <v>0.80999999990000016</v>
      </c>
      <c r="P150">
        <f t="shared" si="65"/>
        <v>-0.24269322201495447</v>
      </c>
      <c r="AE150">
        <f t="shared" si="66"/>
        <v>0.11999999999999968</v>
      </c>
      <c r="AF150">
        <f t="shared" si="67"/>
        <v>-0.38000000000000034</v>
      </c>
      <c r="AG150">
        <f t="shared" si="68"/>
        <v>0.51461355601953596</v>
      </c>
      <c r="AH150">
        <f t="shared" si="73"/>
        <v>0.6397086149483</v>
      </c>
    </row>
    <row r="151" spans="2:34" x14ac:dyDescent="0.2">
      <c r="B151">
        <f t="shared" si="74"/>
        <v>0.21999999990000046</v>
      </c>
      <c r="C151">
        <f t="shared" si="69"/>
        <v>0.21999999990000046</v>
      </c>
      <c r="D151">
        <f t="shared" si="62"/>
        <v>-0.97549987188312837</v>
      </c>
      <c r="F151">
        <f t="shared" si="75"/>
        <v>0.10999999990000023</v>
      </c>
      <c r="G151">
        <f t="shared" si="70"/>
        <v>0.6099999999000002</v>
      </c>
      <c r="H151">
        <f t="shared" si="63"/>
        <v>-0.48774993595284044</v>
      </c>
      <c r="J151">
        <f t="shared" si="76"/>
        <v>0.16499999990000047</v>
      </c>
      <c r="K151">
        <f t="shared" si="71"/>
        <v>0.41499999990000047</v>
      </c>
      <c r="L151">
        <f t="shared" si="64"/>
        <v>-0.7316249039179844</v>
      </c>
      <c r="N151">
        <f t="shared" si="77"/>
        <v>5.499999990000011E-2</v>
      </c>
      <c r="O151">
        <f t="shared" si="72"/>
        <v>0.80499999990000015</v>
      </c>
      <c r="P151">
        <f t="shared" si="65"/>
        <v>-0.24387496798769648</v>
      </c>
      <c r="AE151">
        <f t="shared" si="66"/>
        <v>0.10999999999999968</v>
      </c>
      <c r="AF151">
        <f t="shared" si="67"/>
        <v>-0.39000000000000035</v>
      </c>
      <c r="AG151">
        <f t="shared" si="68"/>
        <v>0.51225006406971207</v>
      </c>
      <c r="AH151">
        <f t="shared" si="73"/>
        <v>0.64381684362823588</v>
      </c>
    </row>
    <row r="152" spans="2:34" x14ac:dyDescent="0.2">
      <c r="B152">
        <f t="shared" si="74"/>
        <v>0.19999999990000047</v>
      </c>
      <c r="C152">
        <f t="shared" si="69"/>
        <v>0.19999999990000047</v>
      </c>
      <c r="D152">
        <f t="shared" si="62"/>
        <v>-0.97979589713368354</v>
      </c>
      <c r="F152">
        <f t="shared" si="75"/>
        <v>9.9999999900000233E-2</v>
      </c>
      <c r="G152">
        <f t="shared" si="70"/>
        <v>0.59999999990000019</v>
      </c>
      <c r="H152">
        <f t="shared" si="63"/>
        <v>-0.48989794857704799</v>
      </c>
      <c r="J152">
        <f t="shared" si="76"/>
        <v>0.14999999990000046</v>
      </c>
      <c r="K152">
        <f t="shared" si="71"/>
        <v>0.39999999990000046</v>
      </c>
      <c r="L152">
        <f t="shared" si="64"/>
        <v>-0.73484692285536568</v>
      </c>
      <c r="N152">
        <f t="shared" si="77"/>
        <v>4.9999999900000112E-2</v>
      </c>
      <c r="O152">
        <f t="shared" si="72"/>
        <v>0.79999999990000015</v>
      </c>
      <c r="P152">
        <f t="shared" si="65"/>
        <v>-0.24494897429873022</v>
      </c>
      <c r="AE152">
        <f t="shared" si="66"/>
        <v>9.9999999999999686E-2</v>
      </c>
      <c r="AF152">
        <f t="shared" si="67"/>
        <v>-0.4000000000000003</v>
      </c>
      <c r="AG152">
        <f t="shared" si="68"/>
        <v>0.51010205144336429</v>
      </c>
      <c r="AH152">
        <f t="shared" si="73"/>
        <v>0.64823151951037439</v>
      </c>
    </row>
    <row r="153" spans="2:34" x14ac:dyDescent="0.2">
      <c r="B153">
        <f t="shared" si="74"/>
        <v>0.17999999990000048</v>
      </c>
      <c r="C153">
        <f t="shared" si="69"/>
        <v>0.17999999990000048</v>
      </c>
      <c r="D153">
        <f t="shared" si="62"/>
        <v>-0.9836666102069338</v>
      </c>
      <c r="F153">
        <f t="shared" si="75"/>
        <v>8.9999999900000238E-2</v>
      </c>
      <c r="G153">
        <f t="shared" si="70"/>
        <v>0.58999999990000029</v>
      </c>
      <c r="H153">
        <f t="shared" si="63"/>
        <v>-0.49183330511261636</v>
      </c>
      <c r="J153">
        <f t="shared" si="76"/>
        <v>0.13499999990000044</v>
      </c>
      <c r="K153">
        <f t="shared" si="71"/>
        <v>0.38499999990000044</v>
      </c>
      <c r="L153">
        <f t="shared" si="64"/>
        <v>-0.73774995765977502</v>
      </c>
      <c r="N153">
        <f t="shared" si="77"/>
        <v>4.4999999900000115E-2</v>
      </c>
      <c r="O153">
        <f t="shared" si="72"/>
        <v>0.79499999990000014</v>
      </c>
      <c r="P153">
        <f t="shared" si="65"/>
        <v>-0.24591665256545761</v>
      </c>
      <c r="AE153">
        <f t="shared" si="66"/>
        <v>8.9999999999999691E-2</v>
      </c>
      <c r="AF153">
        <f t="shared" si="67"/>
        <v>-0.41000000000000031</v>
      </c>
      <c r="AG153">
        <f t="shared" si="68"/>
        <v>0.50816669490568245</v>
      </c>
      <c r="AH153">
        <f t="shared" si="73"/>
        <v>0.65294210295505162</v>
      </c>
    </row>
    <row r="154" spans="2:34" x14ac:dyDescent="0.2">
      <c r="B154">
        <f t="shared" si="74"/>
        <v>0.15999999990000049</v>
      </c>
      <c r="C154">
        <f t="shared" si="69"/>
        <v>0.15999999990000049</v>
      </c>
      <c r="D154">
        <f t="shared" si="62"/>
        <v>-0.98711701435645405</v>
      </c>
      <c r="F154">
        <f t="shared" si="75"/>
        <v>7.9999999900000243E-2</v>
      </c>
      <c r="G154">
        <f t="shared" si="70"/>
        <v>0.57999999990000028</v>
      </c>
      <c r="H154">
        <f t="shared" si="63"/>
        <v>-0.49355850718633143</v>
      </c>
      <c r="J154">
        <f t="shared" si="76"/>
        <v>0.11999999990000045</v>
      </c>
      <c r="K154">
        <f t="shared" si="71"/>
        <v>0.36999999990000043</v>
      </c>
      <c r="L154">
        <f t="shared" si="64"/>
        <v>-0.74033776077139268</v>
      </c>
      <c r="N154">
        <f t="shared" si="77"/>
        <v>3.9999999900000117E-2</v>
      </c>
      <c r="O154">
        <f t="shared" si="72"/>
        <v>0.78999999990000014</v>
      </c>
      <c r="P154">
        <f t="shared" si="65"/>
        <v>-0.24677925360127012</v>
      </c>
      <c r="AE154">
        <f t="shared" si="66"/>
        <v>7.9999999999999696E-2</v>
      </c>
      <c r="AF154">
        <f t="shared" si="67"/>
        <v>-0.42000000000000032</v>
      </c>
      <c r="AG154">
        <f t="shared" si="68"/>
        <v>0.50644149282987727</v>
      </c>
      <c r="AH154">
        <f t="shared" si="73"/>
        <v>0.65793843607115321</v>
      </c>
    </row>
    <row r="155" spans="2:34" x14ac:dyDescent="0.2">
      <c r="B155">
        <f t="shared" si="74"/>
        <v>0.1399999999000005</v>
      </c>
      <c r="C155">
        <f t="shared" si="69"/>
        <v>0.1399999999000005</v>
      </c>
      <c r="D155">
        <f t="shared" si="62"/>
        <v>-0.99015150357306425</v>
      </c>
      <c r="F155">
        <f t="shared" si="75"/>
        <v>6.9999999900000248E-2</v>
      </c>
      <c r="G155">
        <f t="shared" si="70"/>
        <v>0.56999999990000028</v>
      </c>
      <c r="H155">
        <f t="shared" si="63"/>
        <v>-0.49507575179360175</v>
      </c>
      <c r="J155">
        <f t="shared" si="76"/>
        <v>0.10499999990000045</v>
      </c>
      <c r="K155">
        <f t="shared" si="71"/>
        <v>0.35499999990000042</v>
      </c>
      <c r="L155">
        <f t="shared" si="64"/>
        <v>-0.74261362768333294</v>
      </c>
      <c r="N155">
        <f t="shared" si="77"/>
        <v>3.499999990000012E-2</v>
      </c>
      <c r="O155">
        <f t="shared" si="72"/>
        <v>0.78499999990000013</v>
      </c>
      <c r="P155">
        <f t="shared" si="65"/>
        <v>-0.2475378759038705</v>
      </c>
      <c r="AE155">
        <f t="shared" si="66"/>
        <v>6.9999999999999701E-2</v>
      </c>
      <c r="AF155">
        <f t="shared" si="67"/>
        <v>-0.43000000000000027</v>
      </c>
      <c r="AG155">
        <f t="shared" si="68"/>
        <v>0.50492424822053739</v>
      </c>
      <c r="AH155">
        <f t="shared" si="73"/>
        <v>0.66321074813446379</v>
      </c>
    </row>
    <row r="156" spans="2:34" x14ac:dyDescent="0.2">
      <c r="B156">
        <f t="shared" si="74"/>
        <v>0.1199999999000005</v>
      </c>
      <c r="C156">
        <f t="shared" si="69"/>
        <v>0.1199999999000005</v>
      </c>
      <c r="D156">
        <f t="shared" si="62"/>
        <v>-0.99277389169135577</v>
      </c>
      <c r="F156">
        <f t="shared" si="75"/>
        <v>5.9999999900000246E-2</v>
      </c>
      <c r="G156">
        <f t="shared" si="70"/>
        <v>0.55999999990000027</v>
      </c>
      <c r="H156">
        <f t="shared" si="63"/>
        <v>-0.49638694585172155</v>
      </c>
      <c r="J156">
        <f t="shared" si="76"/>
        <v>8.9999999900000446E-2</v>
      </c>
      <c r="K156">
        <f t="shared" si="71"/>
        <v>0.33999999990000046</v>
      </c>
      <c r="L156">
        <f t="shared" si="64"/>
        <v>-0.74458041877153869</v>
      </c>
      <c r="N156">
        <f t="shared" si="77"/>
        <v>2.9999999900000119E-2</v>
      </c>
      <c r="O156">
        <f t="shared" si="72"/>
        <v>0.77999999990000013</v>
      </c>
      <c r="P156">
        <f t="shared" si="65"/>
        <v>-0.24819347293190447</v>
      </c>
      <c r="AE156">
        <f t="shared" si="66"/>
        <v>5.9999999999999699E-2</v>
      </c>
      <c r="AF156">
        <f t="shared" si="67"/>
        <v>-0.44000000000000028</v>
      </c>
      <c r="AG156">
        <f t="shared" si="68"/>
        <v>0.50361305416036573</v>
      </c>
      <c r="AH156">
        <f t="shared" si="73"/>
        <v>0.66874966042662909</v>
      </c>
    </row>
    <row r="157" spans="2:34" x14ac:dyDescent="0.2">
      <c r="B157">
        <f t="shared" si="74"/>
        <v>9.9999999900000497E-2</v>
      </c>
      <c r="C157">
        <f t="shared" si="69"/>
        <v>9.9999999900000497E-2</v>
      </c>
      <c r="D157">
        <f t="shared" si="62"/>
        <v>-0.99498743711667026</v>
      </c>
      <c r="F157">
        <f t="shared" si="75"/>
        <v>4.9999999900000244E-2</v>
      </c>
      <c r="G157">
        <f t="shared" si="70"/>
        <v>0.54999999990000026</v>
      </c>
      <c r="H157">
        <f t="shared" si="63"/>
        <v>-0.49749371856336033</v>
      </c>
      <c r="J157">
        <f t="shared" si="76"/>
        <v>7.4999999900000447E-2</v>
      </c>
      <c r="K157">
        <f t="shared" si="71"/>
        <v>0.32499999990000045</v>
      </c>
      <c r="L157">
        <f t="shared" si="64"/>
        <v>-0.7462405778400153</v>
      </c>
      <c r="N157">
        <f t="shared" si="77"/>
        <v>2.4999999900000118E-2</v>
      </c>
      <c r="O157">
        <f t="shared" si="72"/>
        <v>0.77499999990000012</v>
      </c>
      <c r="P157">
        <f t="shared" si="65"/>
        <v>-0.24874685928670534</v>
      </c>
      <c r="AE157">
        <f t="shared" si="66"/>
        <v>4.9999999999999697E-2</v>
      </c>
      <c r="AF157">
        <f t="shared" si="67"/>
        <v>-0.45000000000000029</v>
      </c>
      <c r="AG157">
        <f t="shared" si="68"/>
        <v>0.50250628144669007</v>
      </c>
      <c r="AH157">
        <f t="shared" si="73"/>
        <v>0.67454619033345697</v>
      </c>
    </row>
    <row r="158" spans="2:34" x14ac:dyDescent="0.2">
      <c r="B158">
        <f t="shared" si="74"/>
        <v>7.9999999900000493E-2</v>
      </c>
      <c r="C158">
        <f t="shared" si="69"/>
        <v>7.9999999900000493E-2</v>
      </c>
      <c r="D158">
        <f t="shared" si="62"/>
        <v>-0.99679486355819469</v>
      </c>
      <c r="F158">
        <f t="shared" si="75"/>
        <v>3.9999999900000242E-2</v>
      </c>
      <c r="G158">
        <f t="shared" si="70"/>
        <v>0.53999999990000025</v>
      </c>
      <c r="H158">
        <f t="shared" si="63"/>
        <v>-0.49839743178311019</v>
      </c>
      <c r="J158">
        <f t="shared" si="76"/>
        <v>5.9999999900000447E-2</v>
      </c>
      <c r="K158">
        <f t="shared" si="71"/>
        <v>0.30999999990000043</v>
      </c>
      <c r="L158">
        <f t="shared" si="64"/>
        <v>-0.74759614767065241</v>
      </c>
      <c r="N158">
        <f t="shared" si="77"/>
        <v>1.9999999900000117E-2</v>
      </c>
      <c r="O158">
        <f t="shared" si="72"/>
        <v>0.76999999990000012</v>
      </c>
      <c r="P158">
        <f t="shared" si="65"/>
        <v>-0.24919871589556797</v>
      </c>
      <c r="AE158">
        <f t="shared" si="66"/>
        <v>3.9999999999999696E-2</v>
      </c>
      <c r="AF158">
        <f t="shared" si="67"/>
        <v>-0.4600000000000003</v>
      </c>
      <c r="AG158">
        <f t="shared" si="68"/>
        <v>0.50160256822491545</v>
      </c>
      <c r="AH158">
        <f t="shared" si="73"/>
        <v>0.68059175461493149</v>
      </c>
    </row>
    <row r="159" spans="2:34" x14ac:dyDescent="0.2">
      <c r="B159">
        <f t="shared" si="74"/>
        <v>5.9999999900000489E-2</v>
      </c>
      <c r="C159">
        <f t="shared" si="69"/>
        <v>5.9999999900000489E-2</v>
      </c>
      <c r="D159">
        <f t="shared" si="62"/>
        <v>-0.99819837708343317</v>
      </c>
      <c r="F159">
        <f t="shared" si="75"/>
        <v>2.999999990000024E-2</v>
      </c>
      <c r="G159">
        <f t="shared" si="70"/>
        <v>0.52999999990000024</v>
      </c>
      <c r="H159">
        <f t="shared" si="63"/>
        <v>-0.49909918854472202</v>
      </c>
      <c r="J159">
        <f t="shared" si="76"/>
        <v>4.4999999900000448E-2</v>
      </c>
      <c r="K159">
        <f t="shared" si="71"/>
        <v>0.29499999990000048</v>
      </c>
      <c r="L159">
        <f t="shared" si="64"/>
        <v>-0.74864878281407765</v>
      </c>
      <c r="N159">
        <f t="shared" si="77"/>
        <v>1.4999999900000116E-2</v>
      </c>
      <c r="O159">
        <f t="shared" si="72"/>
        <v>0.76499999990000012</v>
      </c>
      <c r="P159">
        <f t="shared" si="65"/>
        <v>-0.24954959427536641</v>
      </c>
      <c r="AE159">
        <f t="shared" si="66"/>
        <v>2.9999999999999694E-2</v>
      </c>
      <c r="AF159">
        <f t="shared" si="67"/>
        <v>-0.47000000000000031</v>
      </c>
      <c r="AG159">
        <f t="shared" si="68"/>
        <v>0.50090081146128873</v>
      </c>
      <c r="AH159">
        <f t="shared" si="73"/>
        <v>0.68687817181984878</v>
      </c>
    </row>
    <row r="160" spans="2:34" x14ac:dyDescent="0.2">
      <c r="B160">
        <f t="shared" si="74"/>
        <v>3.9999999900000485E-2</v>
      </c>
      <c r="C160">
        <f t="shared" si="69"/>
        <v>3.9999999900000485E-2</v>
      </c>
      <c r="D160">
        <f t="shared" si="62"/>
        <v>-0.99919967974774693</v>
      </c>
      <c r="F160">
        <f t="shared" si="75"/>
        <v>1.9999999900000238E-2</v>
      </c>
      <c r="G160">
        <f t="shared" si="70"/>
        <v>0.51999999990000023</v>
      </c>
      <c r="H160">
        <f t="shared" si="63"/>
        <v>-0.49959983987587503</v>
      </c>
      <c r="J160">
        <f t="shared" si="76"/>
        <v>2.9999999900000449E-2</v>
      </c>
      <c r="K160">
        <f t="shared" si="71"/>
        <v>0.27999999990000046</v>
      </c>
      <c r="L160">
        <f t="shared" si="64"/>
        <v>-0.74939975981181095</v>
      </c>
      <c r="N160">
        <f t="shared" si="77"/>
        <v>9.9999999000001151E-3</v>
      </c>
      <c r="O160">
        <f t="shared" si="72"/>
        <v>0.75999999990000011</v>
      </c>
      <c r="P160">
        <f t="shared" si="65"/>
        <v>-0.24979991993993911</v>
      </c>
      <c r="AE160">
        <f t="shared" si="66"/>
        <v>1.9999999999999692E-2</v>
      </c>
      <c r="AF160">
        <f t="shared" si="67"/>
        <v>-0.48000000000000032</v>
      </c>
      <c r="AG160">
        <f t="shared" si="68"/>
        <v>0.50040016012812805</v>
      </c>
      <c r="AH160">
        <f t="shared" si="73"/>
        <v>0.69339766386703128</v>
      </c>
    </row>
    <row r="161" spans="2:34" x14ac:dyDescent="0.2">
      <c r="B161">
        <f t="shared" si="74"/>
        <v>1.9999999900000485E-2</v>
      </c>
      <c r="C161">
        <f t="shared" si="69"/>
        <v>1.9999999900000485E-2</v>
      </c>
      <c r="D161">
        <f t="shared" si="62"/>
        <v>-0.99979997999799941</v>
      </c>
      <c r="F161">
        <f t="shared" si="75"/>
        <v>9.9999999000002383E-3</v>
      </c>
      <c r="G161">
        <f t="shared" si="70"/>
        <v>0.50999999990000022</v>
      </c>
      <c r="H161">
        <f t="shared" si="63"/>
        <v>-0.49989998999999991</v>
      </c>
      <c r="J161">
        <f t="shared" si="76"/>
        <v>1.4999999900000449E-2</v>
      </c>
      <c r="K161">
        <f t="shared" si="71"/>
        <v>0.26499999990000045</v>
      </c>
      <c r="L161">
        <f t="shared" si="64"/>
        <v>-0.74984998499899969</v>
      </c>
      <c r="N161">
        <f t="shared" si="77"/>
        <v>4.999999900000115E-3</v>
      </c>
      <c r="O161">
        <f t="shared" si="72"/>
        <v>0.75499999990000011</v>
      </c>
      <c r="P161">
        <f t="shared" si="65"/>
        <v>-0.24994999500100015</v>
      </c>
      <c r="AE161">
        <f t="shared" si="66"/>
        <v>9.9999999999996914E-3</v>
      </c>
      <c r="AF161">
        <f t="shared" si="67"/>
        <v>-0.49000000000000032</v>
      </c>
      <c r="AG161">
        <f t="shared" si="68"/>
        <v>0.50010001000200055</v>
      </c>
      <c r="AH161">
        <f t="shared" si="73"/>
        <v>0.70014285685422895</v>
      </c>
    </row>
    <row r="162" spans="2:34" x14ac:dyDescent="0.2">
      <c r="B162">
        <f t="shared" si="74"/>
        <v>-9.9999515612569922E-11</v>
      </c>
      <c r="C162">
        <f t="shared" si="69"/>
        <v>-9.9999515612569922E-11</v>
      </c>
      <c r="D162">
        <f t="shared" si="62"/>
        <v>-1</v>
      </c>
      <c r="F162">
        <f t="shared" si="75"/>
        <v>-9.9999761943303511E-11</v>
      </c>
      <c r="G162">
        <f t="shared" si="70"/>
        <v>0.49999999990000021</v>
      </c>
      <c r="H162">
        <f t="shared" si="63"/>
        <v>-0.5</v>
      </c>
      <c r="J162">
        <f t="shared" si="76"/>
        <v>-9.9999550307039442E-11</v>
      </c>
      <c r="K162">
        <f t="shared" si="71"/>
        <v>0.24999999990000044</v>
      </c>
      <c r="L162">
        <f t="shared" si="64"/>
        <v>-0.75</v>
      </c>
      <c r="N162">
        <f t="shared" si="77"/>
        <v>-9.9999885108670306E-11</v>
      </c>
      <c r="O162">
        <f t="shared" si="72"/>
        <v>0.7499999999000001</v>
      </c>
      <c r="P162">
        <f t="shared" si="65"/>
        <v>-0.25</v>
      </c>
      <c r="AE162">
        <f t="shared" si="66"/>
        <v>-3.0878077872387166E-16</v>
      </c>
      <c r="AF162">
        <f t="shared" si="67"/>
        <v>-0.50000000000000033</v>
      </c>
      <c r="AG162">
        <f t="shared" si="68"/>
        <v>0.5</v>
      </c>
      <c r="AH162">
        <f t="shared" si="73"/>
        <v>0.70710678118654779</v>
      </c>
    </row>
    <row r="163" spans="2:34" x14ac:dyDescent="0.2">
      <c r="B163">
        <f t="shared" si="74"/>
        <v>-2.0000000099999516E-2</v>
      </c>
      <c r="C163">
        <f t="shared" si="69"/>
        <v>-2.0000000099999516E-2</v>
      </c>
      <c r="D163">
        <f t="shared" si="62"/>
        <v>-0.99979997999399861</v>
      </c>
      <c r="F163">
        <f t="shared" si="75"/>
        <v>-1.0000000099999762E-2</v>
      </c>
      <c r="G163">
        <f t="shared" si="70"/>
        <v>0.48999999990000026</v>
      </c>
      <c r="H163">
        <f t="shared" si="63"/>
        <v>-0.49989998999599911</v>
      </c>
      <c r="J163">
        <f t="shared" si="76"/>
        <v>-1.500000009999955E-2</v>
      </c>
      <c r="K163">
        <f t="shared" si="71"/>
        <v>0.23499999990000045</v>
      </c>
      <c r="L163">
        <f t="shared" si="64"/>
        <v>-0.74984998499499889</v>
      </c>
      <c r="N163">
        <f t="shared" si="77"/>
        <v>-5.0000000999998852E-3</v>
      </c>
      <c r="O163">
        <f t="shared" si="72"/>
        <v>0.7449999999000001</v>
      </c>
      <c r="P163">
        <f t="shared" si="65"/>
        <v>-0.24994999499699935</v>
      </c>
      <c r="AE163">
        <f t="shared" si="66"/>
        <v>-1.0000000000000309E-2</v>
      </c>
      <c r="AF163">
        <f t="shared" si="67"/>
        <v>-0.51000000000000034</v>
      </c>
      <c r="AG163">
        <f t="shared" si="68"/>
        <v>0.50010001000200055</v>
      </c>
      <c r="AH163">
        <f t="shared" si="73"/>
        <v>0.71428287113999966</v>
      </c>
    </row>
    <row r="164" spans="2:34" x14ac:dyDescent="0.2">
      <c r="B164">
        <f t="shared" si="74"/>
        <v>-4.0000000099999516E-2</v>
      </c>
      <c r="C164">
        <f t="shared" si="69"/>
        <v>-4.0000000099999516E-2</v>
      </c>
      <c r="D164">
        <f t="shared" si="62"/>
        <v>-0.99919967973974055</v>
      </c>
      <c r="F164">
        <f t="shared" si="75"/>
        <v>-2.0000000099999762E-2</v>
      </c>
      <c r="G164">
        <f t="shared" si="70"/>
        <v>0.47999999990000025</v>
      </c>
      <c r="H164">
        <f t="shared" si="63"/>
        <v>-0.49959983986786866</v>
      </c>
      <c r="J164">
        <f t="shared" si="76"/>
        <v>-3.0000000099999549E-2</v>
      </c>
      <c r="K164">
        <f t="shared" si="71"/>
        <v>0.21999999990000046</v>
      </c>
      <c r="L164">
        <f t="shared" si="64"/>
        <v>-0.74939975980380458</v>
      </c>
      <c r="N164">
        <f t="shared" si="77"/>
        <v>-1.0000000099999885E-2</v>
      </c>
      <c r="O164">
        <f t="shared" si="72"/>
        <v>0.73999999990000009</v>
      </c>
      <c r="P164">
        <f t="shared" si="65"/>
        <v>-0.24979991993193273</v>
      </c>
      <c r="AE164">
        <f t="shared" si="66"/>
        <v>-2.0000000000000309E-2</v>
      </c>
      <c r="AF164">
        <f t="shared" si="67"/>
        <v>-0.52000000000000035</v>
      </c>
      <c r="AG164">
        <f t="shared" si="68"/>
        <v>0.50040016012812816</v>
      </c>
      <c r="AH164">
        <f t="shared" si="73"/>
        <v>0.72166496399385816</v>
      </c>
    </row>
    <row r="165" spans="2:34" x14ac:dyDescent="0.2">
      <c r="B165">
        <f t="shared" si="74"/>
        <v>-6.000000009999952E-2</v>
      </c>
      <c r="C165">
        <f t="shared" si="69"/>
        <v>-6.000000009999952E-2</v>
      </c>
      <c r="D165">
        <f t="shared" si="62"/>
        <v>-0.99819837707141168</v>
      </c>
      <c r="F165">
        <f t="shared" si="75"/>
        <v>-3.0000000099999764E-2</v>
      </c>
      <c r="G165">
        <f t="shared" si="70"/>
        <v>0.46999999990000024</v>
      </c>
      <c r="H165">
        <f t="shared" si="63"/>
        <v>-0.49909918853270041</v>
      </c>
      <c r="J165">
        <f t="shared" si="76"/>
        <v>-4.5000000099999549E-2</v>
      </c>
      <c r="K165">
        <f t="shared" si="71"/>
        <v>0.20499999990000045</v>
      </c>
      <c r="L165">
        <f t="shared" si="64"/>
        <v>-0.74864878280205605</v>
      </c>
      <c r="N165">
        <f t="shared" si="77"/>
        <v>-1.5000000099999886E-2</v>
      </c>
      <c r="O165">
        <f t="shared" si="72"/>
        <v>0.73499999990000009</v>
      </c>
      <c r="P165">
        <f t="shared" si="65"/>
        <v>-0.24954959426334478</v>
      </c>
      <c r="AE165">
        <f t="shared" si="66"/>
        <v>-3.0000000000000311E-2</v>
      </c>
      <c r="AF165">
        <f t="shared" si="67"/>
        <v>-0.53000000000000036</v>
      </c>
      <c r="AG165">
        <f t="shared" si="68"/>
        <v>0.50090081146128873</v>
      </c>
      <c r="AH165">
        <f t="shared" si="73"/>
        <v>0.7292472988791785</v>
      </c>
    </row>
    <row r="166" spans="2:34" x14ac:dyDescent="0.2">
      <c r="B166">
        <f t="shared" si="74"/>
        <v>-8.0000000099999524E-2</v>
      </c>
      <c r="C166">
        <f t="shared" si="69"/>
        <v>-8.0000000099999524E-2</v>
      </c>
      <c r="D166">
        <f t="shared" si="62"/>
        <v>-0.99679486354214331</v>
      </c>
      <c r="F166">
        <f t="shared" si="75"/>
        <v>-4.0000000099999766E-2</v>
      </c>
      <c r="G166">
        <f t="shared" si="70"/>
        <v>0.45999999990000023</v>
      </c>
      <c r="H166">
        <f t="shared" si="63"/>
        <v>-0.49839743176705881</v>
      </c>
      <c r="J166">
        <f t="shared" si="76"/>
        <v>-6.0000000099999548E-2</v>
      </c>
      <c r="K166">
        <f t="shared" si="71"/>
        <v>0.18999999990000044</v>
      </c>
      <c r="L166">
        <f t="shared" si="64"/>
        <v>-0.74759614765460114</v>
      </c>
      <c r="N166">
        <f t="shared" si="77"/>
        <v>-2.0000000099999887E-2</v>
      </c>
      <c r="O166">
        <f t="shared" si="72"/>
        <v>0.72999999990000008</v>
      </c>
      <c r="P166">
        <f t="shared" si="65"/>
        <v>-0.24919871587951653</v>
      </c>
      <c r="AE166">
        <f t="shared" si="66"/>
        <v>-4.0000000000000313E-2</v>
      </c>
      <c r="AF166">
        <f t="shared" si="67"/>
        <v>-0.54000000000000026</v>
      </c>
      <c r="AG166">
        <f t="shared" si="68"/>
        <v>0.50160256822491545</v>
      </c>
      <c r="AH166">
        <f t="shared" si="73"/>
        <v>0.73702451550123571</v>
      </c>
    </row>
    <row r="167" spans="2:34" x14ac:dyDescent="0.2">
      <c r="B167">
        <f t="shared" si="74"/>
        <v>-0.10000000009999953</v>
      </c>
      <c r="C167">
        <f t="shared" si="69"/>
        <v>-0.10000000009999953</v>
      </c>
      <c r="D167">
        <f t="shared" si="62"/>
        <v>-0.99498743709656967</v>
      </c>
      <c r="F167">
        <f t="shared" si="75"/>
        <v>-5.0000000099999768E-2</v>
      </c>
      <c r="G167">
        <f t="shared" si="70"/>
        <v>0.44999999990000022</v>
      </c>
      <c r="H167">
        <f t="shared" si="63"/>
        <v>-0.49749371854325963</v>
      </c>
      <c r="J167">
        <f t="shared" si="76"/>
        <v>-7.5000000099999548E-2</v>
      </c>
      <c r="K167">
        <f t="shared" si="71"/>
        <v>0.17499999990000045</v>
      </c>
      <c r="L167">
        <f t="shared" si="64"/>
        <v>-0.74624057781991471</v>
      </c>
      <c r="N167">
        <f t="shared" si="77"/>
        <v>-2.5000000099999888E-2</v>
      </c>
      <c r="O167">
        <f t="shared" si="72"/>
        <v>0.72499999990000008</v>
      </c>
      <c r="P167">
        <f t="shared" si="65"/>
        <v>-0.24874685926660461</v>
      </c>
      <c r="AE167">
        <f t="shared" si="66"/>
        <v>-5.0000000000000315E-2</v>
      </c>
      <c r="AF167">
        <f t="shared" si="67"/>
        <v>-0.55000000000000027</v>
      </c>
      <c r="AG167">
        <f t="shared" si="68"/>
        <v>0.50250628144669007</v>
      </c>
      <c r="AH167">
        <f t="shared" si="73"/>
        <v>0.74499165290181635</v>
      </c>
    </row>
    <row r="168" spans="2:34" x14ac:dyDescent="0.2">
      <c r="B168">
        <f t="shared" si="74"/>
        <v>-0.12000000009999953</v>
      </c>
      <c r="C168">
        <f t="shared" si="69"/>
        <v>-0.12000000009999953</v>
      </c>
      <c r="D168">
        <f t="shared" si="62"/>
        <v>-0.99277389166718122</v>
      </c>
      <c r="F168">
        <f t="shared" si="75"/>
        <v>-6.000000009999977E-2</v>
      </c>
      <c r="G168">
        <f t="shared" si="70"/>
        <v>0.43999999990000022</v>
      </c>
      <c r="H168">
        <f t="shared" si="63"/>
        <v>-0.49638694582754694</v>
      </c>
      <c r="J168">
        <f t="shared" si="76"/>
        <v>-9.0000000099999547E-2</v>
      </c>
      <c r="K168">
        <f t="shared" si="71"/>
        <v>0.15999999990000047</v>
      </c>
      <c r="L168">
        <f t="shared" si="64"/>
        <v>-0.74458041874736414</v>
      </c>
      <c r="N168">
        <f t="shared" si="77"/>
        <v>-3.0000000099999889E-2</v>
      </c>
      <c r="O168">
        <f t="shared" si="72"/>
        <v>0.71999999990000008</v>
      </c>
      <c r="P168">
        <f t="shared" si="65"/>
        <v>-0.24819347290772981</v>
      </c>
      <c r="AE168">
        <f t="shared" si="66"/>
        <v>-6.0000000000000317E-2</v>
      </c>
      <c r="AF168">
        <f t="shared" si="67"/>
        <v>-0.56000000000000028</v>
      </c>
      <c r="AG168">
        <f t="shared" si="68"/>
        <v>0.50361305416036584</v>
      </c>
      <c r="AH168">
        <f t="shared" si="73"/>
        <v>0.75314414843423694</v>
      </c>
    </row>
    <row r="169" spans="2:34" x14ac:dyDescent="0.2">
      <c r="B169">
        <f t="shared" si="74"/>
        <v>-0.14000000009999952</v>
      </c>
      <c r="C169">
        <f t="shared" si="69"/>
        <v>-0.14000000009999952</v>
      </c>
      <c r="D169">
        <f t="shared" si="62"/>
        <v>-0.99015150354478587</v>
      </c>
      <c r="F169">
        <f t="shared" si="75"/>
        <v>-7.0000000099999765E-2</v>
      </c>
      <c r="G169">
        <f t="shared" si="70"/>
        <v>0.42999999990000026</v>
      </c>
      <c r="H169">
        <f t="shared" si="63"/>
        <v>-0.49507575176532331</v>
      </c>
      <c r="J169">
        <f t="shared" si="76"/>
        <v>-0.10500000009999955</v>
      </c>
      <c r="K169">
        <f t="shared" si="71"/>
        <v>0.14499999990000045</v>
      </c>
      <c r="L169">
        <f t="shared" si="64"/>
        <v>-0.74261362765505456</v>
      </c>
      <c r="N169">
        <f t="shared" si="77"/>
        <v>-3.5000000099999887E-2</v>
      </c>
      <c r="O169">
        <f t="shared" si="72"/>
        <v>0.71499999990000007</v>
      </c>
      <c r="P169">
        <f t="shared" si="65"/>
        <v>-0.24753787587559203</v>
      </c>
      <c r="AE169">
        <f t="shared" si="66"/>
        <v>-7.0000000000000312E-2</v>
      </c>
      <c r="AF169">
        <f t="shared" si="67"/>
        <v>-0.57000000000000028</v>
      </c>
      <c r="AG169">
        <f t="shared" si="68"/>
        <v>0.5049242482205375</v>
      </c>
      <c r="AH169">
        <f t="shared" si="73"/>
        <v>0.76147783713058603</v>
      </c>
    </row>
    <row r="170" spans="2:34" x14ac:dyDescent="0.2">
      <c r="B170">
        <f t="shared" si="74"/>
        <v>-0.16000000009999951</v>
      </c>
      <c r="C170">
        <f t="shared" si="69"/>
        <v>-0.16000000009999951</v>
      </c>
      <c r="D170">
        <f t="shared" si="62"/>
        <v>-0.98711701432403653</v>
      </c>
      <c r="F170">
        <f t="shared" si="75"/>
        <v>-8.000000009999976E-2</v>
      </c>
      <c r="G170">
        <f t="shared" si="70"/>
        <v>0.41999999990000025</v>
      </c>
      <c r="H170">
        <f t="shared" si="63"/>
        <v>-0.49355850715391386</v>
      </c>
      <c r="J170">
        <f t="shared" si="76"/>
        <v>-0.12000000009999955</v>
      </c>
      <c r="K170">
        <f t="shared" si="71"/>
        <v>0.12999999990000044</v>
      </c>
      <c r="L170">
        <f t="shared" si="64"/>
        <v>-0.74033776073897517</v>
      </c>
      <c r="N170">
        <f t="shared" si="77"/>
        <v>-4.0000000099999884E-2</v>
      </c>
      <c r="O170">
        <f t="shared" si="72"/>
        <v>0.70999999990000007</v>
      </c>
      <c r="P170">
        <f t="shared" si="65"/>
        <v>-0.24677925356885252</v>
      </c>
      <c r="AE170">
        <f t="shared" si="66"/>
        <v>-8.0000000000000307E-2</v>
      </c>
      <c r="AF170">
        <f t="shared" si="67"/>
        <v>-0.58000000000000029</v>
      </c>
      <c r="AG170">
        <f t="shared" si="68"/>
        <v>0.50644149282987738</v>
      </c>
      <c r="AH170">
        <f t="shared" si="73"/>
        <v>0.76998895164784997</v>
      </c>
    </row>
    <row r="171" spans="2:34" x14ac:dyDescent="0.2">
      <c r="B171">
        <f t="shared" si="74"/>
        <v>-0.1800000000999995</v>
      </c>
      <c r="C171">
        <f t="shared" si="69"/>
        <v>-0.1800000000999995</v>
      </c>
      <c r="D171">
        <f t="shared" si="62"/>
        <v>-0.98366661017033619</v>
      </c>
      <c r="F171">
        <f t="shared" si="75"/>
        <v>-9.0000000099999755E-2</v>
      </c>
      <c r="G171">
        <f t="shared" si="70"/>
        <v>0.40999999990000024</v>
      </c>
      <c r="H171">
        <f t="shared" si="63"/>
        <v>-0.49183330507601863</v>
      </c>
      <c r="J171">
        <f t="shared" si="76"/>
        <v>-0.13500000009999955</v>
      </c>
      <c r="K171">
        <f t="shared" si="71"/>
        <v>0.11499999990000045</v>
      </c>
      <c r="L171">
        <f t="shared" si="64"/>
        <v>-0.73774995762317741</v>
      </c>
      <c r="N171">
        <f t="shared" si="77"/>
        <v>-4.5000000099999882E-2</v>
      </c>
      <c r="O171">
        <f t="shared" si="72"/>
        <v>0.70499999990000006</v>
      </c>
      <c r="P171">
        <f t="shared" si="65"/>
        <v>-0.24591665252885989</v>
      </c>
      <c r="AE171">
        <f t="shared" si="66"/>
        <v>-9.0000000000000302E-2</v>
      </c>
      <c r="AF171">
        <f t="shared" si="67"/>
        <v>-0.5900000000000003</v>
      </c>
      <c r="AG171">
        <f t="shared" si="68"/>
        <v>0.50816669490568256</v>
      </c>
      <c r="AH171">
        <f t="shared" si="73"/>
        <v>0.77867412298815053</v>
      </c>
    </row>
    <row r="172" spans="2:34" x14ac:dyDescent="0.2">
      <c r="B172">
        <f t="shared" si="74"/>
        <v>-0.20000000009999949</v>
      </c>
      <c r="C172">
        <f t="shared" si="69"/>
        <v>-0.20000000009999949</v>
      </c>
      <c r="D172">
        <f t="shared" si="62"/>
        <v>-0.97979589709285897</v>
      </c>
      <c r="F172">
        <f t="shared" si="75"/>
        <v>-0.10000000009999975</v>
      </c>
      <c r="G172">
        <f t="shared" si="70"/>
        <v>0.39999999990000024</v>
      </c>
      <c r="H172">
        <f t="shared" si="63"/>
        <v>-0.48989794853622326</v>
      </c>
      <c r="J172">
        <f t="shared" si="76"/>
        <v>-0.15000000009999953</v>
      </c>
      <c r="K172">
        <f t="shared" si="71"/>
        <v>9.9999999900000469E-2</v>
      </c>
      <c r="L172">
        <f t="shared" si="64"/>
        <v>-0.73484692281454111</v>
      </c>
      <c r="N172">
        <f t="shared" si="77"/>
        <v>-5.0000000099999879E-2</v>
      </c>
      <c r="O172">
        <f t="shared" si="72"/>
        <v>0.69999999990000017</v>
      </c>
      <c r="P172">
        <f t="shared" si="65"/>
        <v>-0.24494897425790541</v>
      </c>
      <c r="AE172">
        <f t="shared" si="66"/>
        <v>-0.1000000000000003</v>
      </c>
      <c r="AF172">
        <f t="shared" si="67"/>
        <v>-0.60000000000000031</v>
      </c>
      <c r="AG172">
        <f t="shared" si="68"/>
        <v>0.51010205144336451</v>
      </c>
      <c r="AH172">
        <f t="shared" si="73"/>
        <v>0.78753038219914373</v>
      </c>
    </row>
    <row r="173" spans="2:34" x14ac:dyDescent="0.2">
      <c r="B173">
        <f t="shared" si="74"/>
        <v>-0.22000000009999948</v>
      </c>
      <c r="C173">
        <f t="shared" si="69"/>
        <v>-0.22000000009999948</v>
      </c>
      <c r="D173">
        <f t="shared" si="62"/>
        <v>-0.97549987183802345</v>
      </c>
      <c r="F173">
        <f t="shared" si="75"/>
        <v>-0.11000000009999975</v>
      </c>
      <c r="G173">
        <f t="shared" si="70"/>
        <v>0.38999999990000023</v>
      </c>
      <c r="H173">
        <f t="shared" si="63"/>
        <v>-0.48774993590773547</v>
      </c>
      <c r="J173">
        <f t="shared" si="76"/>
        <v>-0.16500000009999954</v>
      </c>
      <c r="K173">
        <f t="shared" si="71"/>
        <v>8.4999999900000456E-2</v>
      </c>
      <c r="L173">
        <f t="shared" si="64"/>
        <v>-0.73162490387287948</v>
      </c>
      <c r="N173">
        <f t="shared" si="77"/>
        <v>-5.5000000099999877E-2</v>
      </c>
      <c r="O173">
        <f t="shared" si="72"/>
        <v>0.69499999990000016</v>
      </c>
      <c r="P173">
        <f t="shared" si="65"/>
        <v>-0.24387496794259148</v>
      </c>
      <c r="AE173">
        <f t="shared" si="66"/>
        <v>-0.11000000000000029</v>
      </c>
      <c r="AF173">
        <f t="shared" si="67"/>
        <v>-0.61000000000000032</v>
      </c>
      <c r="AG173">
        <f t="shared" si="68"/>
        <v>0.51225006406971207</v>
      </c>
      <c r="AH173">
        <f t="shared" si="73"/>
        <v>0.79655516327459985</v>
      </c>
    </row>
    <row r="174" spans="2:34" x14ac:dyDescent="0.2">
      <c r="B174">
        <f t="shared" si="74"/>
        <v>-0.24000000009999947</v>
      </c>
      <c r="C174">
        <f t="shared" si="69"/>
        <v>-0.24000000009999947</v>
      </c>
      <c r="D174">
        <f t="shared" si="62"/>
        <v>-0.97077288793620531</v>
      </c>
      <c r="F174">
        <f t="shared" si="75"/>
        <v>-0.12000000009999974</v>
      </c>
      <c r="G174">
        <f t="shared" si="70"/>
        <v>0.37999999990000027</v>
      </c>
      <c r="H174">
        <f t="shared" si="63"/>
        <v>-0.48538644395574138</v>
      </c>
      <c r="J174">
        <f t="shared" si="76"/>
        <v>-0.18000000009999956</v>
      </c>
      <c r="K174">
        <f t="shared" si="71"/>
        <v>6.9999999900000442E-2</v>
      </c>
      <c r="L174">
        <f t="shared" si="64"/>
        <v>-0.7280796659459734</v>
      </c>
      <c r="N174">
        <f t="shared" si="77"/>
        <v>-6.0000000099999874E-2</v>
      </c>
      <c r="O174">
        <f t="shared" si="72"/>
        <v>0.68999999990000016</v>
      </c>
      <c r="P174">
        <f t="shared" si="65"/>
        <v>-0.24269322196550941</v>
      </c>
      <c r="AE174">
        <f t="shared" si="66"/>
        <v>-0.12000000000000029</v>
      </c>
      <c r="AF174">
        <f t="shared" si="67"/>
        <v>-0.62000000000000033</v>
      </c>
      <c r="AG174">
        <f t="shared" si="68"/>
        <v>0.51461355601953618</v>
      </c>
      <c r="AH174">
        <f t="shared" si="73"/>
        <v>0.80574630749329079</v>
      </c>
    </row>
    <row r="175" spans="2:34" x14ac:dyDescent="0.2">
      <c r="B175">
        <f t="shared" si="74"/>
        <v>-0.26000000009999946</v>
      </c>
      <c r="C175">
        <f t="shared" si="69"/>
        <v>-0.26000000009999946</v>
      </c>
      <c r="D175">
        <f t="shared" si="62"/>
        <v>-0.96560861633893902</v>
      </c>
      <c r="F175">
        <f t="shared" si="75"/>
        <v>-0.13000000009999974</v>
      </c>
      <c r="G175">
        <f t="shared" si="70"/>
        <v>0.36999999990000026</v>
      </c>
      <c r="H175">
        <f t="shared" si="63"/>
        <v>-0.4828043081560065</v>
      </c>
      <c r="J175">
        <f t="shared" si="76"/>
        <v>-0.19500000009999957</v>
      </c>
      <c r="K175">
        <f t="shared" si="71"/>
        <v>5.4999999900000429E-2</v>
      </c>
      <c r="L175">
        <f t="shared" si="64"/>
        <v>-0.72420646224747276</v>
      </c>
      <c r="N175">
        <f t="shared" si="77"/>
        <v>-6.5000000099999872E-2</v>
      </c>
      <c r="O175">
        <f t="shared" si="72"/>
        <v>0.68499999990000016</v>
      </c>
      <c r="P175">
        <f t="shared" si="65"/>
        <v>-0.24140215406454024</v>
      </c>
      <c r="AE175">
        <f t="shared" si="66"/>
        <v>-0.13000000000000028</v>
      </c>
      <c r="AF175">
        <f t="shared" si="67"/>
        <v>-0.63000000000000034</v>
      </c>
      <c r="AG175">
        <f t="shared" si="68"/>
        <v>0.5171956918170677</v>
      </c>
      <c r="AH175">
        <f t="shared" si="73"/>
        <v>0.81510206945764518</v>
      </c>
    </row>
    <row r="176" spans="2:34" x14ac:dyDescent="0.2">
      <c r="B176">
        <f t="shared" si="74"/>
        <v>-0.28000000009999948</v>
      </c>
      <c r="C176">
        <f t="shared" si="69"/>
        <v>-0.28000000009999948</v>
      </c>
      <c r="D176">
        <f t="shared" si="62"/>
        <v>-0.95999999997083352</v>
      </c>
      <c r="F176">
        <f t="shared" si="75"/>
        <v>-0.14000000009999974</v>
      </c>
      <c r="G176">
        <f t="shared" si="70"/>
        <v>0.35999999990000026</v>
      </c>
      <c r="H176">
        <f t="shared" si="63"/>
        <v>-0.47999999997083337</v>
      </c>
      <c r="J176">
        <f t="shared" si="76"/>
        <v>-0.21000000009999958</v>
      </c>
      <c r="K176">
        <f t="shared" si="71"/>
        <v>3.9999999900000416E-2</v>
      </c>
      <c r="L176">
        <f t="shared" si="64"/>
        <v>-0.71999999997083342</v>
      </c>
      <c r="N176">
        <f t="shared" si="77"/>
        <v>-7.0000000099999876E-2</v>
      </c>
      <c r="O176">
        <f t="shared" si="72"/>
        <v>0.67999999990000015</v>
      </c>
      <c r="P176">
        <f t="shared" si="65"/>
        <v>-0.23999999997083338</v>
      </c>
      <c r="AE176">
        <f t="shared" si="66"/>
        <v>-0.14000000000000029</v>
      </c>
      <c r="AF176">
        <f t="shared" si="67"/>
        <v>-0.64000000000000035</v>
      </c>
      <c r="AG176">
        <f t="shared" si="68"/>
        <v>0.52</v>
      </c>
      <c r="AH176">
        <f t="shared" si="73"/>
        <v>0.82462112512353236</v>
      </c>
    </row>
    <row r="177" spans="2:34" x14ac:dyDescent="0.2">
      <c r="B177">
        <f t="shared" ref="B177:B211" si="78">B176-0.02*D$6</f>
        <v>-0.3000000000999995</v>
      </c>
      <c r="C177">
        <f t="shared" si="69"/>
        <v>-0.3000000000999995</v>
      </c>
      <c r="D177">
        <f t="shared" si="62"/>
        <v>-0.95393920138549726</v>
      </c>
      <c r="F177">
        <f t="shared" ref="F177:F211" si="79">F176-0.02*H$6</f>
        <v>-0.15000000009999975</v>
      </c>
      <c r="G177">
        <f t="shared" si="70"/>
        <v>0.34999999990000025</v>
      </c>
      <c r="H177">
        <f t="shared" si="63"/>
        <v>-0.47696960067702437</v>
      </c>
      <c r="J177">
        <f t="shared" ref="J177:J211" si="80">J176-0.02*L$6</f>
        <v>-0.2250000000999996</v>
      </c>
      <c r="K177">
        <f t="shared" si="71"/>
        <v>2.4999999900000403E-2</v>
      </c>
      <c r="L177">
        <f t="shared" si="64"/>
        <v>-0.71545440103126079</v>
      </c>
      <c r="N177">
        <f t="shared" ref="N177:N211" si="81">N176-0.02*P$6</f>
        <v>-7.5000000099999881E-2</v>
      </c>
      <c r="O177">
        <f t="shared" si="72"/>
        <v>0.67499999990000015</v>
      </c>
      <c r="P177">
        <f t="shared" si="65"/>
        <v>-0.2384848003227879</v>
      </c>
      <c r="AE177">
        <f t="shared" si="66"/>
        <v>-0.1500000000000003</v>
      </c>
      <c r="AF177">
        <f t="shared" si="67"/>
        <v>-0.65000000000000036</v>
      </c>
      <c r="AG177">
        <f t="shared" si="68"/>
        <v>0.52303039929152728</v>
      </c>
      <c r="AH177">
        <f t="shared" si="73"/>
        <v>0.83430258215053787</v>
      </c>
    </row>
    <row r="178" spans="2:34" x14ac:dyDescent="0.2">
      <c r="B178">
        <f t="shared" si="78"/>
        <v>-0.32000000009999952</v>
      </c>
      <c r="C178">
        <f t="shared" si="69"/>
        <v>-0.32000000009999952</v>
      </c>
      <c r="D178">
        <f t="shared" ref="D178:D212" si="82">-((D$6^2-B178^2)^0.5)+D$4</f>
        <v>-0.94741754255238497</v>
      </c>
      <c r="F178">
        <f t="shared" si="79"/>
        <v>-0.16000000009999976</v>
      </c>
      <c r="G178">
        <f t="shared" si="70"/>
        <v>0.33999999990000024</v>
      </c>
      <c r="H178">
        <f t="shared" ref="H178:H212" si="83">-((H$6^2-F178^2)^0.5)+H$4</f>
        <v>-0.4737087712593045</v>
      </c>
      <c r="J178">
        <f t="shared" si="80"/>
        <v>-0.24000000009999961</v>
      </c>
      <c r="K178">
        <f t="shared" si="71"/>
        <v>9.9999999000003892E-3</v>
      </c>
      <c r="L178">
        <f t="shared" ref="L178:L212" si="84">-((L$6^2-J178^2)^0.5)+L$4</f>
        <v>-0.71056315690584482</v>
      </c>
      <c r="N178">
        <f t="shared" si="81"/>
        <v>-8.0000000099999885E-2</v>
      </c>
      <c r="O178">
        <f t="shared" si="72"/>
        <v>0.66999999990000014</v>
      </c>
      <c r="P178">
        <f t="shared" ref="P178:P212" si="85">-((P$6^2-N178^2)^0.5)+P$4</f>
        <v>-0.23685438561276423</v>
      </c>
      <c r="AE178">
        <f t="shared" ref="AE178:AE212" si="86">AE78</f>
        <v>-0.16000000000000031</v>
      </c>
      <c r="AF178">
        <f t="shared" ref="AF178:AF192" si="87">AE178-AG$3</f>
        <v>-0.66000000000000036</v>
      </c>
      <c r="AG178">
        <f t="shared" ref="AG178:AG192" si="88">-((AG$6^2-AE178^2)^0.5)+AG$4</f>
        <v>0.52629122870691969</v>
      </c>
      <c r="AH178">
        <f t="shared" si="73"/>
        <v>0.84414599295017667</v>
      </c>
    </row>
    <row r="179" spans="2:34" x14ac:dyDescent="0.2">
      <c r="B179">
        <f t="shared" si="78"/>
        <v>-0.34000000009999953</v>
      </c>
      <c r="C179">
        <f t="shared" si="69"/>
        <v>-0.34000000009999953</v>
      </c>
      <c r="D179">
        <f t="shared" si="82"/>
        <v>-0.94042543560454617</v>
      </c>
      <c r="F179">
        <f t="shared" si="79"/>
        <v>-0.17000000009999977</v>
      </c>
      <c r="G179">
        <f t="shared" si="70"/>
        <v>0.32999999990000023</v>
      </c>
      <c r="H179">
        <f t="shared" si="83"/>
        <v>-0.47021271778419615</v>
      </c>
      <c r="J179">
        <f t="shared" si="80"/>
        <v>-0.25500000009999962</v>
      </c>
      <c r="K179">
        <f t="shared" si="71"/>
        <v>-5.0000000999996241E-3</v>
      </c>
      <c r="L179">
        <f t="shared" si="84"/>
        <v>-0.70531907669437111</v>
      </c>
      <c r="N179">
        <f t="shared" si="81"/>
        <v>-8.5000000099999889E-2</v>
      </c>
      <c r="O179">
        <f t="shared" si="72"/>
        <v>0.66499999990000014</v>
      </c>
      <c r="P179">
        <f t="shared" si="85"/>
        <v>-0.23510635887402115</v>
      </c>
      <c r="AE179">
        <f t="shared" si="86"/>
        <v>-0.17000000000000032</v>
      </c>
      <c r="AF179">
        <f t="shared" si="87"/>
        <v>-0.67000000000000037</v>
      </c>
      <c r="AG179">
        <f t="shared" si="88"/>
        <v>0.52978728217965021</v>
      </c>
      <c r="AH179">
        <f t="shared" si="73"/>
        <v>0.85415137087011739</v>
      </c>
    </row>
    <row r="180" spans="2:34" x14ac:dyDescent="0.2">
      <c r="B180">
        <f t="shared" si="78"/>
        <v>-0.36000000009999955</v>
      </c>
      <c r="C180">
        <f t="shared" si="69"/>
        <v>-0.36000000009999955</v>
      </c>
      <c r="D180">
        <f t="shared" si="82"/>
        <v>-0.93295230313666111</v>
      </c>
      <c r="F180">
        <f t="shared" si="79"/>
        <v>-0.18000000009999978</v>
      </c>
      <c r="G180">
        <f t="shared" si="70"/>
        <v>0.31999999990000022</v>
      </c>
      <c r="H180">
        <f t="shared" si="83"/>
        <v>-0.46647615154903693</v>
      </c>
      <c r="J180">
        <f t="shared" si="80"/>
        <v>-0.27000000009999964</v>
      </c>
      <c r="K180">
        <f t="shared" si="71"/>
        <v>-2.0000000099999637E-2</v>
      </c>
      <c r="L180">
        <f t="shared" si="84"/>
        <v>-0.69971422734284905</v>
      </c>
      <c r="N180">
        <f t="shared" si="81"/>
        <v>-9.0000000099999894E-2</v>
      </c>
      <c r="O180">
        <f t="shared" si="72"/>
        <v>0.65999999990000013</v>
      </c>
      <c r="P180">
        <f t="shared" si="85"/>
        <v>-0.23323807575522487</v>
      </c>
      <c r="AE180">
        <f t="shared" si="86"/>
        <v>-0.18000000000000033</v>
      </c>
      <c r="AF180">
        <f t="shared" si="87"/>
        <v>-0.68000000000000038</v>
      </c>
      <c r="AG180">
        <f t="shared" si="88"/>
        <v>0.5335238484123761</v>
      </c>
      <c r="AH180">
        <f t="shared" si="73"/>
        <v>0.86431921002876744</v>
      </c>
    </row>
    <row r="181" spans="2:34" x14ac:dyDescent="0.2">
      <c r="B181">
        <f t="shared" si="78"/>
        <v>-0.38000000009999957</v>
      </c>
      <c r="C181">
        <f t="shared" si="69"/>
        <v>-0.38000000009999957</v>
      </c>
      <c r="D181">
        <f t="shared" si="82"/>
        <v>-0.92498648634669267</v>
      </c>
      <c r="F181">
        <f t="shared" si="79"/>
        <v>-0.19000000009999979</v>
      </c>
      <c r="G181">
        <f t="shared" si="70"/>
        <v>0.30999999990000021</v>
      </c>
      <c r="H181">
        <f t="shared" si="83"/>
        <v>-0.46249324315280549</v>
      </c>
      <c r="J181">
        <f t="shared" si="80"/>
        <v>-0.28500000009999965</v>
      </c>
      <c r="K181">
        <f t="shared" si="71"/>
        <v>-3.5000000099999651E-2</v>
      </c>
      <c r="L181">
        <f t="shared" si="84"/>
        <v>-0.69373986474974914</v>
      </c>
      <c r="N181">
        <f t="shared" si="81"/>
        <v>-9.5000000099999898E-2</v>
      </c>
      <c r="O181">
        <f t="shared" si="72"/>
        <v>0.65499999990000013</v>
      </c>
      <c r="P181">
        <f t="shared" si="85"/>
        <v>-0.23124662155586193</v>
      </c>
      <c r="AE181">
        <f t="shared" si="86"/>
        <v>-0.19000000000000034</v>
      </c>
      <c r="AF181">
        <f t="shared" si="87"/>
        <v>-0.69000000000000039</v>
      </c>
      <c r="AG181">
        <f t="shared" si="88"/>
        <v>0.53750675680611304</v>
      </c>
      <c r="AH181">
        <f t="shared" si="73"/>
        <v>0.87465050941060252</v>
      </c>
    </row>
    <row r="182" spans="2:34" x14ac:dyDescent="0.2">
      <c r="B182">
        <f t="shared" si="78"/>
        <v>-0.40000000009999959</v>
      </c>
      <c r="C182">
        <f t="shared" si="69"/>
        <v>-0.40000000009999959</v>
      </c>
      <c r="D182">
        <f t="shared" si="82"/>
        <v>-0.91651513894752457</v>
      </c>
      <c r="F182">
        <f t="shared" si="79"/>
        <v>-0.2000000000999998</v>
      </c>
      <c r="G182">
        <f t="shared" si="70"/>
        <v>0.2999999999000002</v>
      </c>
      <c r="H182">
        <f t="shared" si="83"/>
        <v>-0.45825756945194052</v>
      </c>
      <c r="J182">
        <f t="shared" si="80"/>
        <v>-0.30000000009999966</v>
      </c>
      <c r="K182">
        <f t="shared" si="71"/>
        <v>-5.0000000099999664E-2</v>
      </c>
      <c r="L182">
        <f t="shared" si="84"/>
        <v>-0.6873863541997326</v>
      </c>
      <c r="N182">
        <f t="shared" si="81"/>
        <v>-0.1000000000999999</v>
      </c>
      <c r="O182">
        <f t="shared" si="72"/>
        <v>0.64999999990000012</v>
      </c>
      <c r="P182">
        <f t="shared" si="85"/>
        <v>-0.22912878470414846</v>
      </c>
      <c r="AE182">
        <f t="shared" si="86"/>
        <v>-0.20000000000000034</v>
      </c>
      <c r="AF182">
        <f t="shared" si="87"/>
        <v>-0.7000000000000004</v>
      </c>
      <c r="AG182">
        <f t="shared" si="88"/>
        <v>0.54174243050441617</v>
      </c>
      <c r="AH182">
        <f t="shared" si="73"/>
        <v>0.88514680195368312</v>
      </c>
    </row>
    <row r="183" spans="2:34" x14ac:dyDescent="0.2">
      <c r="B183">
        <f t="shared" si="78"/>
        <v>-0.4200000000999996</v>
      </c>
      <c r="C183">
        <f t="shared" si="69"/>
        <v>-0.4200000000999996</v>
      </c>
      <c r="D183">
        <f t="shared" si="82"/>
        <v>-0.90752410431679464</v>
      </c>
      <c r="F183">
        <f t="shared" si="79"/>
        <v>-0.21000000009999981</v>
      </c>
      <c r="G183">
        <f t="shared" si="70"/>
        <v>0.28999999990000019</v>
      </c>
      <c r="H183">
        <f t="shared" si="83"/>
        <v>-0.45376205213525739</v>
      </c>
      <c r="J183">
        <f t="shared" si="80"/>
        <v>-0.31500000009999968</v>
      </c>
      <c r="K183">
        <f t="shared" si="71"/>
        <v>-6.5000000099999677E-2</v>
      </c>
      <c r="L183">
        <f t="shared" si="84"/>
        <v>-0.6806430782260261</v>
      </c>
      <c r="N183">
        <f t="shared" si="81"/>
        <v>-0.10500000009999991</v>
      </c>
      <c r="O183">
        <f t="shared" si="72"/>
        <v>0.64499999990000012</v>
      </c>
      <c r="P183">
        <f t="shared" si="85"/>
        <v>-0.22688102604448884</v>
      </c>
      <c r="AE183">
        <f t="shared" si="86"/>
        <v>-0.21000000000000035</v>
      </c>
      <c r="AF183">
        <f t="shared" si="87"/>
        <v>-0.71000000000000041</v>
      </c>
      <c r="AG183">
        <f t="shared" si="88"/>
        <v>0.54623794781846313</v>
      </c>
      <c r="AH183">
        <f t="shared" si="73"/>
        <v>0.89581018951389846</v>
      </c>
    </row>
    <row r="184" spans="2:34" x14ac:dyDescent="0.2">
      <c r="B184">
        <f t="shared" si="78"/>
        <v>-0.44000000009999962</v>
      </c>
      <c r="C184">
        <f t="shared" si="69"/>
        <v>-0.44000000009999962</v>
      </c>
      <c r="D184">
        <f t="shared" si="82"/>
        <v>-0.8979977727767483</v>
      </c>
      <c r="F184">
        <f t="shared" si="79"/>
        <v>-0.22000000009999982</v>
      </c>
      <c r="G184">
        <f t="shared" si="70"/>
        <v>0.27999999990000018</v>
      </c>
      <c r="H184">
        <f t="shared" si="83"/>
        <v>-0.44899888636387519</v>
      </c>
      <c r="J184">
        <f t="shared" si="80"/>
        <v>-0.33000000009999969</v>
      </c>
      <c r="K184">
        <f t="shared" si="71"/>
        <v>-8.0000000099999691E-2</v>
      </c>
      <c r="L184">
        <f t="shared" si="84"/>
        <v>-0.67349832957031175</v>
      </c>
      <c r="N184">
        <f t="shared" si="81"/>
        <v>-0.11000000009999991</v>
      </c>
      <c r="O184">
        <f t="shared" si="72"/>
        <v>0.63999999990000012</v>
      </c>
      <c r="P184">
        <f t="shared" si="85"/>
        <v>-0.22449944315743861</v>
      </c>
      <c r="AE184">
        <f t="shared" si="86"/>
        <v>-0.22000000000000036</v>
      </c>
      <c r="AF184">
        <f t="shared" si="87"/>
        <v>-0.72000000000000042</v>
      </c>
      <c r="AG184">
        <f t="shared" si="88"/>
        <v>0.55100111358712722</v>
      </c>
      <c r="AH184">
        <f t="shared" si="73"/>
        <v>0.90664338478491913</v>
      </c>
    </row>
    <row r="185" spans="2:34" x14ac:dyDescent="0.2">
      <c r="B185">
        <f t="shared" si="78"/>
        <v>-0.46000000009999964</v>
      </c>
      <c r="C185">
        <f t="shared" si="69"/>
        <v>-0.46000000009999964</v>
      </c>
      <c r="D185">
        <f t="shared" si="82"/>
        <v>-0.88791891516511823</v>
      </c>
      <c r="F185">
        <f t="shared" si="79"/>
        <v>-0.23000000009999982</v>
      </c>
      <c r="G185">
        <f t="shared" si="70"/>
        <v>0.26999999990000018</v>
      </c>
      <c r="H185">
        <f t="shared" si="83"/>
        <v>-0.44395945755665583</v>
      </c>
      <c r="J185">
        <f t="shared" si="80"/>
        <v>-0.3450000000999997</v>
      </c>
      <c r="K185">
        <f t="shared" si="71"/>
        <v>-9.5000000099999704E-2</v>
      </c>
      <c r="L185">
        <f t="shared" si="84"/>
        <v>-0.665939186360887</v>
      </c>
      <c r="N185">
        <f t="shared" si="81"/>
        <v>-0.11500000009999992</v>
      </c>
      <c r="O185">
        <f t="shared" si="72"/>
        <v>0.63499999990000011</v>
      </c>
      <c r="P185">
        <f t="shared" si="85"/>
        <v>-0.22197972875242464</v>
      </c>
      <c r="AE185">
        <f t="shared" si="86"/>
        <v>-0.23000000000000037</v>
      </c>
      <c r="AF185">
        <f t="shared" si="87"/>
        <v>-0.73000000000000043</v>
      </c>
      <c r="AG185">
        <f t="shared" si="88"/>
        <v>0.556040542391538</v>
      </c>
      <c r="AH185">
        <f t="shared" si="73"/>
        <v>0.91764976150112765</v>
      </c>
    </row>
    <row r="186" spans="2:34" x14ac:dyDescent="0.2">
      <c r="B186">
        <f t="shared" si="78"/>
        <v>-0.48000000009999966</v>
      </c>
      <c r="C186">
        <f t="shared" si="69"/>
        <v>-0.48000000009999966</v>
      </c>
      <c r="D186">
        <f t="shared" si="82"/>
        <v>-0.87726848792373724</v>
      </c>
      <c r="F186">
        <f t="shared" si="79"/>
        <v>-0.24000000009999983</v>
      </c>
      <c r="G186">
        <f t="shared" si="70"/>
        <v>0.25999999990000017</v>
      </c>
      <c r="H186">
        <f t="shared" si="83"/>
        <v>-0.43863424393451095</v>
      </c>
      <c r="J186">
        <f t="shared" si="80"/>
        <v>-0.36000000009999972</v>
      </c>
      <c r="K186">
        <f t="shared" si="71"/>
        <v>-0.11000000009999972</v>
      </c>
      <c r="L186">
        <f t="shared" si="84"/>
        <v>-0.65795136592912418</v>
      </c>
      <c r="N186">
        <f t="shared" si="81"/>
        <v>-0.12000000009999992</v>
      </c>
      <c r="O186">
        <f t="shared" si="72"/>
        <v>0.62999999990000011</v>
      </c>
      <c r="P186">
        <f t="shared" si="85"/>
        <v>-0.21931712193989786</v>
      </c>
      <c r="AE186">
        <f t="shared" si="86"/>
        <v>-0.24000000000000038</v>
      </c>
      <c r="AF186">
        <f t="shared" si="87"/>
        <v>-0.74000000000000044</v>
      </c>
      <c r="AG186">
        <f t="shared" si="88"/>
        <v>0.5613657560107741</v>
      </c>
      <c r="AH186">
        <f t="shared" si="73"/>
        <v>0.92883341456988322</v>
      </c>
    </row>
    <row r="187" spans="2:34" x14ac:dyDescent="0.2">
      <c r="B187">
        <f t="shared" si="78"/>
        <v>-0.50000000009999968</v>
      </c>
      <c r="C187">
        <f t="shared" si="69"/>
        <v>-0.50000000009999968</v>
      </c>
      <c r="D187">
        <f t="shared" si="82"/>
        <v>-0.86602540372670378</v>
      </c>
      <c r="F187">
        <f t="shared" si="79"/>
        <v>-0.25000000009999984</v>
      </c>
      <c r="G187">
        <f t="shared" si="70"/>
        <v>0.24999999990000016</v>
      </c>
      <c r="H187">
        <f t="shared" si="83"/>
        <v>-0.43301270183448437</v>
      </c>
      <c r="J187">
        <f t="shared" si="80"/>
        <v>-0.37500000009999973</v>
      </c>
      <c r="K187">
        <f t="shared" si="71"/>
        <v>-0.12500000009999973</v>
      </c>
      <c r="L187">
        <f t="shared" si="84"/>
        <v>-0.64951905278059408</v>
      </c>
      <c r="N187">
        <f t="shared" si="81"/>
        <v>-0.12500000009999993</v>
      </c>
      <c r="O187">
        <f t="shared" si="72"/>
        <v>0.6249999999000001</v>
      </c>
      <c r="P187">
        <f t="shared" si="85"/>
        <v>-0.21650635088837467</v>
      </c>
      <c r="AE187">
        <f t="shared" si="86"/>
        <v>-0.25000000000000039</v>
      </c>
      <c r="AF187">
        <f t="shared" si="87"/>
        <v>-0.75000000000000044</v>
      </c>
      <c r="AG187">
        <f t="shared" si="88"/>
        <v>0.56698729810778092</v>
      </c>
      <c r="AH187">
        <f t="shared" si="73"/>
        <v>0.94019923219260415</v>
      </c>
    </row>
    <row r="188" spans="2:34" x14ac:dyDescent="0.2">
      <c r="B188">
        <f t="shared" si="78"/>
        <v>-0.52000000009999969</v>
      </c>
      <c r="C188">
        <f t="shared" si="69"/>
        <v>-0.52000000009999969</v>
      </c>
      <c r="D188">
        <f t="shared" si="82"/>
        <v>-0.854166260101627</v>
      </c>
      <c r="F188">
        <f t="shared" si="79"/>
        <v>-0.26000000009999985</v>
      </c>
      <c r="G188">
        <f t="shared" si="70"/>
        <v>0.23999999990000015</v>
      </c>
      <c r="H188">
        <f t="shared" si="83"/>
        <v>-0.42708313002037446</v>
      </c>
      <c r="J188">
        <f t="shared" si="80"/>
        <v>-0.39000000009999974</v>
      </c>
      <c r="K188">
        <f t="shared" si="71"/>
        <v>-0.14000000009999974</v>
      </c>
      <c r="L188">
        <f t="shared" si="84"/>
        <v>-0.64062469506100073</v>
      </c>
      <c r="N188">
        <f t="shared" si="81"/>
        <v>-0.13000000009999993</v>
      </c>
      <c r="O188">
        <f t="shared" si="72"/>
        <v>0.6199999999000001</v>
      </c>
      <c r="P188">
        <f t="shared" si="85"/>
        <v>-0.21354156497974819</v>
      </c>
      <c r="AE188">
        <f t="shared" si="86"/>
        <v>-0.2600000000000004</v>
      </c>
      <c r="AF188">
        <f t="shared" si="87"/>
        <v>-0.76000000000000045</v>
      </c>
      <c r="AG188">
        <f t="shared" si="88"/>
        <v>0.5729168699187478</v>
      </c>
      <c r="AH188">
        <f t="shared" si="73"/>
        <v>0.95175298257347007</v>
      </c>
    </row>
    <row r="189" spans="2:34" x14ac:dyDescent="0.2">
      <c r="B189">
        <f t="shared" si="78"/>
        <v>-0.54000000009999971</v>
      </c>
      <c r="C189">
        <f t="shared" si="69"/>
        <v>-0.54000000009999971</v>
      </c>
      <c r="D189">
        <f t="shared" si="82"/>
        <v>-0.8416650164358741</v>
      </c>
      <c r="F189">
        <f t="shared" si="79"/>
        <v>-0.27000000009999986</v>
      </c>
      <c r="G189">
        <f t="shared" si="70"/>
        <v>0.22999999990000014</v>
      </c>
      <c r="H189">
        <f t="shared" si="83"/>
        <v>-0.42083250818585777</v>
      </c>
      <c r="J189">
        <f t="shared" si="80"/>
        <v>-0.40500000009999976</v>
      </c>
      <c r="K189">
        <f t="shared" si="71"/>
        <v>-0.15500000009999976</v>
      </c>
      <c r="L189">
        <f t="shared" si="84"/>
        <v>-0.63124876231086602</v>
      </c>
      <c r="N189">
        <f t="shared" si="81"/>
        <v>-0.13500000009999993</v>
      </c>
      <c r="O189">
        <f t="shared" si="72"/>
        <v>0.61499999990000009</v>
      </c>
      <c r="P189">
        <f t="shared" si="85"/>
        <v>-0.21041625406084963</v>
      </c>
      <c r="AE189">
        <f t="shared" si="86"/>
        <v>-0.27000000000000041</v>
      </c>
      <c r="AF189">
        <f t="shared" si="87"/>
        <v>-0.77000000000000046</v>
      </c>
      <c r="AG189">
        <f t="shared" si="88"/>
        <v>0.57916749174998405</v>
      </c>
      <c r="AH189">
        <f t="shared" si="73"/>
        <v>0.96350141852514604</v>
      </c>
    </row>
    <row r="190" spans="2:34" x14ac:dyDescent="0.2">
      <c r="B190">
        <f t="shared" si="78"/>
        <v>-0.56000000009999973</v>
      </c>
      <c r="C190">
        <f t="shared" si="69"/>
        <v>-0.56000000009999973</v>
      </c>
      <c r="D190">
        <f t="shared" si="82"/>
        <v>-0.8284926070207268</v>
      </c>
      <c r="F190">
        <f t="shared" si="79"/>
        <v>-0.28000000009999987</v>
      </c>
      <c r="G190">
        <f t="shared" si="70"/>
        <v>0.21999999990000013</v>
      </c>
      <c r="H190">
        <f t="shared" si="83"/>
        <v>-0.41424630347656705</v>
      </c>
      <c r="J190">
        <f t="shared" si="80"/>
        <v>-0.42000000009999977</v>
      </c>
      <c r="K190">
        <f t="shared" si="71"/>
        <v>-0.17000000009999977</v>
      </c>
      <c r="L190">
        <f t="shared" si="84"/>
        <v>-0.62136945524864684</v>
      </c>
      <c r="N190">
        <f t="shared" si="81"/>
        <v>-0.14000000009999994</v>
      </c>
      <c r="O190">
        <f t="shared" si="72"/>
        <v>0.60999999990000009</v>
      </c>
      <c r="P190">
        <f t="shared" si="85"/>
        <v>-0.2071231517044872</v>
      </c>
      <c r="AE190">
        <f t="shared" si="86"/>
        <v>-0.28000000000000042</v>
      </c>
      <c r="AF190">
        <f t="shared" si="87"/>
        <v>-0.78000000000000047</v>
      </c>
      <c r="AG190">
        <f t="shared" si="88"/>
        <v>0.58575369645584074</v>
      </c>
      <c r="AH190">
        <f t="shared" si="73"/>
        <v>0.97545240422671675</v>
      </c>
    </row>
    <row r="191" spans="2:34" x14ac:dyDescent="0.2">
      <c r="B191">
        <f t="shared" si="78"/>
        <v>-0.58000000009999975</v>
      </c>
      <c r="C191">
        <f t="shared" si="69"/>
        <v>-0.58000000009999975</v>
      </c>
      <c r="D191">
        <f t="shared" si="82"/>
        <v>-0.81461647410545313</v>
      </c>
      <c r="F191">
        <f t="shared" si="79"/>
        <v>-0.29000000009999988</v>
      </c>
      <c r="G191">
        <f t="shared" si="70"/>
        <v>0.20999999990000012</v>
      </c>
      <c r="H191">
        <f t="shared" si="83"/>
        <v>-0.40730823701712693</v>
      </c>
      <c r="J191">
        <f t="shared" si="80"/>
        <v>-0.43500000009999978</v>
      </c>
      <c r="K191">
        <f t="shared" si="71"/>
        <v>-0.18500000009999978</v>
      </c>
      <c r="L191">
        <f t="shared" si="84"/>
        <v>-0.61096235556128997</v>
      </c>
      <c r="N191">
        <f t="shared" si="81"/>
        <v>-0.14500000009999994</v>
      </c>
      <c r="O191">
        <f t="shared" si="72"/>
        <v>0.60499999990000008</v>
      </c>
      <c r="P191">
        <f t="shared" si="85"/>
        <v>-0.20365411847296389</v>
      </c>
      <c r="AE191">
        <f t="shared" si="86"/>
        <v>-0.29000000000000042</v>
      </c>
      <c r="AF191">
        <f t="shared" si="87"/>
        <v>-0.79000000000000048</v>
      </c>
      <c r="AG191">
        <f t="shared" si="88"/>
        <v>0.59269176291167425</v>
      </c>
      <c r="AH191">
        <f t="shared" si="73"/>
        <v>0.98761506966193513</v>
      </c>
    </row>
    <row r="192" spans="2:34" x14ac:dyDescent="0.2">
      <c r="B192">
        <f t="shared" si="78"/>
        <v>-0.60000000009999976</v>
      </c>
      <c r="C192">
        <f t="shared" si="69"/>
        <v>-0.60000000009999976</v>
      </c>
      <c r="D192">
        <f t="shared" si="82"/>
        <v>-0.79999999992500026</v>
      </c>
      <c r="F192">
        <f t="shared" si="79"/>
        <v>-0.30000000009999989</v>
      </c>
      <c r="G192">
        <f t="shared" si="70"/>
        <v>0.19999999990000011</v>
      </c>
      <c r="H192">
        <f t="shared" si="83"/>
        <v>-0.39999999992500013</v>
      </c>
      <c r="J192">
        <f t="shared" si="80"/>
        <v>-0.4500000000999998</v>
      </c>
      <c r="K192">
        <f t="shared" si="71"/>
        <v>-0.2000000000999998</v>
      </c>
      <c r="L192">
        <f t="shared" si="84"/>
        <v>-0.59999999992500019</v>
      </c>
      <c r="N192">
        <f t="shared" si="81"/>
        <v>-0.15000000009999995</v>
      </c>
      <c r="O192">
        <f t="shared" si="72"/>
        <v>0.59999999990000008</v>
      </c>
      <c r="P192">
        <f t="shared" si="85"/>
        <v>-0.19999999992500006</v>
      </c>
      <c r="AE192">
        <f t="shared" si="86"/>
        <v>-0.30000000000000043</v>
      </c>
      <c r="AF192">
        <f t="shared" si="87"/>
        <v>-0.80000000000000049</v>
      </c>
      <c r="AG192">
        <f t="shared" si="88"/>
        <v>0.60000000000000031</v>
      </c>
      <c r="AH192">
        <f t="shared" si="73"/>
        <v>1.0000000000000004</v>
      </c>
    </row>
    <row r="193" spans="2:31" x14ac:dyDescent="0.2">
      <c r="B193">
        <f t="shared" si="78"/>
        <v>-0.62000000009999978</v>
      </c>
      <c r="C193">
        <f t="shared" si="69"/>
        <v>-0.62000000009999978</v>
      </c>
      <c r="D193">
        <f t="shared" si="82"/>
        <v>-0.78460180975830041</v>
      </c>
      <c r="F193">
        <f t="shared" si="79"/>
        <v>-0.3100000000999999</v>
      </c>
      <c r="G193">
        <f t="shared" si="70"/>
        <v>0.1899999999000001</v>
      </c>
      <c r="H193">
        <f t="shared" si="83"/>
        <v>-0.39230090483963975</v>
      </c>
      <c r="J193">
        <f t="shared" si="80"/>
        <v>-0.46500000009999981</v>
      </c>
      <c r="K193">
        <f t="shared" si="71"/>
        <v>-0.21500000009999981</v>
      </c>
      <c r="L193">
        <f t="shared" si="84"/>
        <v>-0.58845135729897013</v>
      </c>
      <c r="N193">
        <f t="shared" si="81"/>
        <v>-0.15500000009999995</v>
      </c>
      <c r="O193">
        <f t="shared" si="72"/>
        <v>0.59499999990000008</v>
      </c>
      <c r="P193">
        <f t="shared" si="85"/>
        <v>-0.19615045238030937</v>
      </c>
      <c r="AE193">
        <f t="shared" si="86"/>
        <v>-0.31000000000000044</v>
      </c>
    </row>
    <row r="194" spans="2:31" x14ac:dyDescent="0.2">
      <c r="B194">
        <f t="shared" si="78"/>
        <v>-0.6400000000999998</v>
      </c>
      <c r="C194">
        <f t="shared" si="69"/>
        <v>-0.6400000000999998</v>
      </c>
      <c r="D194">
        <f t="shared" si="82"/>
        <v>-0.7683749084086493</v>
      </c>
      <c r="F194">
        <f t="shared" si="79"/>
        <v>-0.3200000000999999</v>
      </c>
      <c r="G194">
        <f t="shared" si="70"/>
        <v>0.1799999999000001</v>
      </c>
      <c r="H194">
        <f t="shared" si="83"/>
        <v>-0.38418745416267835</v>
      </c>
      <c r="J194">
        <f t="shared" si="80"/>
        <v>-0.48000000009999982</v>
      </c>
      <c r="K194">
        <f t="shared" si="71"/>
        <v>-0.23000000009999982</v>
      </c>
      <c r="L194">
        <f t="shared" si="84"/>
        <v>-0.57628118128566386</v>
      </c>
      <c r="N194">
        <f t="shared" si="81"/>
        <v>-0.16000000009999996</v>
      </c>
      <c r="O194">
        <f t="shared" si="72"/>
        <v>0.58999999990000007</v>
      </c>
      <c r="P194">
        <f t="shared" si="85"/>
        <v>-0.19209372703969282</v>
      </c>
      <c r="AE194">
        <f t="shared" si="86"/>
        <v>-0.32000000000000045</v>
      </c>
    </row>
    <row r="195" spans="2:31" x14ac:dyDescent="0.2">
      <c r="B195">
        <f t="shared" si="78"/>
        <v>-0.66000000009999982</v>
      </c>
      <c r="C195">
        <f t="shared" si="69"/>
        <v>-0.66000000009999982</v>
      </c>
      <c r="D195">
        <f t="shared" si="82"/>
        <v>-0.75126559875186638</v>
      </c>
      <c r="F195">
        <f t="shared" si="79"/>
        <v>-0.33000000009999991</v>
      </c>
      <c r="G195">
        <f t="shared" si="70"/>
        <v>0.16999999990000009</v>
      </c>
      <c r="H195">
        <f t="shared" si="83"/>
        <v>-0.37563279933200733</v>
      </c>
      <c r="J195">
        <f t="shared" si="80"/>
        <v>-0.49500000009999984</v>
      </c>
      <c r="K195">
        <f t="shared" si="71"/>
        <v>-0.24500000009999984</v>
      </c>
      <c r="L195">
        <f t="shared" si="84"/>
        <v>-0.5634491990419368</v>
      </c>
      <c r="N195">
        <f t="shared" si="81"/>
        <v>-0.16500000009999996</v>
      </c>
      <c r="O195">
        <f t="shared" si="72"/>
        <v>0.58499999990000007</v>
      </c>
      <c r="P195">
        <f t="shared" si="85"/>
        <v>-0.18781639962207775</v>
      </c>
      <c r="AE195">
        <f t="shared" si="86"/>
        <v>-0.33000000000000046</v>
      </c>
    </row>
    <row r="196" spans="2:31" x14ac:dyDescent="0.2">
      <c r="B196">
        <f t="shared" si="78"/>
        <v>-0.68000000009999984</v>
      </c>
      <c r="C196">
        <f t="shared" si="69"/>
        <v>-0.68000000009999984</v>
      </c>
      <c r="D196">
        <f t="shared" si="82"/>
        <v>-0.73321211110019191</v>
      </c>
      <c r="F196">
        <f t="shared" si="79"/>
        <v>-0.34000000009999992</v>
      </c>
      <c r="G196">
        <f t="shared" si="70"/>
        <v>0.15999999990000008</v>
      </c>
      <c r="H196">
        <f t="shared" si="83"/>
        <v>-0.36660605550372466</v>
      </c>
      <c r="J196">
        <f t="shared" si="80"/>
        <v>-0.5100000000999998</v>
      </c>
      <c r="K196">
        <f t="shared" si="71"/>
        <v>-0.2600000000999998</v>
      </c>
      <c r="L196">
        <f t="shared" si="84"/>
        <v>-0.54990908330195842</v>
      </c>
      <c r="N196">
        <f t="shared" si="81"/>
        <v>-0.17000000009999996</v>
      </c>
      <c r="O196">
        <f t="shared" si="72"/>
        <v>0.57999999990000006</v>
      </c>
      <c r="P196">
        <f t="shared" si="85"/>
        <v>-0.18330302770549101</v>
      </c>
      <c r="AE196">
        <f t="shared" si="86"/>
        <v>-0.34000000000000047</v>
      </c>
    </row>
    <row r="197" spans="2:31" x14ac:dyDescent="0.2">
      <c r="B197">
        <f t="shared" si="78"/>
        <v>-0.70000000009999985</v>
      </c>
      <c r="C197">
        <f t="shared" si="69"/>
        <v>-0.70000000009999985</v>
      </c>
      <c r="D197">
        <f t="shared" si="82"/>
        <v>-0.71414284275626549</v>
      </c>
      <c r="F197">
        <f t="shared" si="79"/>
        <v>-0.35000000009999993</v>
      </c>
      <c r="G197">
        <f t="shared" si="70"/>
        <v>0.14999999990000007</v>
      </c>
      <c r="H197">
        <f t="shared" si="83"/>
        <v>-0.35707142132912295</v>
      </c>
      <c r="J197">
        <f t="shared" si="80"/>
        <v>-0.52500000009999981</v>
      </c>
      <c r="K197">
        <f t="shared" si="71"/>
        <v>-0.27500000009999981</v>
      </c>
      <c r="L197">
        <f t="shared" si="84"/>
        <v>-0.53560713204269439</v>
      </c>
      <c r="N197">
        <f t="shared" si="81"/>
        <v>-0.17500000009999997</v>
      </c>
      <c r="O197">
        <f t="shared" si="72"/>
        <v>0.57499999990000006</v>
      </c>
      <c r="P197">
        <f t="shared" si="85"/>
        <v>-0.17853571061555168</v>
      </c>
      <c r="AE197">
        <f t="shared" si="86"/>
        <v>-0.35000000000000048</v>
      </c>
    </row>
    <row r="198" spans="2:31" x14ac:dyDescent="0.2">
      <c r="B198">
        <f t="shared" si="78"/>
        <v>-0.72000000009999987</v>
      </c>
      <c r="C198">
        <f t="shared" si="69"/>
        <v>-0.72000000009999987</v>
      </c>
      <c r="D198">
        <f t="shared" si="82"/>
        <v>-0.6939740628121488</v>
      </c>
      <c r="F198">
        <f t="shared" si="79"/>
        <v>-0.36000000009999994</v>
      </c>
      <c r="G198">
        <f t="shared" si="70"/>
        <v>0.13999999990000006</v>
      </c>
      <c r="H198">
        <f t="shared" si="83"/>
        <v>-0.34698703135419923</v>
      </c>
      <c r="J198">
        <f t="shared" si="80"/>
        <v>-0.54000000009999982</v>
      </c>
      <c r="K198">
        <f t="shared" si="71"/>
        <v>-0.29000000009999982</v>
      </c>
      <c r="L198">
        <f t="shared" si="84"/>
        <v>-0.52048054708317404</v>
      </c>
      <c r="N198">
        <f t="shared" si="81"/>
        <v>-0.18000000009999997</v>
      </c>
      <c r="O198">
        <f t="shared" si="72"/>
        <v>0.56999999990000005</v>
      </c>
      <c r="P198">
        <f t="shared" si="85"/>
        <v>-0.17349351562522447</v>
      </c>
      <c r="AE198">
        <f t="shared" si="86"/>
        <v>-0.36000000000000049</v>
      </c>
    </row>
    <row r="199" spans="2:31" x14ac:dyDescent="0.2">
      <c r="B199">
        <f t="shared" si="78"/>
        <v>-0.74000000009999989</v>
      </c>
      <c r="C199">
        <f t="shared" si="69"/>
        <v>-0.74000000009999989</v>
      </c>
      <c r="D199">
        <f t="shared" si="82"/>
        <v>-0.67260686872198994</v>
      </c>
      <c r="F199">
        <f t="shared" si="79"/>
        <v>-0.37000000009999995</v>
      </c>
      <c r="G199">
        <f t="shared" si="70"/>
        <v>0.12999999990000005</v>
      </c>
      <c r="H199">
        <f t="shared" si="83"/>
        <v>-0.33630343430598508</v>
      </c>
      <c r="J199">
        <f t="shared" si="80"/>
        <v>-0.55500000009999984</v>
      </c>
      <c r="K199">
        <f t="shared" si="71"/>
        <v>-0.30500000009999984</v>
      </c>
      <c r="L199">
        <f t="shared" si="84"/>
        <v>-0.50445515151398757</v>
      </c>
      <c r="N199">
        <f t="shared" si="81"/>
        <v>-0.18500000009999998</v>
      </c>
      <c r="O199">
        <f t="shared" si="72"/>
        <v>0.56499999990000005</v>
      </c>
      <c r="P199">
        <f t="shared" si="85"/>
        <v>-0.16815171709798271</v>
      </c>
      <c r="AE199">
        <f t="shared" si="86"/>
        <v>-0.3700000000000005</v>
      </c>
    </row>
    <row r="200" spans="2:31" x14ac:dyDescent="0.2">
      <c r="B200">
        <f t="shared" si="78"/>
        <v>-0.76000000009999991</v>
      </c>
      <c r="C200">
        <f t="shared" si="69"/>
        <v>-0.76000000009999991</v>
      </c>
      <c r="D200">
        <f t="shared" si="82"/>
        <v>-0.64992307225393997</v>
      </c>
      <c r="F200">
        <f t="shared" si="79"/>
        <v>-0.38000000009999996</v>
      </c>
      <c r="G200">
        <f t="shared" si="70"/>
        <v>0.11999999990000004</v>
      </c>
      <c r="H200">
        <f t="shared" si="83"/>
        <v>-0.32496153606850159</v>
      </c>
      <c r="J200">
        <f t="shared" si="80"/>
        <v>-0.57000000009999985</v>
      </c>
      <c r="K200">
        <f t="shared" si="71"/>
        <v>-0.32000000009999985</v>
      </c>
      <c r="L200">
        <f t="shared" si="84"/>
        <v>-0.48744230416122086</v>
      </c>
      <c r="N200">
        <f t="shared" si="81"/>
        <v>-0.19000000009999998</v>
      </c>
      <c r="O200">
        <f t="shared" si="72"/>
        <v>0.55999999990000005</v>
      </c>
      <c r="P200">
        <f t="shared" si="85"/>
        <v>-0.16248076797578231</v>
      </c>
      <c r="AE200">
        <f t="shared" si="86"/>
        <v>-0.3800000000000005</v>
      </c>
    </row>
    <row r="201" spans="2:31" x14ac:dyDescent="0.2">
      <c r="B201">
        <f t="shared" si="78"/>
        <v>-0.78000000009999992</v>
      </c>
      <c r="C201">
        <f t="shared" si="69"/>
        <v>-0.78000000009999992</v>
      </c>
      <c r="D201">
        <f t="shared" si="82"/>
        <v>-0.62577951376183616</v>
      </c>
      <c r="F201">
        <f t="shared" si="79"/>
        <v>-0.39000000009999997</v>
      </c>
      <c r="G201">
        <f t="shared" si="70"/>
        <v>0.10999999990000003</v>
      </c>
      <c r="H201">
        <f t="shared" si="83"/>
        <v>-0.31288975681859582</v>
      </c>
      <c r="J201">
        <f t="shared" si="80"/>
        <v>-0.58500000009999986</v>
      </c>
      <c r="K201">
        <f t="shared" si="71"/>
        <v>-0.33500000009999986</v>
      </c>
      <c r="L201">
        <f t="shared" si="84"/>
        <v>-0.46933463529021607</v>
      </c>
      <c r="N201">
        <f t="shared" si="81"/>
        <v>-0.19500000009999999</v>
      </c>
      <c r="O201">
        <f t="shared" si="72"/>
        <v>0.55499999990000004</v>
      </c>
      <c r="P201">
        <f t="shared" si="85"/>
        <v>-0.15644487834697562</v>
      </c>
      <c r="AE201">
        <f t="shared" si="86"/>
        <v>-0.39000000000000051</v>
      </c>
    </row>
    <row r="202" spans="2:31" x14ac:dyDescent="0.2">
      <c r="B202">
        <f t="shared" si="78"/>
        <v>-0.80000000009999994</v>
      </c>
      <c r="C202">
        <f t="shared" si="69"/>
        <v>-0.80000000009999994</v>
      </c>
      <c r="D202">
        <f t="shared" si="82"/>
        <v>-0.59999999986666674</v>
      </c>
      <c r="F202">
        <f t="shared" si="79"/>
        <v>-0.40000000009999997</v>
      </c>
      <c r="G202">
        <f t="shared" si="70"/>
        <v>9.9999999900000025E-2</v>
      </c>
      <c r="H202">
        <f t="shared" si="83"/>
        <v>-0.2999999998666667</v>
      </c>
      <c r="J202">
        <f t="shared" si="80"/>
        <v>-0.60000000009999988</v>
      </c>
      <c r="K202">
        <f t="shared" si="71"/>
        <v>-0.35000000009999988</v>
      </c>
      <c r="L202">
        <f t="shared" si="84"/>
        <v>-0.44999999986666683</v>
      </c>
      <c r="N202">
        <f t="shared" si="81"/>
        <v>-0.20000000009999999</v>
      </c>
      <c r="O202">
        <f t="shared" si="72"/>
        <v>0.54999999990000004</v>
      </c>
      <c r="P202">
        <f t="shared" si="85"/>
        <v>-0.14999999986666668</v>
      </c>
      <c r="AE202">
        <f t="shared" si="86"/>
        <v>-0.40000000000000052</v>
      </c>
    </row>
    <row r="203" spans="2:31" x14ac:dyDescent="0.2">
      <c r="B203">
        <f t="shared" si="78"/>
        <v>-0.82000000009999996</v>
      </c>
      <c r="C203">
        <f t="shared" si="69"/>
        <v>-0.82000000009999996</v>
      </c>
      <c r="D203">
        <f t="shared" si="82"/>
        <v>-0.57236352070690188</v>
      </c>
      <c r="F203">
        <f t="shared" si="79"/>
        <v>-0.41000000009999998</v>
      </c>
      <c r="G203">
        <f t="shared" si="70"/>
        <v>8.9999999900000016E-2</v>
      </c>
      <c r="H203">
        <f t="shared" si="83"/>
        <v>-0.28618176028181813</v>
      </c>
      <c r="J203">
        <f t="shared" si="80"/>
        <v>-0.61500000009999989</v>
      </c>
      <c r="K203">
        <f t="shared" si="71"/>
        <v>-0.36500000009999989</v>
      </c>
      <c r="L203">
        <f t="shared" si="84"/>
        <v>-0.42927264049436009</v>
      </c>
      <c r="N203">
        <f t="shared" si="81"/>
        <v>-0.2050000001</v>
      </c>
      <c r="O203">
        <f t="shared" si="72"/>
        <v>0.54499999990000003</v>
      </c>
      <c r="P203">
        <f t="shared" si="85"/>
        <v>-0.14309088006927626</v>
      </c>
      <c r="AE203">
        <f t="shared" si="86"/>
        <v>-0.41000000000000053</v>
      </c>
    </row>
    <row r="204" spans="2:31" x14ac:dyDescent="0.2">
      <c r="B204">
        <f t="shared" si="78"/>
        <v>-0.84000000009999998</v>
      </c>
      <c r="C204">
        <f t="shared" si="69"/>
        <v>-0.84000000009999998</v>
      </c>
      <c r="D204">
        <f t="shared" si="82"/>
        <v>-0.5425863984952074</v>
      </c>
      <c r="F204">
        <f t="shared" si="79"/>
        <v>-0.42000000009999999</v>
      </c>
      <c r="G204">
        <f t="shared" si="70"/>
        <v>7.9999999900000007E-2</v>
      </c>
      <c r="H204">
        <f t="shared" si="83"/>
        <v>-0.27129319917019667</v>
      </c>
      <c r="J204">
        <f t="shared" si="80"/>
        <v>-0.6300000000999999</v>
      </c>
      <c r="K204">
        <f t="shared" si="71"/>
        <v>-0.3800000000999999</v>
      </c>
      <c r="L204">
        <f t="shared" si="84"/>
        <v>-0.4069397988327022</v>
      </c>
      <c r="N204">
        <f t="shared" si="81"/>
        <v>-0.2100000001</v>
      </c>
      <c r="O204">
        <f t="shared" si="72"/>
        <v>0.53999999990000003</v>
      </c>
      <c r="P204">
        <f t="shared" si="85"/>
        <v>-0.13564659950769131</v>
      </c>
      <c r="AE204">
        <f t="shared" si="86"/>
        <v>-0.42000000000000054</v>
      </c>
    </row>
    <row r="205" spans="2:31" x14ac:dyDescent="0.2">
      <c r="B205">
        <f t="shared" si="78"/>
        <v>-0.86000000009999999</v>
      </c>
      <c r="C205">
        <f t="shared" ref="C205:C212" si="89">B205+D$3</f>
        <v>-0.86000000009999999</v>
      </c>
      <c r="D205">
        <f t="shared" si="82"/>
        <v>-0.51029403271839269</v>
      </c>
      <c r="F205">
        <f t="shared" si="79"/>
        <v>-0.4300000001</v>
      </c>
      <c r="G205">
        <f t="shared" ref="G205:G212" si="90">F205+H$3</f>
        <v>6.9999999899999998E-2</v>
      </c>
      <c r="H205">
        <f t="shared" si="83"/>
        <v>-0.25514701627493119</v>
      </c>
      <c r="J205">
        <f t="shared" si="80"/>
        <v>-0.64500000009999992</v>
      </c>
      <c r="K205">
        <f t="shared" ref="K205:K212" si="91">J205+L$3</f>
        <v>-0.39500000009999992</v>
      </c>
      <c r="L205">
        <f t="shared" si="84"/>
        <v>-0.38272052449666205</v>
      </c>
      <c r="N205">
        <f t="shared" si="81"/>
        <v>-0.2150000001</v>
      </c>
      <c r="O205">
        <f t="shared" ref="O205:O212" si="92">N205+P$3</f>
        <v>0.53499999990000002</v>
      </c>
      <c r="P205">
        <f t="shared" si="85"/>
        <v>-0.12757350805320045</v>
      </c>
      <c r="AE205">
        <f t="shared" si="86"/>
        <v>-0.43000000000000055</v>
      </c>
    </row>
    <row r="206" spans="2:31" x14ac:dyDescent="0.2">
      <c r="B206">
        <f t="shared" si="78"/>
        <v>-0.88000000010000001</v>
      </c>
      <c r="C206">
        <f t="shared" si="89"/>
        <v>-0.88000000010000001</v>
      </c>
      <c r="D206">
        <f t="shared" si="82"/>
        <v>-0.47497368329624329</v>
      </c>
      <c r="F206">
        <f t="shared" si="79"/>
        <v>-0.44000000010000001</v>
      </c>
      <c r="G206">
        <f t="shared" si="90"/>
        <v>5.999999989999999E-2</v>
      </c>
      <c r="H206">
        <f t="shared" si="83"/>
        <v>-0.23748684155548488</v>
      </c>
      <c r="J206">
        <f t="shared" si="80"/>
        <v>-0.66000000009999993</v>
      </c>
      <c r="K206">
        <f t="shared" si="91"/>
        <v>-0.41000000009999993</v>
      </c>
      <c r="L206">
        <f t="shared" si="84"/>
        <v>-0.35623026242586425</v>
      </c>
      <c r="N206">
        <f t="shared" si="81"/>
        <v>-0.22000000010000001</v>
      </c>
      <c r="O206">
        <f t="shared" si="92"/>
        <v>0.52999999990000002</v>
      </c>
      <c r="P206">
        <f t="shared" si="85"/>
        <v>-0.11874342068510574</v>
      </c>
      <c r="AE206">
        <f t="shared" si="86"/>
        <v>-0.44000000000000056</v>
      </c>
    </row>
    <row r="207" spans="2:31" x14ac:dyDescent="0.2">
      <c r="B207">
        <f t="shared" si="78"/>
        <v>-0.90000000010000003</v>
      </c>
      <c r="C207">
        <f t="shared" si="89"/>
        <v>-0.90000000010000003</v>
      </c>
      <c r="D207">
        <f t="shared" si="82"/>
        <v>-0.4358898941475931</v>
      </c>
      <c r="F207">
        <f t="shared" si="79"/>
        <v>-0.45000000010000002</v>
      </c>
      <c r="G207">
        <f t="shared" si="90"/>
        <v>4.9999999899999981E-2</v>
      </c>
      <c r="H207">
        <f t="shared" si="83"/>
        <v>-0.21794494697055947</v>
      </c>
      <c r="J207">
        <f t="shared" si="80"/>
        <v>-0.67500000009999994</v>
      </c>
      <c r="K207">
        <f t="shared" si="91"/>
        <v>-0.42500000009999994</v>
      </c>
      <c r="L207">
        <f t="shared" si="84"/>
        <v>-0.32691742055907652</v>
      </c>
      <c r="N207">
        <f t="shared" si="81"/>
        <v>-0.22500000010000001</v>
      </c>
      <c r="O207">
        <f t="shared" si="92"/>
        <v>0.52499999990000001</v>
      </c>
      <c r="P207">
        <f t="shared" si="85"/>
        <v>-0.10897247338204265</v>
      </c>
      <c r="AE207">
        <f t="shared" si="86"/>
        <v>-0.45000000000000057</v>
      </c>
    </row>
    <row r="208" spans="2:31" x14ac:dyDescent="0.2">
      <c r="B208">
        <f t="shared" si="78"/>
        <v>-0.92000000010000005</v>
      </c>
      <c r="C208">
        <f t="shared" si="89"/>
        <v>-0.92000000010000005</v>
      </c>
      <c r="D208">
        <f t="shared" si="82"/>
        <v>-0.39191835861056562</v>
      </c>
      <c r="F208">
        <f t="shared" si="79"/>
        <v>-0.46000000010000003</v>
      </c>
      <c r="G208">
        <f t="shared" si="90"/>
        <v>3.9999999899999972E-2</v>
      </c>
      <c r="H208">
        <f t="shared" si="83"/>
        <v>-0.19595917918791142</v>
      </c>
      <c r="J208">
        <f t="shared" si="80"/>
        <v>-0.69000000009999995</v>
      </c>
      <c r="K208">
        <f t="shared" si="91"/>
        <v>-0.44000000009999995</v>
      </c>
      <c r="L208">
        <f t="shared" si="84"/>
        <v>-0.29393876889923876</v>
      </c>
      <c r="N208">
        <f t="shared" si="81"/>
        <v>-0.23000000010000002</v>
      </c>
      <c r="O208">
        <f t="shared" si="92"/>
        <v>0.51999999990000001</v>
      </c>
      <c r="P208">
        <f t="shared" si="85"/>
        <v>-9.7979589476584333E-2</v>
      </c>
      <c r="AE208">
        <f t="shared" si="86"/>
        <v>-0.46000000000000058</v>
      </c>
    </row>
    <row r="209" spans="2:31" x14ac:dyDescent="0.2">
      <c r="B209">
        <f t="shared" si="78"/>
        <v>-0.94000000010000007</v>
      </c>
      <c r="C209">
        <f t="shared" si="89"/>
        <v>-0.94000000010000007</v>
      </c>
      <c r="D209">
        <f t="shared" si="82"/>
        <v>-0.34117444190912055</v>
      </c>
      <c r="F209">
        <f t="shared" si="79"/>
        <v>-0.47000000010000004</v>
      </c>
      <c r="G209">
        <f t="shared" si="90"/>
        <v>2.9999999899999963E-2</v>
      </c>
      <c r="H209">
        <f t="shared" si="83"/>
        <v>-0.17058722081680081</v>
      </c>
      <c r="J209">
        <f t="shared" si="80"/>
        <v>-0.70500000009999997</v>
      </c>
      <c r="K209">
        <f t="shared" si="91"/>
        <v>-0.45500000009999997</v>
      </c>
      <c r="L209">
        <f t="shared" si="84"/>
        <v>-0.25588083136296097</v>
      </c>
      <c r="N209">
        <f t="shared" si="81"/>
        <v>-0.23500000010000002</v>
      </c>
      <c r="O209">
        <f t="shared" si="92"/>
        <v>0.51499999990000001</v>
      </c>
      <c r="P209">
        <f t="shared" si="85"/>
        <v>-8.529361027064096E-2</v>
      </c>
      <c r="AE209">
        <f t="shared" si="86"/>
        <v>-0.47000000000000058</v>
      </c>
    </row>
    <row r="210" spans="2:31" x14ac:dyDescent="0.2">
      <c r="B210">
        <f t="shared" si="78"/>
        <v>-0.96000000010000008</v>
      </c>
      <c r="C210">
        <f t="shared" si="89"/>
        <v>-0.96000000010000008</v>
      </c>
      <c r="D210">
        <f t="shared" si="82"/>
        <v>-0.27999999965714256</v>
      </c>
      <c r="F210">
        <f t="shared" si="79"/>
        <v>-0.48000000010000005</v>
      </c>
      <c r="G210">
        <f t="shared" si="90"/>
        <v>1.9999999899999954E-2</v>
      </c>
      <c r="H210">
        <f t="shared" si="83"/>
        <v>-0.13999999965714274</v>
      </c>
      <c r="J210">
        <f t="shared" si="80"/>
        <v>-0.72000000009999998</v>
      </c>
      <c r="K210">
        <f t="shared" si="91"/>
        <v>-0.47000000009999998</v>
      </c>
      <c r="L210">
        <f t="shared" si="84"/>
        <v>-0.20999999965714283</v>
      </c>
      <c r="N210">
        <f t="shared" si="81"/>
        <v>-0.24000000010000003</v>
      </c>
      <c r="O210">
        <f t="shared" si="92"/>
        <v>0.5099999999</v>
      </c>
      <c r="P210">
        <f t="shared" si="85"/>
        <v>-6.9999999657142764E-2</v>
      </c>
      <c r="AE210">
        <f t="shared" si="86"/>
        <v>-0.48000000000000059</v>
      </c>
    </row>
    <row r="211" spans="2:31" x14ac:dyDescent="0.2">
      <c r="B211">
        <f t="shared" si="78"/>
        <v>-0.9800000001000001</v>
      </c>
      <c r="C211">
        <f t="shared" si="89"/>
        <v>-0.9800000001000001</v>
      </c>
      <c r="D211">
        <f t="shared" si="82"/>
        <v>-0.19899748692885483</v>
      </c>
      <c r="F211">
        <f t="shared" si="79"/>
        <v>-0.49000000010000005</v>
      </c>
      <c r="G211">
        <f t="shared" si="90"/>
        <v>9.9999998999999451E-3</v>
      </c>
      <c r="H211">
        <f t="shared" si="83"/>
        <v>-9.9498743218193159E-2</v>
      </c>
      <c r="J211">
        <f t="shared" si="80"/>
        <v>-0.73500000009999999</v>
      </c>
      <c r="K211">
        <f t="shared" si="91"/>
        <v>-0.48500000009999999</v>
      </c>
      <c r="L211">
        <f t="shared" si="84"/>
        <v>-0.14924811507352434</v>
      </c>
      <c r="N211">
        <f t="shared" si="81"/>
        <v>-0.24500000010000003</v>
      </c>
      <c r="O211">
        <f t="shared" si="92"/>
        <v>0.5049999999</v>
      </c>
      <c r="P211">
        <f t="shared" si="85"/>
        <v>-4.9749371362862324E-2</v>
      </c>
      <c r="AE211">
        <f t="shared" si="86"/>
        <v>-0.4900000000000006</v>
      </c>
    </row>
    <row r="212" spans="2:31" x14ac:dyDescent="0.2">
      <c r="B212">
        <f>B211-0.02*D$6+0.00000001</f>
        <v>-0.99999999009999996</v>
      </c>
      <c r="C212">
        <f t="shared" si="89"/>
        <v>-0.99999999009999996</v>
      </c>
      <c r="D212">
        <f t="shared" si="82"/>
        <v>-1.4071247269849539E-4</v>
      </c>
      <c r="F212">
        <f>F211-0.02*H$6+0.00000001</f>
        <v>-0.49999999010000001</v>
      </c>
      <c r="G212">
        <f t="shared" si="90"/>
        <v>9.8999999864624044E-9</v>
      </c>
      <c r="H212">
        <f t="shared" si="83"/>
        <v>-9.9498743084724953E-5</v>
      </c>
      <c r="J212">
        <f>J211-0.02*L$6+0.00000001</f>
        <v>-0.74999999009999996</v>
      </c>
      <c r="K212">
        <f t="shared" si="91"/>
        <v>-0.49999999009999996</v>
      </c>
      <c r="L212">
        <f t="shared" si="84"/>
        <v>-1.2186057610010377E-4</v>
      </c>
      <c r="N212">
        <f>N211-0.02*P$6+0.00000001</f>
        <v>-0.24999999010000001</v>
      </c>
      <c r="O212">
        <f t="shared" si="92"/>
        <v>0.50000000989999993</v>
      </c>
      <c r="P212">
        <f t="shared" si="85"/>
        <v>-7.0356235658871678E-5</v>
      </c>
      <c r="AE212">
        <f t="shared" si="86"/>
        <v>-0.50000000000000056</v>
      </c>
    </row>
  </sheetData>
  <phoneticPr fontId="1" type="noConversion"/>
  <pageMargins left="0.78740157499999996" right="0.78740157499999996" top="0.984251969" bottom="0.984251969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6:Q99"/>
  <sheetViews>
    <sheetView tabSelected="1" topLeftCell="A7" workbookViewId="0">
      <selection activeCell="C18" sqref="C18"/>
    </sheetView>
  </sheetViews>
  <sheetFormatPr baseColWidth="10" defaultRowHeight="12.75" x14ac:dyDescent="0.2"/>
  <cols>
    <col min="3" max="3" width="12.42578125" bestFit="1" customWidth="1"/>
  </cols>
  <sheetData>
    <row r="6" spans="1:10" x14ac:dyDescent="0.2">
      <c r="B6" s="77" t="s">
        <v>59</v>
      </c>
      <c r="C6" s="77"/>
    </row>
    <row r="7" spans="1:10" x14ac:dyDescent="0.2">
      <c r="D7" s="1"/>
    </row>
    <row r="9" spans="1:10" x14ac:dyDescent="0.2">
      <c r="A9" s="13"/>
      <c r="B9" s="13"/>
      <c r="C9" s="38" t="s">
        <v>61</v>
      </c>
      <c r="D9" s="38" t="s">
        <v>62</v>
      </c>
      <c r="E9" s="38" t="s">
        <v>63</v>
      </c>
      <c r="F9" s="38" t="s">
        <v>64</v>
      </c>
      <c r="G9" s="38" t="s">
        <v>39</v>
      </c>
      <c r="H9" s="13">
        <f>2.998*10^11</f>
        <v>299800000000</v>
      </c>
      <c r="I9" s="38" t="s">
        <v>43</v>
      </c>
      <c r="J9" s="21" t="s">
        <v>65</v>
      </c>
    </row>
    <row r="10" spans="1:10" x14ac:dyDescent="0.2">
      <c r="A10" s="63" t="s">
        <v>71</v>
      </c>
      <c r="B10" s="53" t="s">
        <v>19</v>
      </c>
      <c r="C10" s="54">
        <f>23.7/50</f>
        <v>0.47399999999999998</v>
      </c>
      <c r="D10" s="55">
        <f>C10*$H$10</f>
        <v>23.7</v>
      </c>
      <c r="E10" s="56" t="s">
        <v>57</v>
      </c>
      <c r="F10" s="57">
        <f>IMREAL(IMDIV(IMSUM(COMPLEX(C10,C11),-1),IMSUM(COMPLEX(C10,C11),1)))</f>
        <v>-0.353746458423847</v>
      </c>
      <c r="G10" s="13" t="s">
        <v>8</v>
      </c>
      <c r="H10" s="14">
        <v>50</v>
      </c>
      <c r="I10" s="38" t="s">
        <v>42</v>
      </c>
      <c r="J10" s="51" t="s">
        <v>66</v>
      </c>
    </row>
    <row r="11" spans="1:10" x14ac:dyDescent="0.2">
      <c r="A11" s="64"/>
      <c r="B11" s="52" t="s">
        <v>15</v>
      </c>
      <c r="C11" s="54">
        <f>3.53/50</f>
        <v>7.0599999999999996E-2</v>
      </c>
      <c r="D11" s="13">
        <f>C11*$H$10</f>
        <v>3.53</v>
      </c>
      <c r="E11" s="38" t="s">
        <v>58</v>
      </c>
      <c r="F11" s="26">
        <f>IMAGINARY(IMDIV(IMSUM(COMPLEX(C10,C11),-1),IMSUM(COMPLEX(C10,C11),1)))</f>
        <v>6.4840230640925103E-2</v>
      </c>
      <c r="G11" s="38" t="s">
        <v>68</v>
      </c>
      <c r="H11" s="49">
        <v>11000000000</v>
      </c>
      <c r="I11" s="38" t="s">
        <v>56</v>
      </c>
      <c r="J11" s="51" t="s">
        <v>67</v>
      </c>
    </row>
    <row r="12" spans="1:10" x14ac:dyDescent="0.2">
      <c r="A12" s="64"/>
      <c r="G12" s="38" t="s">
        <v>35</v>
      </c>
      <c r="H12" s="14">
        <v>1</v>
      </c>
      <c r="I12" s="13"/>
      <c r="J12" s="21" t="s">
        <v>69</v>
      </c>
    </row>
    <row r="13" spans="1:10" x14ac:dyDescent="0.2">
      <c r="A13" s="64"/>
      <c r="B13" s="52" t="s">
        <v>9</v>
      </c>
      <c r="C13" s="13">
        <f>C10/(C$10^2+C$11^2)</f>
        <v>2.0639173429842224</v>
      </c>
      <c r="D13" s="13">
        <f>D10/(D$10^2+D$11^2)</f>
        <v>4.1278346859684449E-2</v>
      </c>
      <c r="E13" s="38" t="s">
        <v>44</v>
      </c>
      <c r="G13" s="38" t="s">
        <v>40</v>
      </c>
      <c r="H13" s="50">
        <f>H9/H11/SQRT(H12)</f>
        <v>27.254545454545454</v>
      </c>
      <c r="I13" s="38" t="s">
        <v>41</v>
      </c>
      <c r="J13" s="51" t="s">
        <v>70</v>
      </c>
    </row>
    <row r="14" spans="1:10" ht="13.5" thickBot="1" x14ac:dyDescent="0.25">
      <c r="A14" s="65"/>
      <c r="B14" s="52" t="s">
        <v>10</v>
      </c>
      <c r="C14" s="13">
        <f>-C11/(C$10^2+C$11^2)</f>
        <v>-0.30741047344870487</v>
      </c>
      <c r="D14" s="13">
        <f>-D11/(D$10^2+D$11^2)</f>
        <v>-6.1482094689740974E-3</v>
      </c>
      <c r="E14" s="18" t="s">
        <v>44</v>
      </c>
    </row>
    <row r="15" spans="1:10" ht="13.5" thickBot="1" x14ac:dyDescent="0.25"/>
    <row r="16" spans="1:10" x14ac:dyDescent="0.2">
      <c r="A16" s="87" t="s">
        <v>72</v>
      </c>
      <c r="B16" s="52" t="s">
        <v>11</v>
      </c>
      <c r="C16" s="54">
        <f>49.5/50</f>
        <v>0.99</v>
      </c>
      <c r="D16" s="13">
        <f>C16*$H$10</f>
        <v>49.5</v>
      </c>
      <c r="E16" s="38" t="s">
        <v>57</v>
      </c>
      <c r="F16" s="13">
        <f>IMREAL(IMDIV(IMSUM(COMPLEX(C16,C17),-1),IMSUM(COMPLEX(C16,C17),1)))</f>
        <v>0.26952372212535602</v>
      </c>
    </row>
    <row r="17" spans="1:7" x14ac:dyDescent="0.2">
      <c r="A17" s="64"/>
      <c r="B17" s="52" t="s">
        <v>12</v>
      </c>
      <c r="C17" s="14">
        <f>61/50</f>
        <v>1.22</v>
      </c>
      <c r="D17" s="13">
        <f>C17*$H$10</f>
        <v>61</v>
      </c>
      <c r="E17" s="38" t="s">
        <v>58</v>
      </c>
      <c r="F17" s="13">
        <f>IMAGINARY(IMDIV(IMSUM(COMPLEX(C16,C17),-1),IMSUM(COMPLEX(C16,C17),1)))</f>
        <v>0.44782967789299799</v>
      </c>
    </row>
    <row r="18" spans="1:7" x14ac:dyDescent="0.2">
      <c r="A18" s="64"/>
    </row>
    <row r="19" spans="1:7" x14ac:dyDescent="0.2">
      <c r="A19" s="64"/>
      <c r="B19" s="52" t="s">
        <v>21</v>
      </c>
      <c r="C19" s="13">
        <f>C16/(C$16^2+C$17^2)</f>
        <v>0.40105327121733853</v>
      </c>
      <c r="D19" s="13">
        <f>D16/(D$16^2+D$17^2)</f>
        <v>8.0210654243467686E-3</v>
      </c>
      <c r="E19" s="38" t="s">
        <v>44</v>
      </c>
    </row>
    <row r="20" spans="1:7" ht="13.5" thickBot="1" x14ac:dyDescent="0.25">
      <c r="A20" s="65"/>
      <c r="B20" s="52" t="s">
        <v>22</v>
      </c>
      <c r="C20" s="13">
        <f>-C17/(C$16^2+C$17^2)</f>
        <v>-0.49422726352035656</v>
      </c>
      <c r="D20" s="13">
        <f>-D17/(D$16^2+D$17^2)</f>
        <v>-9.8845452704071305E-3</v>
      </c>
      <c r="E20" s="18" t="s">
        <v>44</v>
      </c>
    </row>
    <row r="21" spans="1:7" x14ac:dyDescent="0.2">
      <c r="B21" s="3"/>
      <c r="C21" s="3"/>
      <c r="D21" s="3"/>
    </row>
    <row r="22" spans="1:7" x14ac:dyDescent="0.2">
      <c r="B22" s="3"/>
      <c r="C22" s="3"/>
      <c r="D22" s="3"/>
      <c r="F22" s="22" t="s">
        <v>36</v>
      </c>
      <c r="G22" s="23"/>
    </row>
    <row r="23" spans="1:7" ht="13.5" thickBot="1" x14ac:dyDescent="0.25">
      <c r="F23" t="s">
        <v>16</v>
      </c>
      <c r="G23" t="s">
        <v>17</v>
      </c>
    </row>
    <row r="24" spans="1:7" x14ac:dyDescent="0.2">
      <c r="A24" s="66" t="s">
        <v>49</v>
      </c>
      <c r="B24" s="39" t="s">
        <v>13</v>
      </c>
      <c r="C24" s="40" t="e">
        <f>IF(ABS(SQRT((C16-C13*C16^2)/C13)-C17)&lt;ABS(-SQRT((C16-C13*C16^2)/C13)-C17),SQRT((C16-C13*C16^2)/C13)-C17,-SQRT((C16-C13*C16^2)/C13)-C17)</f>
        <v>#NUM!</v>
      </c>
      <c r="D24" s="40" t="e">
        <f>C24*$H$10</f>
        <v>#NUM!</v>
      </c>
      <c r="E24" s="41" t="s">
        <v>42</v>
      </c>
      <c r="F24" s="42" t="e">
        <f>$D24/(2*PI()*$H$11)</f>
        <v>#NUM!</v>
      </c>
      <c r="G24" s="43" t="e">
        <f>-1/($D24*2*PI()*$H$11)</f>
        <v>#NUM!</v>
      </c>
    </row>
    <row r="25" spans="1:7" ht="13.5" thickBot="1" x14ac:dyDescent="0.25">
      <c r="A25" s="67"/>
      <c r="B25" s="44" t="s">
        <v>14</v>
      </c>
      <c r="C25" s="45" t="e">
        <f>(C24+C17)/(C16^2+(C24+C17)^2)+C14</f>
        <v>#NUM!</v>
      </c>
      <c r="D25" s="45" t="e">
        <f>C25/$H$10</f>
        <v>#NUM!</v>
      </c>
      <c r="E25" s="46" t="s">
        <v>44</v>
      </c>
      <c r="F25" s="47" t="e">
        <f>-1/($D25*2*PI()*$H$11)</f>
        <v>#NUM!</v>
      </c>
      <c r="G25" s="48" t="e">
        <f>$D25/(2*PI()*$H$11)</f>
        <v>#NUM!</v>
      </c>
    </row>
    <row r="26" spans="1:7" ht="13.5" thickBot="1" x14ac:dyDescent="0.25">
      <c r="F26" s="19"/>
      <c r="G26" s="19"/>
    </row>
    <row r="27" spans="1:7" x14ac:dyDescent="0.2">
      <c r="A27" s="81" t="s">
        <v>50</v>
      </c>
      <c r="B27" s="39" t="s">
        <v>18</v>
      </c>
      <c r="C27" s="40">
        <f>((C28+C20)/(C19^2+(C28+C20)^2)+C11)</f>
        <v>-0.90777205540013195</v>
      </c>
      <c r="D27" s="40">
        <f>C27*H10</f>
        <v>-45.388602770006599</v>
      </c>
      <c r="E27" s="41" t="s">
        <v>42</v>
      </c>
      <c r="F27" s="42">
        <f>$D27/(2*PI()*$H$11)</f>
        <v>-6.5671095371645848E-10</v>
      </c>
      <c r="G27" s="42">
        <f>-1/($D27*2*PI()*$H$11)</f>
        <v>3.1877234167105425E-13</v>
      </c>
    </row>
    <row r="28" spans="1:7" ht="13.5" thickBot="1" x14ac:dyDescent="0.25">
      <c r="A28" s="82"/>
      <c r="B28" s="44" t="s">
        <v>20</v>
      </c>
      <c r="C28" s="45">
        <f>IF(ABS(SQRT((C19-C10*C19^2)/C10)-C20)&lt;ABS(-SQRT((C19-C10*C19^2)/C10)-C20),SQRT((C19-C10*C19^2)/C10)-C20,-SQRT((C19-C10*C19^2)/C10)-C20)</f>
        <v>-0.3335771948886182</v>
      </c>
      <c r="D28" s="45">
        <f>C28/H10</f>
        <v>-6.6715438977723637E-3</v>
      </c>
      <c r="E28" s="46" t="s">
        <v>44</v>
      </c>
      <c r="F28" s="47">
        <f>-1/($D28*2*PI()*$H$11)</f>
        <v>2.1687080849461841E-9</v>
      </c>
      <c r="G28" s="48">
        <f>$D28/(2*PI()*$H$11)</f>
        <v>-9.6528108125912922E-14</v>
      </c>
    </row>
    <row r="30" spans="1:7" x14ac:dyDescent="0.2">
      <c r="B30" s="13" t="s">
        <v>23</v>
      </c>
      <c r="C30" s="13">
        <f>C13-C16</f>
        <v>1.0739173429842224</v>
      </c>
      <c r="D30" s="13"/>
    </row>
    <row r="31" spans="1:7" x14ac:dyDescent="0.2">
      <c r="B31" s="13" t="s">
        <v>24</v>
      </c>
      <c r="C31" s="13">
        <f>SQRT(((C13*C17)/C30)^2+(C16-C13*(C16^2+C17^2))/C30)</f>
        <v>1.2943015638501161</v>
      </c>
      <c r="D31" s="13"/>
    </row>
    <row r="32" spans="1:7" x14ac:dyDescent="0.2">
      <c r="B32" s="13" t="s">
        <v>25</v>
      </c>
      <c r="C32" s="13">
        <f>-C31-C13*C17/C30</f>
        <v>-3.6389691259212729</v>
      </c>
      <c r="D32" s="13" t="b">
        <f>IF(C30=0,(C16-C13*(C16^2+C17^2))/(2*C13*C17))</f>
        <v>0</v>
      </c>
    </row>
    <row r="33" spans="1:10" x14ac:dyDescent="0.2">
      <c r="B33" s="17" t="s">
        <v>26</v>
      </c>
      <c r="C33" s="17">
        <f>+C31-C13*C17/C30</f>
        <v>-1.0503659982210409</v>
      </c>
      <c r="D33" s="17">
        <f>IF(C30=0,D32,TAN(2*PI()*C36))</f>
        <v>-3.6389691259212729</v>
      </c>
    </row>
    <row r="34" spans="1:10" ht="13.5" thickBot="1" x14ac:dyDescent="0.25">
      <c r="B34" s="18" t="s">
        <v>34</v>
      </c>
      <c r="C34" s="13">
        <f>ATAN(C32)/2/PI()+IF(C32&lt;0,1/2)</f>
        <v>0.29268267337112236</v>
      </c>
      <c r="D34" s="17"/>
    </row>
    <row r="35" spans="1:10" s="16" customFormat="1" ht="13.5" thickBot="1" x14ac:dyDescent="0.25">
      <c r="B35" s="17"/>
      <c r="C35" s="13">
        <f>ATAN(C33)/2/PI()+IF(C33&lt;0,1/2)</f>
        <v>0.3710912413386207</v>
      </c>
      <c r="D35" s="24"/>
      <c r="E35" s="61" t="s">
        <v>37</v>
      </c>
      <c r="F35" s="62"/>
      <c r="G35" s="28"/>
      <c r="H35" s="28"/>
      <c r="I35" s="28"/>
      <c r="J35" s="29"/>
    </row>
    <row r="36" spans="1:10" x14ac:dyDescent="0.2">
      <c r="A36" s="83" t="s">
        <v>51</v>
      </c>
      <c r="B36" s="20" t="s">
        <v>38</v>
      </c>
      <c r="C36" s="15">
        <f>MIN(C34:C35)</f>
        <v>0.29268267337112236</v>
      </c>
      <c r="D36" s="25">
        <f>ATAN(D33)/2/PI()+IF(D33&lt;0,1/2)</f>
        <v>0.29268267337112236</v>
      </c>
      <c r="E36" s="30" t="s">
        <v>45</v>
      </c>
      <c r="F36" s="27">
        <f>D36*H13</f>
        <v>7.9769332251511349</v>
      </c>
      <c r="G36" s="27" t="s">
        <v>41</v>
      </c>
      <c r="H36" s="27"/>
      <c r="I36" s="27"/>
      <c r="J36" s="31"/>
    </row>
    <row r="37" spans="1:10" ht="13.5" thickBot="1" x14ac:dyDescent="0.25">
      <c r="A37" s="84"/>
      <c r="B37" s="15" t="s">
        <v>33</v>
      </c>
      <c r="C37" s="15">
        <f>C14-(C16^2*D33-(1-C17*D33)*(D33+C17))/(C16^2+(C17+D33)^2)</f>
        <v>-1.7114235001863209</v>
      </c>
      <c r="D37" s="26"/>
      <c r="E37" s="30" t="s">
        <v>44</v>
      </c>
      <c r="F37" s="27" t="s">
        <v>46</v>
      </c>
      <c r="G37" s="27">
        <f>ATAN(-1/C37)/2/PI()+IF(C37&gt;0,1/2)</f>
        <v>8.4161457116968527E-2</v>
      </c>
      <c r="H37" s="27" t="s">
        <v>40</v>
      </c>
      <c r="I37" s="27">
        <f>G37*H13</f>
        <v>2.2937822585151966</v>
      </c>
      <c r="J37" s="31" t="s">
        <v>41</v>
      </c>
    </row>
    <row r="38" spans="1:10" ht="13.5" thickBot="1" x14ac:dyDescent="0.25">
      <c r="E38" s="32"/>
      <c r="F38" s="33" t="s">
        <v>47</v>
      </c>
      <c r="G38" s="33">
        <f>ATAN(C37)/2/PI()+IF(C37&lt;0,1/2)</f>
        <v>0.33416145711696854</v>
      </c>
      <c r="H38" s="33" t="s">
        <v>40</v>
      </c>
      <c r="I38" s="33">
        <f>G38*H13</f>
        <v>9.1074186221515614</v>
      </c>
      <c r="J38" s="34" t="s">
        <v>41</v>
      </c>
    </row>
    <row r="39" spans="1:10" x14ac:dyDescent="0.2">
      <c r="B39" s="13" t="s">
        <v>23</v>
      </c>
      <c r="C39" s="13">
        <f>C10*C17^2-C16+C10*C16^2</f>
        <v>0.18006899999999992</v>
      </c>
      <c r="D39" s="13"/>
    </row>
    <row r="40" spans="1:10" x14ac:dyDescent="0.2">
      <c r="B40" s="13" t="s">
        <v>24</v>
      </c>
      <c r="C40" s="13">
        <f>SQRT((C16-C10)/C39+(C10*C17/C39)^2)</f>
        <v>3.6302736696838132</v>
      </c>
      <c r="D40" s="13"/>
    </row>
    <row r="41" spans="1:10" x14ac:dyDescent="0.2">
      <c r="B41" s="13" t="s">
        <v>25</v>
      </c>
      <c r="C41" s="13">
        <f>-C40+C10*C17/C39</f>
        <v>-0.41883805333674529</v>
      </c>
      <c r="D41" s="13" t="b">
        <f>IF(C39=0,(C10-C16)/(2*C10*C17))</f>
        <v>0</v>
      </c>
    </row>
    <row r="42" spans="1:10" x14ac:dyDescent="0.2">
      <c r="B42" s="17" t="s">
        <v>26</v>
      </c>
      <c r="C42" s="17">
        <f>C40+C10*C17/C39</f>
        <v>6.8417092860308806</v>
      </c>
      <c r="D42" s="17">
        <f>IF(C39=0,D41,TAN(2*PI()*C45))</f>
        <v>6.8417092860308779</v>
      </c>
    </row>
    <row r="43" spans="1:10" s="16" customFormat="1" ht="13.5" thickBot="1" x14ac:dyDescent="0.25">
      <c r="B43" s="18" t="s">
        <v>34</v>
      </c>
      <c r="C43" s="13">
        <f>ATAN(C41)/2/PI()+IF(C41&lt;0,1/2)</f>
        <v>0.43687280437984966</v>
      </c>
      <c r="D43" s="17"/>
    </row>
    <row r="44" spans="1:10" ht="13.5" thickBot="1" x14ac:dyDescent="0.25">
      <c r="A44" s="16"/>
      <c r="B44" s="17"/>
      <c r="C44" s="13">
        <f>ATAN(C42)/2/PI()+IF(C42&lt;0,1/2)</f>
        <v>0.22690111032989335</v>
      </c>
      <c r="D44" s="24"/>
      <c r="E44" s="61" t="s">
        <v>37</v>
      </c>
      <c r="F44" s="62"/>
      <c r="G44" s="28"/>
      <c r="H44" s="28"/>
      <c r="I44" s="28"/>
      <c r="J44" s="29"/>
    </row>
    <row r="45" spans="1:10" x14ac:dyDescent="0.2">
      <c r="A45" s="85" t="s">
        <v>52</v>
      </c>
      <c r="B45" s="20" t="s">
        <v>38</v>
      </c>
      <c r="C45" s="15">
        <f>MIN(C43:C44)</f>
        <v>0.22690111032989335</v>
      </c>
      <c r="D45" s="25">
        <f>ATAN(D42)/2/PI()+IF(D42&lt;0,1/2)</f>
        <v>0.22690111032989335</v>
      </c>
      <c r="E45" s="30" t="s">
        <v>45</v>
      </c>
      <c r="F45" s="27">
        <f>D45*H13</f>
        <v>6.1840866251729114</v>
      </c>
      <c r="G45" s="27" t="s">
        <v>41</v>
      </c>
      <c r="H45" s="27"/>
      <c r="I45" s="27"/>
      <c r="J45" s="31"/>
    </row>
    <row r="46" spans="1:10" ht="13.5" thickBot="1" x14ac:dyDescent="0.25">
      <c r="A46" s="86"/>
      <c r="B46" s="20" t="s">
        <v>48</v>
      </c>
      <c r="C46" s="15">
        <f>C11-((C17+D42)*(1-C17*D42)-C16^2*D42)/((1-C17*D42)^2+C16^2*D42^2)</f>
        <v>0.73090277719827723</v>
      </c>
      <c r="D46" s="26"/>
      <c r="E46" s="30" t="s">
        <v>44</v>
      </c>
      <c r="F46" s="27" t="s">
        <v>46</v>
      </c>
      <c r="G46" s="27">
        <f>ATAN(C46)/2/PI()+IF(C46&lt;0,1/2)</f>
        <v>0.10045325855895509</v>
      </c>
      <c r="H46" s="27" t="s">
        <v>40</v>
      </c>
      <c r="I46" s="27">
        <f>G46*H13</f>
        <v>2.7378079014522489</v>
      </c>
      <c r="J46" s="31" t="s">
        <v>41</v>
      </c>
    </row>
    <row r="47" spans="1:10" ht="13.5" thickBot="1" x14ac:dyDescent="0.25">
      <c r="E47" s="32"/>
      <c r="F47" s="33" t="s">
        <v>47</v>
      </c>
      <c r="G47" s="33">
        <f>ATAN(-1/C46)/2/PI()+IF(C46&gt;0,1/2)</f>
        <v>0.35045325855895504</v>
      </c>
      <c r="H47" s="33" t="s">
        <v>40</v>
      </c>
      <c r="I47" s="33">
        <f>G47*H13</f>
        <v>9.5514442650886107</v>
      </c>
      <c r="J47" s="34" t="s">
        <v>41</v>
      </c>
    </row>
    <row r="55" spans="1:17" ht="13.5" thickBot="1" x14ac:dyDescent="0.25"/>
    <row r="56" spans="1:17" ht="13.5" thickBot="1" x14ac:dyDescent="0.25">
      <c r="B56" s="78" t="s">
        <v>60</v>
      </c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80"/>
    </row>
    <row r="57" spans="1:17" x14ac:dyDescent="0.2">
      <c r="B57" s="68" t="s">
        <v>49</v>
      </c>
      <c r="C57" s="69"/>
      <c r="D57" s="69"/>
      <c r="E57" s="70"/>
      <c r="F57" s="71" t="s">
        <v>50</v>
      </c>
      <c r="G57" s="72"/>
      <c r="H57" s="72"/>
      <c r="I57" s="73"/>
      <c r="J57" s="74" t="s">
        <v>51</v>
      </c>
      <c r="K57" s="75"/>
      <c r="L57" s="75"/>
      <c r="M57" s="76"/>
      <c r="N57" s="58" t="s">
        <v>52</v>
      </c>
      <c r="O57" s="59"/>
      <c r="P57" s="59"/>
      <c r="Q57" s="60"/>
    </row>
    <row r="58" spans="1:17" x14ac:dyDescent="0.2">
      <c r="B58" s="2" t="s">
        <v>29</v>
      </c>
      <c r="C58" s="3" t="s">
        <v>30</v>
      </c>
      <c r="D58" s="3" t="s">
        <v>27</v>
      </c>
      <c r="E58" s="4" t="s">
        <v>28</v>
      </c>
      <c r="F58" s="6" t="s">
        <v>31</v>
      </c>
      <c r="G58" s="5" t="s">
        <v>32</v>
      </c>
      <c r="H58" s="3" t="s">
        <v>27</v>
      </c>
      <c r="I58" s="4" t="s">
        <v>28</v>
      </c>
      <c r="J58" s="35" t="s">
        <v>53</v>
      </c>
      <c r="K58" s="21" t="s">
        <v>54</v>
      </c>
      <c r="L58" s="3" t="s">
        <v>27</v>
      </c>
      <c r="M58" s="4" t="s">
        <v>28</v>
      </c>
      <c r="N58" s="35" t="s">
        <v>53</v>
      </c>
      <c r="O58" s="21" t="s">
        <v>55</v>
      </c>
      <c r="P58" s="3" t="s">
        <v>27</v>
      </c>
      <c r="Q58" s="4" t="s">
        <v>28</v>
      </c>
    </row>
    <row r="59" spans="1:17" x14ac:dyDescent="0.2">
      <c r="A59">
        <v>20</v>
      </c>
      <c r="B59" s="36" t="e">
        <f>C24/(A59-1)</f>
        <v>#NUM!</v>
      </c>
      <c r="C59" s="37" t="e">
        <f>C25/(A59)*1</f>
        <v>#NUM!</v>
      </c>
      <c r="D59" s="3"/>
      <c r="E59" s="4"/>
      <c r="F59" s="36">
        <f>C28/(A59-1)</f>
        <v>-1.7556694467822011E-2</v>
      </c>
      <c r="G59" s="37">
        <f>C27/A59</f>
        <v>-4.53886027700066E-2</v>
      </c>
      <c r="H59" s="3"/>
      <c r="I59" s="4"/>
      <c r="J59" s="36">
        <f>D36/(A59-1)</f>
        <v>1.5404351230059071E-2</v>
      </c>
      <c r="K59" s="37">
        <f>C37/A59</f>
        <v>-8.5571175009316047E-2</v>
      </c>
      <c r="L59" s="3"/>
      <c r="M59" s="4"/>
      <c r="N59" s="36">
        <f>D45/(A59-1)</f>
        <v>1.1942163701573335E-2</v>
      </c>
      <c r="O59" s="37">
        <f>C46/A59</f>
        <v>3.654513885991386E-2</v>
      </c>
      <c r="P59" s="3"/>
      <c r="Q59" s="4"/>
    </row>
    <row r="60" spans="1:17" x14ac:dyDescent="0.2">
      <c r="A60">
        <v>1</v>
      </c>
      <c r="B60" s="2" t="e">
        <f>C16+B59-B59</f>
        <v>#NUM!</v>
      </c>
      <c r="C60" s="3" t="e">
        <f>C17+C59-C59</f>
        <v>#NUM!</v>
      </c>
      <c r="D60" s="3" t="e">
        <f>IMREAL(IMDIV(IMSUM(COMPLEX(B60,C60),-1),IMSUM(COMPLEX(B60,C60),1)))</f>
        <v>#NUM!</v>
      </c>
      <c r="E60" s="4" t="e">
        <f>IMAGINARY(IMDIV(IMSUM(COMPLEX(B60,C60),-1),IMSUM(COMPLEX(B60,C60),1)))</f>
        <v>#NUM!</v>
      </c>
      <c r="F60" s="2">
        <f>C16+F59-F59</f>
        <v>0.99</v>
      </c>
      <c r="G60" s="3">
        <f>C17+G59-G59</f>
        <v>1.22</v>
      </c>
      <c r="H60" s="3">
        <f>IMREAL(IMDIV(IMSUM(COMPLEX(F60,G60),-1),IMSUM(COMPLEX(F60,G60),1)))</f>
        <v>0.26952372212535602</v>
      </c>
      <c r="I60" s="4">
        <f t="shared" ref="I60" si="0">IMAGINARY(IMDIV(IMSUM(COMPLEX(F60,G60),-1),IMSUM(COMPLEX(F60,G60),1)))</f>
        <v>0.44782967789299799</v>
      </c>
      <c r="J60" s="2">
        <f>C16+J59-J59</f>
        <v>0.98999999999999988</v>
      </c>
      <c r="K60" s="3">
        <f>C17+K59-K59</f>
        <v>1.22</v>
      </c>
      <c r="L60" s="3">
        <f>IMREAL(IMDIV(IMSUM(COMPLEX(J60,K60),-1),IMSUM(COMPLEX(J60,K60),1)))</f>
        <v>0.26952372212535602</v>
      </c>
      <c r="M60" s="4">
        <f t="shared" ref="M60" si="1">IMAGINARY(IMDIV(IMSUM(COMPLEX(J60,K60),-1),IMSUM(COMPLEX(J60,K60),1)))</f>
        <v>0.44782967789299799</v>
      </c>
      <c r="N60" s="2">
        <f>C16+N59-N59</f>
        <v>0.99</v>
      </c>
      <c r="O60" s="3">
        <f>C17+O59-O59</f>
        <v>1.22</v>
      </c>
      <c r="P60" s="3">
        <f>IMREAL(IMDIV(IMSUM(COMPLEX(N60,O60),-1),IMSUM(COMPLEX(N60,O60),1)))</f>
        <v>0.26952372212535602</v>
      </c>
      <c r="Q60" s="4">
        <f t="shared" ref="Q60:Q79" si="2">IMAGINARY(IMDIV(IMSUM(COMPLEX(N60,O60),-1),IMSUM(COMPLEX(N60,O60),1)))</f>
        <v>0.44782967789299799</v>
      </c>
    </row>
    <row r="61" spans="1:17" x14ac:dyDescent="0.2">
      <c r="A61">
        <v>2</v>
      </c>
      <c r="B61" s="2" t="e">
        <f>B60</f>
        <v>#NUM!</v>
      </c>
      <c r="C61" s="3" t="e">
        <f t="shared" ref="C61:C79" si="3">C60+B$59</f>
        <v>#NUM!</v>
      </c>
      <c r="D61" s="3" t="e">
        <f>IMREAL(IMDIV(IMSUM(COMPLEX(B61,C61),-1),IMSUM(COMPLEX(B61,C61),1)))</f>
        <v>#NUM!</v>
      </c>
      <c r="E61" s="4" t="e">
        <f t="shared" ref="E61:E79" si="4">IMAGINARY(IMDIV(IMSUM(COMPLEX(B61,C61),-1),IMSUM(COMPLEX(B61,C61),1)))</f>
        <v>#NUM!</v>
      </c>
      <c r="F61" s="2">
        <f t="shared" ref="F61:F79" si="5">IMREAL(IMDIV(1,IMSUM(COMPLEX(0,F$59),IMDIV(1,COMPLEX(F60,G60)))))</f>
        <v>0.94864003550929998</v>
      </c>
      <c r="G61" s="3">
        <f t="shared" ref="G61:G79" si="6">IMAGINARY(IMDIV(1,IMSUM(COMPLEX(0,F$59),IMDIV(1,COMPLEX(F60,G60)))))</f>
        <v>1.2105592621282899</v>
      </c>
      <c r="H61" s="3">
        <f>IMREAL(IMDIV(IMSUM(COMPLEX(F61,G61),-1),IMSUM(COMPLEX(F61,G61),1)))</f>
        <v>0.25944556432916599</v>
      </c>
      <c r="I61" s="4">
        <f t="shared" ref="I61" si="7">IMAGINARY(IMDIV(IMSUM(COMPLEX(F61,G61),-1),IMSUM(COMPLEX(F61,G61),1)))</f>
        <v>0.46005676516710298</v>
      </c>
      <c r="J61" s="2">
        <f t="shared" ref="J61:J79" si="8">IMREAL(IMDIV(IMSUM(COMPLEX(J60,K60),COMPLEX(0,TAN(2*PI()*J$59))),IMSUM(IMPRODUCT(COMPLEX(J60,K60),COMPLEX(0,TAN(2*PI()*J$59))),1)))</f>
        <v>1.27082341651599</v>
      </c>
      <c r="K61" s="3">
        <f t="shared" ref="K61:K79" si="9">IMAGINARY(IMDIV(IMSUM(COMPLEX(J60,K60),COMPLEX(0,TAN(2*PI()*J$59))),IMSUM(IMPRODUCT(COMPLEX(J60,K60),COMPLEX(0,TAN(2*PI()*J$59))),1)))</f>
        <v>1.3555008712276799</v>
      </c>
      <c r="L61" s="3">
        <f>IMREAL(IMDIV(IMSUM(COMPLEX(J61,K61),-1),IMSUM(COMPLEX(J61,K61),1)))</f>
        <v>0.35063871800883201</v>
      </c>
      <c r="M61" s="4">
        <f t="shared" ref="M61" si="10">IMAGINARY(IMDIV(IMSUM(COMPLEX(J61,K61),-1),IMSUM(COMPLEX(J61,K61),1)))</f>
        <v>0.38761701023455802</v>
      </c>
      <c r="N61" s="2">
        <f t="shared" ref="N61:N79" si="11">IMREAL(IMDIV(IMSUM(COMPLEX(N60,O60),COMPLEX(0,TAN(2*PI()*N$59))),IMSUM(IMPRODUCT(COMPLEX(N60,O60),COMPLEX(0,TAN(2*PI()*N$59))),1)))</f>
        <v>1.1987591976091201</v>
      </c>
      <c r="O61" s="3">
        <f t="shared" ref="O61:O79" si="12">IMAGINARY(IMDIV(IMSUM(COMPLEX(N60,O60),COMPLEX(0,TAN(2*PI()*N$59))),IMSUM(IMPRODUCT(COMPLEX(N60,O60),COMPLEX(0,TAN(2*PI()*N$59))),1)))</f>
        <v>1.32773175579511</v>
      </c>
      <c r="P61" s="3">
        <f>IMREAL(IMDIV(IMSUM(COMPLEX(N61,O61),-1),IMSUM(COMPLEX(N61,O61),1)))</f>
        <v>0.333448128984557</v>
      </c>
      <c r="Q61" s="4">
        <f t="shared" si="2"/>
        <v>0.40250068629351599</v>
      </c>
    </row>
    <row r="62" spans="1:17" x14ac:dyDescent="0.2">
      <c r="A62">
        <v>3</v>
      </c>
      <c r="B62" s="2" t="e">
        <f t="shared" ref="B62:B79" si="13">B61</f>
        <v>#NUM!</v>
      </c>
      <c r="C62" s="3" t="e">
        <f t="shared" si="3"/>
        <v>#NUM!</v>
      </c>
      <c r="D62" s="3" t="e">
        <f>IMREAL(IMDIV(IMSUM(COMPLEX(B62,C62),-1),IMSUM(COMPLEX(B62,C62),1)))</f>
        <v>#NUM!</v>
      </c>
      <c r="E62" s="4" t="e">
        <f t="shared" si="4"/>
        <v>#NUM!</v>
      </c>
      <c r="F62" s="2">
        <f t="shared" si="5"/>
        <v>0.90932453929656398</v>
      </c>
      <c r="G62" s="3">
        <f t="shared" si="6"/>
        <v>1.2001957831298899</v>
      </c>
      <c r="H62" s="3">
        <f t="shared" ref="H62:H79" si="14">IMREAL(IMDIV(IMSUM(COMPLEX(F62,G62),-1),IMSUM(COMPLEX(F62,G62),1)))</f>
        <v>0.24918275638613399</v>
      </c>
      <c r="I62" s="4">
        <f t="shared" ref="I62:I79" si="15">IMAGINARY(IMDIV(IMSUM(COMPLEX(F62,G62),-1),IMSUM(COMPLEX(F62,G62),1)))</f>
        <v>0.47196150844977203</v>
      </c>
      <c r="J62" s="2">
        <f t="shared" si="8"/>
        <v>1.6674314100459899</v>
      </c>
      <c r="K62" s="3">
        <f t="shared" si="9"/>
        <v>1.4358194132562501</v>
      </c>
      <c r="L62" s="3">
        <f t="shared" ref="L62:L79" si="16">IMREAL(IMDIV(IMSUM(COMPLEX(J62,K62),-1),IMSUM(COMPLEX(J62,K62),1)))</f>
        <v>0.41865556741752302</v>
      </c>
      <c r="M62" s="4">
        <f t="shared" ref="M62:M79" si="17">IMAGINARY(IMDIV(IMSUM(COMPLEX(J62,K62),-1),IMSUM(COMPLEX(J62,K62),1)))</f>
        <v>0.31292486807597703</v>
      </c>
      <c r="N62" s="2">
        <f t="shared" si="11"/>
        <v>1.4729350373388801</v>
      </c>
      <c r="O62" s="3">
        <f t="shared" si="12"/>
        <v>1.4110075664422199</v>
      </c>
      <c r="P62" s="3">
        <f t="shared" ref="P62:P79" si="18">IMREAL(IMDIV(IMSUM(COMPLEX(N62,O62),-1),IMSUM(COMPLEX(N62,O62),1)))</f>
        <v>0.38987706633890501</v>
      </c>
      <c r="Q62" s="4">
        <f t="shared" si="2"/>
        <v>0.348124015737239</v>
      </c>
    </row>
    <row r="63" spans="1:17" x14ac:dyDescent="0.2">
      <c r="A63">
        <v>4</v>
      </c>
      <c r="B63" s="2" t="e">
        <f t="shared" si="13"/>
        <v>#NUM!</v>
      </c>
      <c r="C63" s="3" t="e">
        <f t="shared" si="3"/>
        <v>#NUM!</v>
      </c>
      <c r="D63" s="3" t="e">
        <f>IMREAL(IMDIV(IMSUM(COMPLEX(B63,C63),-1),IMSUM(COMPLEX(B63,C63),1)))</f>
        <v>#NUM!</v>
      </c>
      <c r="E63" s="4" t="e">
        <f t="shared" si="4"/>
        <v>#NUM!</v>
      </c>
      <c r="F63" s="2">
        <f t="shared" si="5"/>
        <v>0.87196784887473699</v>
      </c>
      <c r="G63" s="3">
        <f t="shared" si="6"/>
        <v>1.1890612479109799</v>
      </c>
      <c r="H63" s="3">
        <f t="shared" si="14"/>
        <v>0.238748165311298</v>
      </c>
      <c r="I63" s="4">
        <f t="shared" si="15"/>
        <v>0.48354198875455101</v>
      </c>
      <c r="J63" s="2">
        <f t="shared" si="8"/>
        <v>2.1949418555176798</v>
      </c>
      <c r="K63" s="3">
        <f t="shared" si="9"/>
        <v>1.3683152563124299</v>
      </c>
      <c r="L63" s="3">
        <f t="shared" si="16"/>
        <v>0.47103349373278403</v>
      </c>
      <c r="M63" s="4">
        <f t="shared" si="17"/>
        <v>0.226543384304075</v>
      </c>
      <c r="N63" s="2">
        <f t="shared" si="11"/>
        <v>1.82563870638071</v>
      </c>
      <c r="O63" s="3">
        <f t="shared" si="12"/>
        <v>1.43639585920872</v>
      </c>
      <c r="P63" s="3">
        <f t="shared" si="18"/>
        <v>0.43754208688771101</v>
      </c>
      <c r="Q63" s="4">
        <f t="shared" si="2"/>
        <v>0.285921981302593</v>
      </c>
    </row>
    <row r="64" spans="1:17" x14ac:dyDescent="0.2">
      <c r="A64">
        <v>5</v>
      </c>
      <c r="B64" s="2" t="e">
        <f t="shared" si="13"/>
        <v>#NUM!</v>
      </c>
      <c r="C64" s="3" t="e">
        <f t="shared" si="3"/>
        <v>#NUM!</v>
      </c>
      <c r="D64" s="3" t="e">
        <f t="shared" ref="D64:D78" si="19">IMREAL(IMDIV(IMSUM(COMPLEX(B64,C64),-1),IMSUM(COMPLEX(B64,C64),1)))</f>
        <v>#NUM!</v>
      </c>
      <c r="E64" s="4" t="e">
        <f t="shared" si="4"/>
        <v>#NUM!</v>
      </c>
      <c r="F64" s="2">
        <f t="shared" si="5"/>
        <v>0.83648247359951999</v>
      </c>
      <c r="G64" s="3">
        <f t="shared" si="6"/>
        <v>1.1772897683726</v>
      </c>
      <c r="H64" s="3">
        <f t="shared" si="14"/>
        <v>0.22815451732389899</v>
      </c>
      <c r="I64" s="4">
        <f t="shared" si="15"/>
        <v>0.49479687532119698</v>
      </c>
      <c r="J64" s="2">
        <f t="shared" si="8"/>
        <v>2.7787056005276001</v>
      </c>
      <c r="K64" s="3">
        <f t="shared" si="9"/>
        <v>1.0070196095964401</v>
      </c>
      <c r="L64" s="3">
        <f t="shared" si="16"/>
        <v>0.50581591396566605</v>
      </c>
      <c r="M64" s="4">
        <f t="shared" si="17"/>
        <v>0.13169934840056999</v>
      </c>
      <c r="N64" s="2">
        <f t="shared" si="11"/>
        <v>2.2540032888895598</v>
      </c>
      <c r="O64" s="3">
        <f t="shared" si="12"/>
        <v>1.3477571677734199</v>
      </c>
      <c r="P64" s="3">
        <f t="shared" si="18"/>
        <v>0.475371744499127</v>
      </c>
      <c r="Q64" s="4">
        <f t="shared" si="2"/>
        <v>0.21729280181798999</v>
      </c>
    </row>
    <row r="65" spans="1:17" x14ac:dyDescent="0.2">
      <c r="A65">
        <v>6</v>
      </c>
      <c r="B65" s="2" t="e">
        <f t="shared" si="13"/>
        <v>#NUM!</v>
      </c>
      <c r="C65" s="3" t="e">
        <f t="shared" si="3"/>
        <v>#NUM!</v>
      </c>
      <c r="D65" s="3" t="e">
        <f t="shared" si="19"/>
        <v>#NUM!</v>
      </c>
      <c r="E65" s="4" t="e">
        <f t="shared" si="4"/>
        <v>#NUM!</v>
      </c>
      <c r="F65" s="2">
        <f t="shared" si="5"/>
        <v>0.80278052001563305</v>
      </c>
      <c r="G65" s="3">
        <f t="shared" si="6"/>
        <v>1.16499955172975</v>
      </c>
      <c r="H65" s="3">
        <f t="shared" si="14"/>
        <v>0.21741436954109999</v>
      </c>
      <c r="I65" s="4">
        <f t="shared" si="15"/>
        <v>0.50572540503536101</v>
      </c>
      <c r="J65" s="2">
        <f t="shared" si="8"/>
        <v>3.16294772250669</v>
      </c>
      <c r="K65" s="3">
        <f t="shared" si="9"/>
        <v>0.27795839954236501</v>
      </c>
      <c r="L65" s="3">
        <f t="shared" si="16"/>
        <v>0.52170352712184398</v>
      </c>
      <c r="M65" s="4">
        <f t="shared" si="17"/>
        <v>3.1935669378984601E-2</v>
      </c>
      <c r="N65" s="2">
        <f t="shared" si="11"/>
        <v>2.7103115395629001</v>
      </c>
      <c r="O65" s="3">
        <f t="shared" si="12"/>
        <v>1.0723262826517399</v>
      </c>
      <c r="P65" s="3">
        <f t="shared" si="18"/>
        <v>0.50251567889112203</v>
      </c>
      <c r="Q65" s="4">
        <f t="shared" si="2"/>
        <v>0.143779169766174</v>
      </c>
    </row>
    <row r="66" spans="1:17" x14ac:dyDescent="0.2">
      <c r="A66">
        <v>7</v>
      </c>
      <c r="B66" s="2" t="e">
        <f t="shared" si="13"/>
        <v>#NUM!</v>
      </c>
      <c r="C66" s="3" t="e">
        <f t="shared" si="3"/>
        <v>#NUM!</v>
      </c>
      <c r="D66" s="3" t="e">
        <f t="shared" si="19"/>
        <v>#NUM!</v>
      </c>
      <c r="E66" s="4" t="e">
        <f t="shared" si="4"/>
        <v>#NUM!</v>
      </c>
      <c r="F66" s="2">
        <f t="shared" si="5"/>
        <v>0.77077480873366899</v>
      </c>
      <c r="G66" s="3">
        <f t="shared" si="6"/>
        <v>1.15229448205403</v>
      </c>
      <c r="H66" s="3">
        <f t="shared" si="14"/>
        <v>0.206540083749371</v>
      </c>
      <c r="I66" s="4">
        <f t="shared" si="15"/>
        <v>0.51632736060916296</v>
      </c>
      <c r="J66" s="2">
        <f t="shared" si="8"/>
        <v>3.0668355316051099</v>
      </c>
      <c r="K66" s="3">
        <f t="shared" si="9"/>
        <v>-0.58248307318015002</v>
      </c>
      <c r="L66" s="3">
        <f t="shared" si="16"/>
        <v>0.51810284972797005</v>
      </c>
      <c r="M66" s="4">
        <f t="shared" si="17"/>
        <v>-6.9020969957057102E-2</v>
      </c>
      <c r="N66" s="2">
        <f t="shared" si="11"/>
        <v>3.0736024693419202</v>
      </c>
      <c r="O66" s="3">
        <f t="shared" si="12"/>
        <v>0.56695923531442105</v>
      </c>
      <c r="P66" s="3">
        <f t="shared" si="18"/>
        <v>0.51836373059722796</v>
      </c>
      <c r="Q66" s="4">
        <f t="shared" si="2"/>
        <v>6.7033573613381997E-2</v>
      </c>
    </row>
    <row r="67" spans="1:17" x14ac:dyDescent="0.2">
      <c r="A67">
        <v>8</v>
      </c>
      <c r="B67" s="2" t="e">
        <f t="shared" si="13"/>
        <v>#NUM!</v>
      </c>
      <c r="C67" s="3" t="e">
        <f t="shared" si="3"/>
        <v>#NUM!</v>
      </c>
      <c r="D67" s="3" t="e">
        <f t="shared" si="19"/>
        <v>#NUM!</v>
      </c>
      <c r="E67" s="4" t="e">
        <f t="shared" si="4"/>
        <v>#NUM!</v>
      </c>
      <c r="F67" s="2">
        <f t="shared" si="5"/>
        <v>0.74037973392285295</v>
      </c>
      <c r="G67" s="3">
        <f t="shared" si="6"/>
        <v>1.1392655991218099</v>
      </c>
      <c r="H67" s="3">
        <f t="shared" si="14"/>
        <v>0.19554380227731</v>
      </c>
      <c r="I67" s="4">
        <f t="shared" si="15"/>
        <v>0.52660304771534505</v>
      </c>
      <c r="J67" s="2">
        <f t="shared" si="8"/>
        <v>2.56914629611386</v>
      </c>
      <c r="K67" s="3">
        <f t="shared" si="9"/>
        <v>-1.18346194953782</v>
      </c>
      <c r="L67" s="3">
        <f t="shared" si="16"/>
        <v>0.49514838546972301</v>
      </c>
      <c r="M67" s="4">
        <f t="shared" si="17"/>
        <v>-0.167399323644944</v>
      </c>
      <c r="N67" s="2">
        <f t="shared" si="11"/>
        <v>3.1866933401872402</v>
      </c>
      <c r="O67" s="3">
        <f t="shared" si="12"/>
        <v>-9.8378523205178398E-2</v>
      </c>
      <c r="P67" s="3">
        <f t="shared" si="18"/>
        <v>0.522559656538088</v>
      </c>
      <c r="Q67" s="4">
        <f t="shared" si="2"/>
        <v>-1.1218847928865801E-2</v>
      </c>
    </row>
    <row r="68" spans="1:17" x14ac:dyDescent="0.2">
      <c r="A68">
        <v>9</v>
      </c>
      <c r="B68" s="2" t="e">
        <f t="shared" si="13"/>
        <v>#NUM!</v>
      </c>
      <c r="C68" s="3" t="e">
        <f t="shared" si="3"/>
        <v>#NUM!</v>
      </c>
      <c r="D68" s="3" t="e">
        <f t="shared" si="19"/>
        <v>#NUM!</v>
      </c>
      <c r="E68" s="4" t="e">
        <f t="shared" si="4"/>
        <v>#NUM!</v>
      </c>
      <c r="F68" s="2">
        <f t="shared" si="5"/>
        <v>0.71151191001661196</v>
      </c>
      <c r="G68" s="3">
        <f t="shared" si="6"/>
        <v>1.12599246627254</v>
      </c>
      <c r="H68" s="3">
        <f t="shared" si="14"/>
        <v>0.18443742597674101</v>
      </c>
      <c r="I68" s="4">
        <f t="shared" si="15"/>
        <v>0.53655327126243502</v>
      </c>
      <c r="J68" s="2">
        <f t="shared" si="8"/>
        <v>1.98689727131136</v>
      </c>
      <c r="K68" s="3">
        <f t="shared" si="9"/>
        <v>-1.41894470193091</v>
      </c>
      <c r="L68" s="3">
        <f t="shared" si="16"/>
        <v>0.45369760079236598</v>
      </c>
      <c r="M68" s="4">
        <f t="shared" si="17"/>
        <v>-0.25952445785572198</v>
      </c>
      <c r="N68" s="2">
        <f t="shared" si="11"/>
        <v>2.9888023514555702</v>
      </c>
      <c r="O68" s="3">
        <f t="shared" si="12"/>
        <v>-0.73378144361105402</v>
      </c>
      <c r="P68" s="3">
        <f t="shared" si="18"/>
        <v>0.51500913789107305</v>
      </c>
      <c r="Q68" s="4">
        <f t="shared" si="2"/>
        <v>-8.9219084722659506E-2</v>
      </c>
    </row>
    <row r="69" spans="1:17" x14ac:dyDescent="0.2">
      <c r="A69">
        <v>10</v>
      </c>
      <c r="B69" s="2" t="e">
        <f t="shared" si="13"/>
        <v>#NUM!</v>
      </c>
      <c r="C69" s="3" t="e">
        <f t="shared" si="3"/>
        <v>#NUM!</v>
      </c>
      <c r="D69" s="3" t="e">
        <f t="shared" si="19"/>
        <v>#NUM!</v>
      </c>
      <c r="E69" s="4" t="e">
        <f t="shared" si="4"/>
        <v>#NUM!</v>
      </c>
      <c r="F69" s="2">
        <f t="shared" si="5"/>
        <v>0.68409064405617503</v>
      </c>
      <c r="G69" s="3">
        <f t="shared" si="6"/>
        <v>1.1125444245631799</v>
      </c>
      <c r="H69" s="3">
        <f t="shared" si="14"/>
        <v>0.17323259430336499</v>
      </c>
      <c r="I69" s="4">
        <f t="shared" si="15"/>
        <v>0.54617931099181205</v>
      </c>
      <c r="J69" s="2">
        <f t="shared" si="8"/>
        <v>1.5060309978600299</v>
      </c>
      <c r="K69" s="3">
        <f t="shared" si="9"/>
        <v>-1.4171462443966301</v>
      </c>
      <c r="L69" s="3">
        <f t="shared" si="16"/>
        <v>0.39529889415081898</v>
      </c>
      <c r="M69" s="4">
        <f t="shared" si="17"/>
        <v>-0.341955028436771</v>
      </c>
      <c r="N69" s="2">
        <f t="shared" si="11"/>
        <v>2.5825386308896299</v>
      </c>
      <c r="O69" s="3">
        <f t="shared" si="12"/>
        <v>-1.1740994911656399</v>
      </c>
      <c r="P69" s="3">
        <f t="shared" si="18"/>
        <v>0.49588190025169698</v>
      </c>
      <c r="Q69" s="4">
        <f t="shared" si="2"/>
        <v>-0.16521379540711101</v>
      </c>
    </row>
    <row r="70" spans="1:17" x14ac:dyDescent="0.2">
      <c r="A70">
        <v>11</v>
      </c>
      <c r="B70" s="2" t="e">
        <f t="shared" si="13"/>
        <v>#NUM!</v>
      </c>
      <c r="C70" s="3" t="e">
        <f t="shared" si="3"/>
        <v>#NUM!</v>
      </c>
      <c r="D70" s="3" t="e">
        <f t="shared" si="19"/>
        <v>#NUM!</v>
      </c>
      <c r="E70" s="4" t="e">
        <f t="shared" si="4"/>
        <v>#NUM!</v>
      </c>
      <c r="F70" s="2">
        <f t="shared" si="5"/>
        <v>0.65803826641711105</v>
      </c>
      <c r="G70" s="3">
        <f t="shared" si="6"/>
        <v>1.0989817344747901</v>
      </c>
      <c r="H70" s="3">
        <f t="shared" si="14"/>
        <v>0.161940667473564</v>
      </c>
      <c r="I70" s="4">
        <f t="shared" si="15"/>
        <v>0.555482896569644</v>
      </c>
      <c r="J70" s="2">
        <f t="shared" si="8"/>
        <v>1.1556279263129501</v>
      </c>
      <c r="K70" s="3">
        <f t="shared" si="9"/>
        <v>-1.3089336848350299</v>
      </c>
      <c r="L70" s="3">
        <f t="shared" si="16"/>
        <v>0.322133755421255</v>
      </c>
      <c r="M70" s="4">
        <f t="shared" si="17"/>
        <v>-0.41161183268736601</v>
      </c>
      <c r="N70" s="2">
        <f t="shared" si="11"/>
        <v>2.12529501724425</v>
      </c>
      <c r="O70" s="3">
        <f t="shared" si="12"/>
        <v>-1.3889446782664201</v>
      </c>
      <c r="P70" s="3">
        <f t="shared" si="18"/>
        <v>0.46560789842844602</v>
      </c>
      <c r="Q70" s="4">
        <f t="shared" si="2"/>
        <v>-0.237494720175216</v>
      </c>
    </row>
    <row r="71" spans="1:17" x14ac:dyDescent="0.2">
      <c r="A71">
        <v>12</v>
      </c>
      <c r="B71" s="2" t="e">
        <f t="shared" si="13"/>
        <v>#NUM!</v>
      </c>
      <c r="C71" s="3" t="e">
        <f t="shared" si="3"/>
        <v>#NUM!</v>
      </c>
      <c r="D71" s="3" t="e">
        <f t="shared" si="19"/>
        <v>#NUM!</v>
      </c>
      <c r="E71" s="4" t="e">
        <f t="shared" si="4"/>
        <v>#NUM!</v>
      </c>
      <c r="F71" s="2">
        <f t="shared" si="5"/>
        <v>0.63328034756027196</v>
      </c>
      <c r="G71" s="3">
        <f t="shared" si="6"/>
        <v>1.0853566091487099</v>
      </c>
      <c r="H71" s="3">
        <f t="shared" si="14"/>
        <v>0.150572710661208</v>
      </c>
      <c r="I71" s="4">
        <f t="shared" si="15"/>
        <v>0.564466182338064</v>
      </c>
      <c r="J71" s="2">
        <f t="shared" si="8"/>
        <v>0.90927537422676996</v>
      </c>
      <c r="K71" s="3">
        <f t="shared" si="9"/>
        <v>-1.1657172528222</v>
      </c>
      <c r="L71" s="3">
        <f t="shared" si="16"/>
        <v>0.23693527611555201</v>
      </c>
      <c r="M71" s="4">
        <f t="shared" si="17"/>
        <v>-0.46589283330192799</v>
      </c>
      <c r="N71" s="2">
        <f t="shared" si="11"/>
        <v>1.7163533627047101</v>
      </c>
      <c r="O71" s="3">
        <f t="shared" si="12"/>
        <v>-1.43785806661421</v>
      </c>
      <c r="P71" s="3">
        <f t="shared" si="18"/>
        <v>0.42486765163175</v>
      </c>
      <c r="Q71" s="4">
        <f t="shared" si="2"/>
        <v>-0.30443708017746601</v>
      </c>
    </row>
    <row r="72" spans="1:17" x14ac:dyDescent="0.2">
      <c r="A72">
        <v>13</v>
      </c>
      <c r="B72" s="2" t="e">
        <f t="shared" si="13"/>
        <v>#NUM!</v>
      </c>
      <c r="C72" s="3" t="e">
        <f t="shared" si="3"/>
        <v>#NUM!</v>
      </c>
      <c r="D72" s="3" t="e">
        <f t="shared" si="19"/>
        <v>#NUM!</v>
      </c>
      <c r="E72" s="4" t="e">
        <f t="shared" si="4"/>
        <v>#NUM!</v>
      </c>
      <c r="F72" s="2">
        <f t="shared" si="5"/>
        <v>0.60974582394722399</v>
      </c>
      <c r="G72" s="3">
        <f t="shared" si="6"/>
        <v>1.07171414489808</v>
      </c>
      <c r="H72" s="3">
        <f t="shared" si="14"/>
        <v>0.13913948018636901</v>
      </c>
      <c r="I72" s="4">
        <f t="shared" si="15"/>
        <v>0.57313172188035599</v>
      </c>
      <c r="J72" s="2">
        <f t="shared" si="8"/>
        <v>0.73606349307433405</v>
      </c>
      <c r="K72" s="3">
        <f t="shared" si="9"/>
        <v>-1.01834915652533</v>
      </c>
      <c r="L72" s="3">
        <f t="shared" si="16"/>
        <v>0.14288605445821101</v>
      </c>
      <c r="M72" s="4">
        <f t="shared" si="17"/>
        <v>-0.50277035774935697</v>
      </c>
      <c r="N72" s="2">
        <f t="shared" si="11"/>
        <v>1.3869261121109899</v>
      </c>
      <c r="O72" s="3">
        <f t="shared" si="12"/>
        <v>-1.3912514604006501</v>
      </c>
      <c r="P72" s="3">
        <f t="shared" si="18"/>
        <v>0.374576946309155</v>
      </c>
      <c r="Q72" s="4">
        <f t="shared" si="2"/>
        <v>-0.36453610038481299</v>
      </c>
    </row>
    <row r="73" spans="1:17" x14ac:dyDescent="0.2">
      <c r="A73">
        <v>14</v>
      </c>
      <c r="B73" s="2" t="e">
        <f t="shared" si="13"/>
        <v>#NUM!</v>
      </c>
      <c r="C73" s="3" t="e">
        <f t="shared" si="3"/>
        <v>#NUM!</v>
      </c>
      <c r="D73" s="3" t="e">
        <f t="shared" si="19"/>
        <v>#NUM!</v>
      </c>
      <c r="E73" s="4" t="e">
        <f t="shared" si="4"/>
        <v>#NUM!</v>
      </c>
      <c r="F73" s="2">
        <f t="shared" si="5"/>
        <v>0.587367052347327</v>
      </c>
      <c r="G73" s="3">
        <f t="shared" si="6"/>
        <v>1.0580931557955799</v>
      </c>
      <c r="H73" s="3">
        <f t="shared" si="14"/>
        <v>0.127651411637691</v>
      </c>
      <c r="I73" s="4">
        <f t="shared" si="15"/>
        <v>0.58148244254481896</v>
      </c>
      <c r="J73" s="2">
        <f t="shared" si="8"/>
        <v>0.61271968667449495</v>
      </c>
      <c r="K73" s="3">
        <f t="shared" si="9"/>
        <v>-0.87821390881304995</v>
      </c>
      <c r="L73" s="3">
        <f t="shared" si="16"/>
        <v>4.3499309092349003E-2</v>
      </c>
      <c r="M73" s="4">
        <f t="shared" si="17"/>
        <v>-0.52086684219533497</v>
      </c>
      <c r="N73" s="2">
        <f t="shared" si="11"/>
        <v>1.1330454374822301</v>
      </c>
      <c r="O73" s="3">
        <f t="shared" si="12"/>
        <v>-1.2984116388810101</v>
      </c>
      <c r="P73" s="3">
        <f t="shared" si="18"/>
        <v>0.315866250486597</v>
      </c>
      <c r="Q73" s="4">
        <f t="shared" si="2"/>
        <v>-0.41644083492567802</v>
      </c>
    </row>
    <row r="74" spans="1:17" x14ac:dyDescent="0.2">
      <c r="A74">
        <v>15</v>
      </c>
      <c r="B74" s="2" t="e">
        <f t="shared" si="13"/>
        <v>#NUM!</v>
      </c>
      <c r="C74" s="3" t="e">
        <f t="shared" si="3"/>
        <v>#NUM!</v>
      </c>
      <c r="D74" s="3" t="e">
        <f t="shared" si="19"/>
        <v>#NUM!</v>
      </c>
      <c r="E74" s="4" t="e">
        <f t="shared" si="4"/>
        <v>#NUM!</v>
      </c>
      <c r="F74" s="2">
        <f t="shared" si="5"/>
        <v>0.56607980840211303</v>
      </c>
      <c r="G74" s="3">
        <f t="shared" si="6"/>
        <v>1.04452691966938</v>
      </c>
      <c r="H74" s="3">
        <f t="shared" si="14"/>
        <v>0.116118609861234</v>
      </c>
      <c r="I74" s="4">
        <f t="shared" si="15"/>
        <v>0.58952162006144904</v>
      </c>
      <c r="J74" s="2">
        <f t="shared" si="8"/>
        <v>0.52355244567379</v>
      </c>
      <c r="K74" s="3">
        <f t="shared" si="9"/>
        <v>-0.748449957897658</v>
      </c>
      <c r="L74" s="3">
        <f t="shared" si="16"/>
        <v>-5.7512357575068597E-2</v>
      </c>
      <c r="M74" s="4">
        <f t="shared" si="17"/>
        <v>-0.51950629054536701</v>
      </c>
      <c r="N74" s="2">
        <f t="shared" si="11"/>
        <v>0.94013804644383203</v>
      </c>
      <c r="O74" s="3">
        <f t="shared" si="12"/>
        <v>-1.18741203318327</v>
      </c>
      <c r="P74" s="3">
        <f t="shared" si="18"/>
        <v>0.250055302353898</v>
      </c>
      <c r="Q74" s="4">
        <f t="shared" si="2"/>
        <v>-0.45898453454855798</v>
      </c>
    </row>
    <row r="75" spans="1:17" x14ac:dyDescent="0.2">
      <c r="A75">
        <v>16</v>
      </c>
      <c r="B75" s="2" t="e">
        <f t="shared" si="13"/>
        <v>#NUM!</v>
      </c>
      <c r="C75" s="3" t="e">
        <f t="shared" si="3"/>
        <v>#NUM!</v>
      </c>
      <c r="D75" s="3" t="e">
        <f t="shared" si="19"/>
        <v>#NUM!</v>
      </c>
      <c r="E75" s="4" t="e">
        <f t="shared" si="4"/>
        <v>#NUM!</v>
      </c>
      <c r="F75" s="2">
        <f t="shared" si="5"/>
        <v>0.54582324245298197</v>
      </c>
      <c r="G75" s="3">
        <f t="shared" si="6"/>
        <v>1.0310438429936399</v>
      </c>
      <c r="H75" s="3">
        <f t="shared" si="14"/>
        <v>0.104550840740916</v>
      </c>
      <c r="I75" s="4">
        <f t="shared" si="15"/>
        <v>0.59725285337465905</v>
      </c>
      <c r="J75" s="2">
        <f t="shared" si="8"/>
        <v>0.45827894490532201</v>
      </c>
      <c r="K75" s="3">
        <f t="shared" si="9"/>
        <v>-0.62894903920201295</v>
      </c>
      <c r="L75" s="3">
        <f t="shared" si="16"/>
        <v>-0.15637564402964199</v>
      </c>
      <c r="M75" s="4">
        <f t="shared" si="17"/>
        <v>-0.49873952635054503</v>
      </c>
      <c r="N75" s="2">
        <f t="shared" si="11"/>
        <v>0.79350125241716996</v>
      </c>
      <c r="O75" s="3">
        <f t="shared" si="12"/>
        <v>-1.0725742180989299</v>
      </c>
      <c r="P75" s="3">
        <f t="shared" si="18"/>
        <v>0.17862344430927801</v>
      </c>
      <c r="Q75" s="4">
        <f t="shared" si="2"/>
        <v>-0.49121087359009502</v>
      </c>
    </row>
    <row r="76" spans="1:17" x14ac:dyDescent="0.2">
      <c r="A76">
        <v>17</v>
      </c>
      <c r="B76" s="2" t="e">
        <f t="shared" si="13"/>
        <v>#NUM!</v>
      </c>
      <c r="C76" s="3" t="e">
        <f t="shared" si="3"/>
        <v>#NUM!</v>
      </c>
      <c r="D76" s="3" t="e">
        <f t="shared" si="19"/>
        <v>#NUM!</v>
      </c>
      <c r="E76" s="4" t="e">
        <f t="shared" si="4"/>
        <v>#NUM!</v>
      </c>
      <c r="F76" s="2">
        <f t="shared" si="5"/>
        <v>0.52653980322554605</v>
      </c>
      <c r="G76" s="3">
        <f t="shared" si="6"/>
        <v>1.01766805205183</v>
      </c>
      <c r="H76" s="3">
        <f t="shared" si="14"/>
        <v>9.2957524689555607E-2</v>
      </c>
      <c r="I76" s="4">
        <f t="shared" si="15"/>
        <v>0.60468003980441498</v>
      </c>
      <c r="J76" s="2">
        <f t="shared" si="8"/>
        <v>0.41016358107759898</v>
      </c>
      <c r="K76" s="3">
        <f t="shared" si="9"/>
        <v>-0.51844811099629595</v>
      </c>
      <c r="L76" s="3">
        <f t="shared" si="16"/>
        <v>-0.24939750172751499</v>
      </c>
      <c r="M76" s="4">
        <f t="shared" si="17"/>
        <v>-0.45934229428839302</v>
      </c>
      <c r="N76" s="2">
        <f t="shared" si="11"/>
        <v>0.68126839264360495</v>
      </c>
      <c r="O76" s="3">
        <f t="shared" si="12"/>
        <v>-0.96058382042270596</v>
      </c>
      <c r="P76" s="3">
        <f t="shared" si="18"/>
        <v>0.103176369313976</v>
      </c>
      <c r="Q76" s="4">
        <f t="shared" si="2"/>
        <v>-0.51239544690135697</v>
      </c>
    </row>
    <row r="77" spans="1:17" x14ac:dyDescent="0.2">
      <c r="A77">
        <v>18</v>
      </c>
      <c r="B77" s="2" t="e">
        <f t="shared" si="13"/>
        <v>#NUM!</v>
      </c>
      <c r="C77" s="3" t="e">
        <f t="shared" si="3"/>
        <v>#NUM!</v>
      </c>
      <c r="D77" s="3" t="e">
        <f t="shared" si="19"/>
        <v>#NUM!</v>
      </c>
      <c r="E77" s="4" t="e">
        <f t="shared" si="4"/>
        <v>#NUM!</v>
      </c>
      <c r="F77" s="2">
        <f t="shared" si="5"/>
        <v>0.50817513794289304</v>
      </c>
      <c r="G77" s="3">
        <f t="shared" si="6"/>
        <v>1.00441991746632</v>
      </c>
      <c r="H77" s="3">
        <f t="shared" si="14"/>
        <v>8.1347731764350797E-2</v>
      </c>
      <c r="I77" s="4">
        <f t="shared" si="15"/>
        <v>0.61180735063704395</v>
      </c>
      <c r="J77" s="2">
        <f t="shared" si="8"/>
        <v>0.37475781403077901</v>
      </c>
      <c r="K77" s="3">
        <f t="shared" si="9"/>
        <v>-0.41537191924025202</v>
      </c>
      <c r="L77" s="3">
        <f t="shared" si="16"/>
        <v>-0.33310308931516502</v>
      </c>
      <c r="M77" s="4">
        <f t="shared" si="17"/>
        <v>-0.40278628213823803</v>
      </c>
      <c r="N77" s="2">
        <f t="shared" si="11"/>
        <v>0.59458504773834797</v>
      </c>
      <c r="O77" s="3">
        <f t="shared" si="12"/>
        <v>-0.85417700533367302</v>
      </c>
      <c r="P77" s="3">
        <f t="shared" si="18"/>
        <v>2.5410027054614901E-2</v>
      </c>
      <c r="Q77" s="4">
        <f t="shared" si="2"/>
        <v>-0.52206205351005697</v>
      </c>
    </row>
    <row r="78" spans="1:17" x14ac:dyDescent="0.2">
      <c r="A78">
        <v>19</v>
      </c>
      <c r="B78" s="2" t="e">
        <f t="shared" si="13"/>
        <v>#NUM!</v>
      </c>
      <c r="C78" s="3" t="e">
        <f t="shared" si="3"/>
        <v>#NUM!</v>
      </c>
      <c r="D78" s="3" t="e">
        <f t="shared" si="19"/>
        <v>#NUM!</v>
      </c>
      <c r="E78" s="4" t="e">
        <f t="shared" si="4"/>
        <v>#NUM!</v>
      </c>
      <c r="F78" s="2">
        <f t="shared" si="5"/>
        <v>0.490677975757635</v>
      </c>
      <c r="G78" s="3">
        <f t="shared" si="6"/>
        <v>0.99131651879072102</v>
      </c>
      <c r="H78" s="3">
        <f t="shared" si="14"/>
        <v>6.9730178316752406E-2</v>
      </c>
      <c r="I78" s="4">
        <f t="shared" si="15"/>
        <v>0.61863920723615895</v>
      </c>
      <c r="J78" s="2">
        <f t="shared" si="8"/>
        <v>0.34910255189408101</v>
      </c>
      <c r="K78" s="3">
        <f t="shared" si="9"/>
        <v>-0.31815175754875802</v>
      </c>
      <c r="L78" s="3">
        <f t="shared" si="16"/>
        <v>-0.40436557569645198</v>
      </c>
      <c r="M78" s="4">
        <f t="shared" si="17"/>
        <v>-0.33118414572821803</v>
      </c>
      <c r="N78" s="2">
        <f t="shared" si="11"/>
        <v>0.52703370451515297</v>
      </c>
      <c r="O78" s="3">
        <f t="shared" si="12"/>
        <v>-0.75413307219520898</v>
      </c>
      <c r="P78" s="3">
        <f t="shared" si="18"/>
        <v>-5.2927498745299201E-2</v>
      </c>
      <c r="Q78" s="4">
        <f t="shared" si="2"/>
        <v>-0.51999340098372504</v>
      </c>
    </row>
    <row r="79" spans="1:17" x14ac:dyDescent="0.2">
      <c r="A79">
        <v>20</v>
      </c>
      <c r="B79" s="7" t="e">
        <f t="shared" si="13"/>
        <v>#NUM!</v>
      </c>
      <c r="C79" s="8" t="e">
        <f t="shared" si="3"/>
        <v>#NUM!</v>
      </c>
      <c r="D79" s="8" t="e">
        <f>IMREAL(IMDIV(IMSUM(COMPLEX(B79,C79),-1),IMSUM(COMPLEX(B79,C79),1)))</f>
        <v>#NUM!</v>
      </c>
      <c r="E79" s="9" t="e">
        <f t="shared" si="4"/>
        <v>#NUM!</v>
      </c>
      <c r="F79" s="7">
        <f t="shared" si="5"/>
        <v>0.47399999999999798</v>
      </c>
      <c r="G79" s="8">
        <f t="shared" si="6"/>
        <v>0.97837205540014605</v>
      </c>
      <c r="H79" s="8">
        <f t="shared" si="14"/>
        <v>5.8113225084069797E-2</v>
      </c>
      <c r="I79" s="9">
        <f t="shared" si="15"/>
        <v>0.62518025775353703</v>
      </c>
      <c r="J79" s="7">
        <f t="shared" si="8"/>
        <v>0.331233333200319</v>
      </c>
      <c r="K79" s="8">
        <f t="shared" si="9"/>
        <v>-0.225326811794962</v>
      </c>
      <c r="L79" s="8">
        <f t="shared" si="16"/>
        <v>-0.46052294313962</v>
      </c>
      <c r="M79" s="9">
        <f t="shared" si="17"/>
        <v>-0.247210590452909</v>
      </c>
      <c r="N79" s="7">
        <f t="shared" si="11"/>
        <v>0.47399999999999598</v>
      </c>
      <c r="O79" s="8">
        <f t="shared" si="12"/>
        <v>-0.66030277719827402</v>
      </c>
      <c r="P79" s="8">
        <f t="shared" si="18"/>
        <v>-0.130075284917581</v>
      </c>
      <c r="Q79" s="9">
        <f t="shared" si="2"/>
        <v>-0.50623598987395502</v>
      </c>
    </row>
    <row r="80" spans="1:17" x14ac:dyDescent="0.2">
      <c r="A80">
        <v>1</v>
      </c>
      <c r="B80" s="2" t="e">
        <f t="shared" ref="B80:B99" si="20">IMREAL(IMDIV(1,IMSUM(COMPLEX(0,C$59),IMDIV(1,COMPLEX(B79,C79)))))</f>
        <v>#NUM!</v>
      </c>
      <c r="C80" s="3" t="e">
        <f t="shared" ref="C80:C99" si="21">IMAGINARY(IMDIV(1,IMSUM(COMPLEX(0,C$59),IMDIV(1,COMPLEX(B79,C79)))))</f>
        <v>#NUM!</v>
      </c>
      <c r="D80" s="3" t="e">
        <f t="shared" ref="D80:D99" si="22">IMREAL(IMDIV(IMSUM(COMPLEX(B80,C80),-1),IMSUM(COMPLEX(B80,C80),1)))</f>
        <v>#NUM!</v>
      </c>
      <c r="E80" s="4" t="e">
        <f t="shared" ref="E80:E99" si="23">IMAGINARY(IMDIV(IMSUM(COMPLEX(B80,C80),-1),IMSUM(COMPLEX(B80,C80),1)))</f>
        <v>#NUM!</v>
      </c>
      <c r="F80" s="2">
        <f>F79</f>
        <v>0.47399999999999798</v>
      </c>
      <c r="G80" s="3">
        <f t="shared" ref="G80:G99" si="24">G79+G$59</f>
        <v>0.93298345263013949</v>
      </c>
      <c r="H80" s="3">
        <f>IMREAL(IMDIV(IMSUM(COMPLEX(F80,G80),-1),IMSUM(COMPLEX(F80,G80),1)))</f>
        <v>3.1261889565211101E-2</v>
      </c>
      <c r="I80" s="4">
        <f>IMAGINARY(IMDIV(IMSUM(COMPLEX(F80,G80),-1),IMSUM(COMPLEX(F80,G80),1)))</f>
        <v>0.61317274556841705</v>
      </c>
      <c r="J80" s="2">
        <f t="shared" ref="J80:J99" si="25">IMREAL(IMDIV(1,IMSUM(COMPLEX(0,K$59),IMDIV(1,COMPLEX(J79,K79)))))</f>
        <v>0.34409841625564602</v>
      </c>
      <c r="K80" s="3">
        <f t="shared" ref="K80:K99" si="26">IMAGINARY(IMDIV(1,IMSUM(COMPLEX(0,K$59),IMDIV(1,COMPLEX(J79,K79)))))</f>
        <v>-0.21981197776500899</v>
      </c>
      <c r="L80" s="3">
        <f t="shared" ref="L80" si="27">IMREAL(IMDIV(IMSUM(COMPLEX(J80,K80),-1),IMSUM(COMPLEX(J80,K80),1)))</f>
        <v>-0.449226886624782</v>
      </c>
      <c r="M80" s="4">
        <f t="shared" ref="M80" si="28">IMAGINARY(IMDIV(IMSUM(COMPLEX(J80,K80),-1),IMSUM(COMPLEX(J80,K80),1)))</f>
        <v>-0.23700454098193799</v>
      </c>
      <c r="N80" s="2">
        <f>N79</f>
        <v>0.47399999999999598</v>
      </c>
      <c r="O80" s="3">
        <f t="shared" ref="O80:O99" si="29">O79+O$59</f>
        <v>-0.62375763833836018</v>
      </c>
      <c r="P80" s="3">
        <f t="shared" ref="P80:P99" si="30">IMREAL(IMDIV(IMSUM(COMPLEX(N80,O80),-1),IMSUM(COMPLEX(N80,O80),1)))</f>
        <v>-0.15077602038599899</v>
      </c>
      <c r="Q80" s="4">
        <f t="shared" ref="Q80:Q99" si="31">IMAGINARY(IMDIV(IMSUM(COMPLEX(N80,O80),-1),IMSUM(COMPLEX(N80,O80),1)))</f>
        <v>-0.486977837674618</v>
      </c>
    </row>
    <row r="81" spans="1:17" x14ac:dyDescent="0.2">
      <c r="A81">
        <v>2</v>
      </c>
      <c r="B81" s="2" t="e">
        <f t="shared" si="20"/>
        <v>#NUM!</v>
      </c>
      <c r="C81" s="3" t="e">
        <f t="shared" si="21"/>
        <v>#NUM!</v>
      </c>
      <c r="D81" s="3" t="e">
        <f t="shared" si="22"/>
        <v>#NUM!</v>
      </c>
      <c r="E81" s="4" t="e">
        <f t="shared" si="23"/>
        <v>#NUM!</v>
      </c>
      <c r="F81" s="2">
        <f t="shared" ref="F81:F99" si="32">F80</f>
        <v>0.47399999999999798</v>
      </c>
      <c r="G81" s="3">
        <f t="shared" si="24"/>
        <v>0.88759484986013293</v>
      </c>
      <c r="H81" s="3">
        <f t="shared" ref="H81:H99" si="33">IMREAL(IMDIV(IMSUM(COMPLEX(F81,G81),-1),IMSUM(COMPLEX(F81,G81),1)))</f>
        <v>4.2224674517355298E-3</v>
      </c>
      <c r="I81" s="4">
        <f t="shared" ref="I81:I99" si="34">IMAGINARY(IMDIV(IMSUM(COMPLEX(F81,G81),-1),IMSUM(COMPLEX(F81,G81),1)))</f>
        <v>0.59962483683600398</v>
      </c>
      <c r="J81" s="2">
        <f t="shared" si="25"/>
        <v>0.35709612087072101</v>
      </c>
      <c r="K81" s="3">
        <f t="shared" si="26"/>
        <v>-0.21330957738600101</v>
      </c>
      <c r="L81" s="3">
        <f t="shared" ref="L81:L88" si="35">IMREAL(IMDIV(IMSUM(COMPLEX(J81,K81),-1),IMSUM(COMPLEX(J81,K81),1)))</f>
        <v>-0.438202960495361</v>
      </c>
      <c r="M81" s="4">
        <f t="shared" ref="M81:M88" si="36">IMAGINARY(IMDIV(IMSUM(COMPLEX(J81,K81),-1),IMSUM(COMPLEX(J81,K81),1)))</f>
        <v>-0.22605802270050501</v>
      </c>
      <c r="N81" s="2">
        <f t="shared" ref="N81:N89" si="37">N80</f>
        <v>0.47399999999999598</v>
      </c>
      <c r="O81" s="3">
        <f t="shared" si="29"/>
        <v>-0.58721249947844634</v>
      </c>
      <c r="P81" s="3">
        <f t="shared" si="30"/>
        <v>-0.171005528359326</v>
      </c>
      <c r="Q81" s="4">
        <f t="shared" si="31"/>
        <v>-0.46650548386089402</v>
      </c>
    </row>
    <row r="82" spans="1:17" x14ac:dyDescent="0.2">
      <c r="A82">
        <v>3</v>
      </c>
      <c r="B82" s="2" t="e">
        <f t="shared" si="20"/>
        <v>#NUM!</v>
      </c>
      <c r="C82" s="3" t="e">
        <f t="shared" si="21"/>
        <v>#NUM!</v>
      </c>
      <c r="D82" s="3" t="e">
        <f t="shared" si="22"/>
        <v>#NUM!</v>
      </c>
      <c r="E82" s="4" t="e">
        <f t="shared" si="23"/>
        <v>#NUM!</v>
      </c>
      <c r="F82" s="2">
        <f t="shared" si="32"/>
        <v>0.47399999999999798</v>
      </c>
      <c r="G82" s="3">
        <f t="shared" si="24"/>
        <v>0.84220624709012637</v>
      </c>
      <c r="H82" s="3">
        <f t="shared" si="33"/>
        <v>-2.29052487245998E-2</v>
      </c>
      <c r="I82" s="4">
        <f t="shared" si="34"/>
        <v>0.58446213748788101</v>
      </c>
      <c r="J82" s="2">
        <f t="shared" si="25"/>
        <v>0.370139613721783</v>
      </c>
      <c r="K82" s="3">
        <f t="shared" si="26"/>
        <v>-0.205754845672251</v>
      </c>
      <c r="L82" s="3">
        <f t="shared" si="35"/>
        <v>-0.42751306422119301</v>
      </c>
      <c r="M82" s="4">
        <f t="shared" si="36"/>
        <v>-0.21437065776538899</v>
      </c>
      <c r="N82" s="2">
        <f t="shared" si="37"/>
        <v>0.47399999999999598</v>
      </c>
      <c r="O82" s="3">
        <f t="shared" si="29"/>
        <v>-0.5506673606185325</v>
      </c>
      <c r="P82" s="3">
        <f t="shared" si="30"/>
        <v>-0.190673067516581</v>
      </c>
      <c r="Q82" s="4">
        <f t="shared" si="31"/>
        <v>-0.44482007832356002</v>
      </c>
    </row>
    <row r="83" spans="1:17" x14ac:dyDescent="0.2">
      <c r="A83">
        <v>4</v>
      </c>
      <c r="B83" s="2" t="e">
        <f t="shared" si="20"/>
        <v>#NUM!</v>
      </c>
      <c r="C83" s="3" t="e">
        <f t="shared" si="21"/>
        <v>#NUM!</v>
      </c>
      <c r="D83" s="3" t="e">
        <f t="shared" si="22"/>
        <v>#NUM!</v>
      </c>
      <c r="E83" s="4" t="e">
        <f t="shared" si="23"/>
        <v>#NUM!</v>
      </c>
      <c r="F83" s="2">
        <f t="shared" si="32"/>
        <v>0.47399999999999798</v>
      </c>
      <c r="G83" s="3">
        <f t="shared" si="24"/>
        <v>0.79681764432011981</v>
      </c>
      <c r="H83" s="3">
        <f t="shared" si="33"/>
        <v>-5.0009233451074497E-2</v>
      </c>
      <c r="I83" s="4">
        <f t="shared" si="34"/>
        <v>0.56761593209827699</v>
      </c>
      <c r="J83" s="2">
        <f t="shared" si="25"/>
        <v>0.38312771043108301</v>
      </c>
      <c r="K83" s="3">
        <f t="shared" si="26"/>
        <v>-0.19709003574744</v>
      </c>
      <c r="L83" s="3">
        <f t="shared" si="35"/>
        <v>-0.41722127432044198</v>
      </c>
      <c r="M83" s="4">
        <f t="shared" si="36"/>
        <v>-0.20194822901118301</v>
      </c>
      <c r="N83" s="2">
        <f t="shared" si="37"/>
        <v>0.47399999999999598</v>
      </c>
      <c r="O83" s="3">
        <f t="shared" si="29"/>
        <v>-0.51412222175861866</v>
      </c>
      <c r="P83" s="3">
        <f t="shared" si="30"/>
        <v>-0.209685199830425</v>
      </c>
      <c r="Q83" s="4">
        <f t="shared" si="31"/>
        <v>-0.42193082942017501</v>
      </c>
    </row>
    <row r="84" spans="1:17" x14ac:dyDescent="0.2">
      <c r="A84">
        <v>5</v>
      </c>
      <c r="B84" s="2" t="e">
        <f t="shared" si="20"/>
        <v>#NUM!</v>
      </c>
      <c r="C84" s="3" t="e">
        <f t="shared" si="21"/>
        <v>#NUM!</v>
      </c>
      <c r="D84" s="3" t="e">
        <f t="shared" si="22"/>
        <v>#NUM!</v>
      </c>
      <c r="E84" s="4" t="e">
        <f t="shared" si="23"/>
        <v>#NUM!</v>
      </c>
      <c r="F84" s="2">
        <f t="shared" si="32"/>
        <v>0.47399999999999798</v>
      </c>
      <c r="G84" s="3">
        <f t="shared" si="24"/>
        <v>0.75142904155011325</v>
      </c>
      <c r="H84" s="3">
        <f t="shared" si="33"/>
        <v>-7.6965160092953205E-2</v>
      </c>
      <c r="I84" s="4">
        <f t="shared" si="34"/>
        <v>0.54902503258582902</v>
      </c>
      <c r="J84" s="2">
        <f t="shared" si="25"/>
        <v>0.395944914630116</v>
      </c>
      <c r="K84" s="3">
        <f t="shared" si="26"/>
        <v>-0.18726741233397801</v>
      </c>
      <c r="L84" s="3">
        <f t="shared" si="35"/>
        <v>-0.40739315127025399</v>
      </c>
      <c r="M84" s="4">
        <f t="shared" si="36"/>
        <v>-0.188803204777445</v>
      </c>
      <c r="N84" s="2">
        <f t="shared" si="37"/>
        <v>0.47399999999999598</v>
      </c>
      <c r="O84" s="3">
        <f t="shared" si="29"/>
        <v>-0.47757708289870482</v>
      </c>
      <c r="P84" s="3">
        <f t="shared" si="30"/>
        <v>-0.227946596612877</v>
      </c>
      <c r="Q84" s="4">
        <f t="shared" si="31"/>
        <v>-0.39785559943403698</v>
      </c>
    </row>
    <row r="85" spans="1:17" x14ac:dyDescent="0.2">
      <c r="A85">
        <v>6</v>
      </c>
      <c r="B85" s="2" t="e">
        <f t="shared" si="20"/>
        <v>#NUM!</v>
      </c>
      <c r="C85" s="3" t="e">
        <f t="shared" si="21"/>
        <v>#NUM!</v>
      </c>
      <c r="D85" s="3" t="e">
        <f t="shared" si="22"/>
        <v>#NUM!</v>
      </c>
      <c r="E85" s="4" t="e">
        <f t="shared" si="23"/>
        <v>#NUM!</v>
      </c>
      <c r="F85" s="2">
        <f t="shared" si="32"/>
        <v>0.47399999999999798</v>
      </c>
      <c r="G85" s="3">
        <f t="shared" si="24"/>
        <v>0.70604043878010669</v>
      </c>
      <c r="H85" s="3">
        <f t="shared" si="33"/>
        <v>-0.103636605665878</v>
      </c>
      <c r="I85" s="4">
        <f t="shared" si="34"/>
        <v>0.52863777022939296</v>
      </c>
      <c r="J85" s="2">
        <f t="shared" si="25"/>
        <v>0.40846208833886</v>
      </c>
      <c r="K85" s="3">
        <f t="shared" si="26"/>
        <v>-0.17625250793945699</v>
      </c>
      <c r="L85" s="3">
        <f t="shared" si="35"/>
        <v>-0.39809493419366199</v>
      </c>
      <c r="M85" s="4">
        <f t="shared" si="36"/>
        <v>-0.174955180213411</v>
      </c>
      <c r="N85" s="2">
        <f t="shared" si="37"/>
        <v>0.47399999999999598</v>
      </c>
      <c r="O85" s="3">
        <f t="shared" si="29"/>
        <v>-0.44103194403879098</v>
      </c>
      <c r="P85" s="3">
        <f t="shared" si="30"/>
        <v>-0.24536095879139899</v>
      </c>
      <c r="Q85" s="4">
        <f t="shared" si="31"/>
        <v>-0.372621414305145</v>
      </c>
    </row>
    <row r="86" spans="1:17" x14ac:dyDescent="0.2">
      <c r="A86">
        <v>7</v>
      </c>
      <c r="B86" s="2" t="e">
        <f t="shared" si="20"/>
        <v>#NUM!</v>
      </c>
      <c r="C86" s="3" t="e">
        <f t="shared" si="21"/>
        <v>#NUM!</v>
      </c>
      <c r="D86" s="3" t="e">
        <f t="shared" si="22"/>
        <v>#NUM!</v>
      </c>
      <c r="E86" s="4" t="e">
        <f t="shared" si="23"/>
        <v>#NUM!</v>
      </c>
      <c r="F86" s="2">
        <f t="shared" si="32"/>
        <v>0.47399999999999798</v>
      </c>
      <c r="G86" s="3">
        <f t="shared" si="24"/>
        <v>0.66065183601010014</v>
      </c>
      <c r="H86" s="3">
        <f t="shared" si="33"/>
        <v>-0.129875576201085</v>
      </c>
      <c r="I86" s="4">
        <f t="shared" si="34"/>
        <v>0.506414093541531</v>
      </c>
      <c r="J86" s="2">
        <f t="shared" si="25"/>
        <v>0.42053788186299002</v>
      </c>
      <c r="K86" s="3">
        <f t="shared" si="26"/>
        <v>-0.164027508521327</v>
      </c>
      <c r="L86" s="3">
        <f t="shared" si="35"/>
        <v>-0.389392633204731</v>
      </c>
      <c r="M86" s="4">
        <f t="shared" si="36"/>
        <v>-0.16043121052398601</v>
      </c>
      <c r="N86" s="2">
        <f t="shared" si="37"/>
        <v>0.47399999999999598</v>
      </c>
      <c r="O86" s="3">
        <f t="shared" si="29"/>
        <v>-0.40448680517887714</v>
      </c>
      <c r="P86" s="3">
        <f t="shared" si="30"/>
        <v>-0.26183204263826598</v>
      </c>
      <c r="Q86" s="4">
        <f t="shared" si="31"/>
        <v>-0.34626486539965301</v>
      </c>
    </row>
    <row r="87" spans="1:17" x14ac:dyDescent="0.2">
      <c r="A87">
        <v>8</v>
      </c>
      <c r="B87" s="2" t="e">
        <f t="shared" si="20"/>
        <v>#NUM!</v>
      </c>
      <c r="C87" s="3" t="e">
        <f t="shared" si="21"/>
        <v>#NUM!</v>
      </c>
      <c r="D87" s="3" t="e">
        <f t="shared" si="22"/>
        <v>#NUM!</v>
      </c>
      <c r="E87" s="4" t="e">
        <f t="shared" si="23"/>
        <v>#NUM!</v>
      </c>
      <c r="F87" s="2">
        <f t="shared" si="32"/>
        <v>0.47399999999999798</v>
      </c>
      <c r="G87" s="3">
        <f t="shared" si="24"/>
        <v>0.61526323324009358</v>
      </c>
      <c r="H87" s="3">
        <f t="shared" si="33"/>
        <v>-0.15552339670002299</v>
      </c>
      <c r="I87" s="4">
        <f t="shared" si="34"/>
        <v>0.48232772126067303</v>
      </c>
      <c r="J87" s="2">
        <f t="shared" si="25"/>
        <v>0.43202102522840902</v>
      </c>
      <c r="K87" s="3">
        <f t="shared" si="26"/>
        <v>-0.15059458376158399</v>
      </c>
      <c r="L87" s="3">
        <f t="shared" si="35"/>
        <v>-0.38135103498102801</v>
      </c>
      <c r="M87" s="4">
        <f t="shared" si="36"/>
        <v>-0.14526601249337201</v>
      </c>
      <c r="N87" s="2">
        <f t="shared" si="37"/>
        <v>0.47399999999999598</v>
      </c>
      <c r="O87" s="3">
        <f t="shared" si="29"/>
        <v>-0.3679416663189633</v>
      </c>
      <c r="P87" s="3">
        <f t="shared" si="30"/>
        <v>-0.27726477761579799</v>
      </c>
      <c r="Q87" s="4">
        <f t="shared" si="31"/>
        <v>-0.31883238168688999</v>
      </c>
    </row>
    <row r="88" spans="1:17" x14ac:dyDescent="0.2">
      <c r="A88">
        <v>9</v>
      </c>
      <c r="B88" s="2" t="e">
        <f t="shared" si="20"/>
        <v>#NUM!</v>
      </c>
      <c r="C88" s="3" t="e">
        <f t="shared" si="21"/>
        <v>#NUM!</v>
      </c>
      <c r="D88" s="3" t="e">
        <f t="shared" si="22"/>
        <v>#NUM!</v>
      </c>
      <c r="E88" s="4" t="e">
        <f t="shared" si="23"/>
        <v>#NUM!</v>
      </c>
      <c r="F88" s="2">
        <f t="shared" si="32"/>
        <v>0.47399999999999798</v>
      </c>
      <c r="G88" s="3">
        <f t="shared" si="24"/>
        <v>0.56987463047008702</v>
      </c>
      <c r="H88" s="3">
        <f t="shared" si="33"/>
        <v>-0.18041200244653399</v>
      </c>
      <c r="I88" s="4">
        <f t="shared" si="34"/>
        <v>0.45636828609001001</v>
      </c>
      <c r="J88" s="2">
        <f t="shared" si="25"/>
        <v>0.442753536636384</v>
      </c>
      <c r="K88" s="3">
        <f t="shared" si="26"/>
        <v>-0.13597892895278599</v>
      </c>
      <c r="L88" s="3">
        <f t="shared" si="35"/>
        <v>-0.37403264289273902</v>
      </c>
      <c r="M88" s="4">
        <f t="shared" si="36"/>
        <v>-0.129502012909506</v>
      </c>
      <c r="N88" s="2">
        <f t="shared" si="37"/>
        <v>0.47399999999999598</v>
      </c>
      <c r="O88" s="3">
        <f t="shared" si="29"/>
        <v>-0.33139652745904946</v>
      </c>
      <c r="P88" s="3">
        <f t="shared" si="30"/>
        <v>-0.291566458349931</v>
      </c>
      <c r="Q88" s="4">
        <f t="shared" si="31"/>
        <v>-0.29038035229290998</v>
      </c>
    </row>
    <row r="89" spans="1:17" x14ac:dyDescent="0.2">
      <c r="A89">
        <v>10</v>
      </c>
      <c r="B89" s="2" t="e">
        <f t="shared" si="20"/>
        <v>#NUM!</v>
      </c>
      <c r="C89" s="3" t="e">
        <f t="shared" si="21"/>
        <v>#NUM!</v>
      </c>
      <c r="D89" s="3" t="e">
        <f t="shared" si="22"/>
        <v>#NUM!</v>
      </c>
      <c r="E89" s="4" t="e">
        <f t="shared" si="23"/>
        <v>#NUM!</v>
      </c>
      <c r="F89" s="2">
        <f t="shared" si="32"/>
        <v>0.47399999999999798</v>
      </c>
      <c r="G89" s="3">
        <f t="shared" si="24"/>
        <v>0.52448602770008046</v>
      </c>
      <c r="H89" s="3">
        <f t="shared" si="33"/>
        <v>-0.20436565722998901</v>
      </c>
      <c r="I89" s="4">
        <f t="shared" si="34"/>
        <v>0.428543391763197</v>
      </c>
      <c r="J89" s="2">
        <f t="shared" si="25"/>
        <v>0.45257483580184099</v>
      </c>
      <c r="K89" s="3">
        <f t="shared" si="26"/>
        <v>-0.120231249129628</v>
      </c>
      <c r="L89" s="3">
        <f t="shared" ref="L89:L99" si="38">IMREAL(IMDIV(IMSUM(COMPLEX(J89,K89),-1),IMSUM(COMPLEX(J89,K89),1)))</f>
        <v>-0.36749657847210199</v>
      </c>
      <c r="M89" s="4">
        <f t="shared" ref="M89:M99" si="39">IMAGINARY(IMDIV(IMSUM(COMPLEX(J89,K89),-1),IMSUM(COMPLEX(J89,K89),1)))</f>
        <v>-0.113189226302019</v>
      </c>
      <c r="N89" s="2">
        <f t="shared" si="37"/>
        <v>0.47399999999999598</v>
      </c>
      <c r="O89" s="3">
        <f t="shared" si="29"/>
        <v>-0.29485138859913562</v>
      </c>
      <c r="P89" s="3">
        <f t="shared" si="30"/>
        <v>-0.3046479882382</v>
      </c>
      <c r="Q89" s="4">
        <f t="shared" si="31"/>
        <v>-0.260975082065877</v>
      </c>
    </row>
    <row r="90" spans="1:17" x14ac:dyDescent="0.2">
      <c r="A90">
        <v>11</v>
      </c>
      <c r="B90" s="2" t="e">
        <f t="shared" si="20"/>
        <v>#NUM!</v>
      </c>
      <c r="C90" s="3" t="e">
        <f t="shared" si="21"/>
        <v>#NUM!</v>
      </c>
      <c r="D90" s="3" t="e">
        <f t="shared" si="22"/>
        <v>#NUM!</v>
      </c>
      <c r="E90" s="4" t="e">
        <f t="shared" si="23"/>
        <v>#NUM!</v>
      </c>
      <c r="F90" s="2">
        <f t="shared" si="32"/>
        <v>0.47399999999999798</v>
      </c>
      <c r="G90" s="3">
        <f t="shared" si="24"/>
        <v>0.47909742493007385</v>
      </c>
      <c r="H90" s="3">
        <f t="shared" si="33"/>
        <v>-0.227203108633864</v>
      </c>
      <c r="I90" s="4">
        <f t="shared" si="34"/>
        <v>0.39888049471686998</v>
      </c>
      <c r="J90" s="2">
        <f t="shared" si="25"/>
        <v>0.46132666410953599</v>
      </c>
      <c r="K90" s="3">
        <f t="shared" si="26"/>
        <v>-0.10342940084109201</v>
      </c>
      <c r="L90" s="3">
        <f t="shared" si="38"/>
        <v>-0.36179747573239202</v>
      </c>
      <c r="M90" s="4">
        <f t="shared" si="39"/>
        <v>-9.63849496770387E-2</v>
      </c>
      <c r="N90" s="2">
        <f>N89</f>
        <v>0.47399999999999598</v>
      </c>
      <c r="O90" s="3">
        <f t="shared" si="29"/>
        <v>-0.25830624973922178</v>
      </c>
      <c r="P90" s="3">
        <f t="shared" si="30"/>
        <v>-0.31642514809803701</v>
      </c>
      <c r="Q90" s="4">
        <f t="shared" si="31"/>
        <v>-0.23069256653161699</v>
      </c>
    </row>
    <row r="91" spans="1:17" x14ac:dyDescent="0.2">
      <c r="A91">
        <v>12</v>
      </c>
      <c r="B91" s="2" t="e">
        <f t="shared" si="20"/>
        <v>#NUM!</v>
      </c>
      <c r="C91" s="3" t="e">
        <f t="shared" si="21"/>
        <v>#NUM!</v>
      </c>
      <c r="D91" s="3" t="e">
        <f t="shared" si="22"/>
        <v>#NUM!</v>
      </c>
      <c r="E91" s="4" t="e">
        <f t="shared" si="23"/>
        <v>#NUM!</v>
      </c>
      <c r="F91" s="2">
        <f t="shared" si="32"/>
        <v>0.47399999999999798</v>
      </c>
      <c r="G91" s="3">
        <f t="shared" si="24"/>
        <v>0.43370882216006723</v>
      </c>
      <c r="H91" s="3">
        <f t="shared" si="33"/>
        <v>-0.248740171107525</v>
      </c>
      <c r="I91" s="4">
        <f t="shared" si="34"/>
        <v>0.36742851342944699</v>
      </c>
      <c r="J91" s="2">
        <f t="shared" si="25"/>
        <v>0.46885861642238702</v>
      </c>
      <c r="K91" s="3">
        <f t="shared" si="26"/>
        <v>-8.5678921740849803E-2</v>
      </c>
      <c r="L91" s="3">
        <f t="shared" si="38"/>
        <v>-0.35698440341014898</v>
      </c>
      <c r="M91" s="4">
        <f t="shared" si="39"/>
        <v>-7.9153268533435503E-2</v>
      </c>
      <c r="N91" s="2">
        <f t="shared" ref="N91:N99" si="40">N90</f>
        <v>0.47399999999999598</v>
      </c>
      <c r="O91" s="3">
        <f t="shared" si="29"/>
        <v>-0.22176111087930792</v>
      </c>
      <c r="P91" s="3">
        <f t="shared" si="30"/>
        <v>-0.32681985984328799</v>
      </c>
      <c r="Q91" s="4">
        <f t="shared" si="31"/>
        <v>-0.199618077378274</v>
      </c>
    </row>
    <row r="92" spans="1:17" x14ac:dyDescent="0.2">
      <c r="A92">
        <v>13</v>
      </c>
      <c r="B92" s="2" t="e">
        <f t="shared" si="20"/>
        <v>#NUM!</v>
      </c>
      <c r="C92" s="3" t="e">
        <f t="shared" si="21"/>
        <v>#NUM!</v>
      </c>
      <c r="D92" s="3" t="e">
        <f t="shared" si="22"/>
        <v>#NUM!</v>
      </c>
      <c r="E92" s="4" t="e">
        <f t="shared" si="23"/>
        <v>#NUM!</v>
      </c>
      <c r="F92" s="2">
        <f t="shared" si="32"/>
        <v>0.47399999999999798</v>
      </c>
      <c r="G92" s="3">
        <f t="shared" si="24"/>
        <v>0.38832021939006062</v>
      </c>
      <c r="H92" s="3">
        <f t="shared" si="33"/>
        <v>-0.26879270464495197</v>
      </c>
      <c r="I92" s="4">
        <f t="shared" si="34"/>
        <v>0.33425906474100198</v>
      </c>
      <c r="J92" s="2">
        <f t="shared" si="25"/>
        <v>0.475033992665231</v>
      </c>
      <c r="K92" s="3">
        <f t="shared" si="26"/>
        <v>-6.7112229243823096E-2</v>
      </c>
      <c r="L92" s="3">
        <f t="shared" si="38"/>
        <v>-0.353099852208975</v>
      </c>
      <c r="M92" s="4">
        <f t="shared" si="39"/>
        <v>-6.1564376090851101E-2</v>
      </c>
      <c r="N92" s="2">
        <f t="shared" si="40"/>
        <v>0.47399999999999598</v>
      </c>
      <c r="O92" s="3">
        <f t="shared" si="29"/>
        <v>-0.18521597201939405</v>
      </c>
      <c r="P92" s="3">
        <f t="shared" si="30"/>
        <v>-0.33576141271025101</v>
      </c>
      <c r="Q92" s="4">
        <f t="shared" si="31"/>
        <v>-0.16784555525178299</v>
      </c>
    </row>
    <row r="93" spans="1:17" x14ac:dyDescent="0.2">
      <c r="A93">
        <v>14</v>
      </c>
      <c r="B93" s="2" t="e">
        <f t="shared" si="20"/>
        <v>#NUM!</v>
      </c>
      <c r="C93" s="3" t="e">
        <f t="shared" si="21"/>
        <v>#NUM!</v>
      </c>
      <c r="D93" s="3" t="e">
        <f t="shared" si="22"/>
        <v>#NUM!</v>
      </c>
      <c r="E93" s="4" t="e">
        <f t="shared" si="23"/>
        <v>#NUM!</v>
      </c>
      <c r="F93" s="2">
        <f t="shared" si="32"/>
        <v>0.47399999999999798</v>
      </c>
      <c r="G93" s="3">
        <f t="shared" si="24"/>
        <v>0.342931616620054</v>
      </c>
      <c r="H93" s="3">
        <f t="shared" si="33"/>
        <v>-0.28717993161529698</v>
      </c>
      <c r="I93" s="4">
        <f t="shared" si="34"/>
        <v>0.29946722851405999</v>
      </c>
      <c r="J93" s="2">
        <f t="shared" si="25"/>
        <v>0.47973559589822101</v>
      </c>
      <c r="K93" s="3">
        <f t="shared" si="26"/>
        <v>-4.7886358181695197E-2</v>
      </c>
      <c r="L93" s="3">
        <f t="shared" si="38"/>
        <v>-0.350178824248429</v>
      </c>
      <c r="M93" s="4">
        <f t="shared" si="39"/>
        <v>-4.3693715935821498E-2</v>
      </c>
      <c r="N93" s="2">
        <f t="shared" si="40"/>
        <v>0.47399999999999598</v>
      </c>
      <c r="O93" s="3">
        <f t="shared" si="29"/>
        <v>-0.14867083315948018</v>
      </c>
      <c r="P93" s="3">
        <f t="shared" si="30"/>
        <v>-0.34318761827940802</v>
      </c>
      <c r="Q93" s="4">
        <f t="shared" si="31"/>
        <v>-0.135476812957325</v>
      </c>
    </row>
    <row r="94" spans="1:17" x14ac:dyDescent="0.2">
      <c r="A94">
        <v>15</v>
      </c>
      <c r="B94" s="2" t="e">
        <f t="shared" si="20"/>
        <v>#NUM!</v>
      </c>
      <c r="C94" s="3" t="e">
        <f t="shared" si="21"/>
        <v>#NUM!</v>
      </c>
      <c r="D94" s="3" t="e">
        <f t="shared" si="22"/>
        <v>#NUM!</v>
      </c>
      <c r="E94" s="4" t="e">
        <f t="shared" si="23"/>
        <v>#NUM!</v>
      </c>
      <c r="F94" s="2">
        <f t="shared" si="32"/>
        <v>0.47399999999999798</v>
      </c>
      <c r="G94" s="3">
        <f t="shared" si="24"/>
        <v>0.29754301385004739</v>
      </c>
      <c r="H94" s="3">
        <f t="shared" si="33"/>
        <v>-0.30372800819705398</v>
      </c>
      <c r="I94" s="4">
        <f t="shared" si="34"/>
        <v>0.26317175088173</v>
      </c>
      <c r="J94" s="2">
        <f t="shared" si="25"/>
        <v>0.4828710533983</v>
      </c>
      <c r="K94" s="3">
        <f t="shared" si="26"/>
        <v>-2.8179228273961601E-2</v>
      </c>
      <c r="L94" s="3">
        <f t="shared" si="38"/>
        <v>-0.34824805997091601</v>
      </c>
      <c r="M94" s="4">
        <f t="shared" si="39"/>
        <v>-2.56209666813433E-2</v>
      </c>
      <c r="N94" s="2">
        <f t="shared" si="40"/>
        <v>0.47399999999999598</v>
      </c>
      <c r="O94" s="3">
        <f t="shared" si="29"/>
        <v>-0.11212569429956631</v>
      </c>
      <c r="P94" s="3">
        <f t="shared" si="30"/>
        <v>-0.34904586064307402</v>
      </c>
      <c r="Q94" s="4">
        <f t="shared" si="31"/>
        <v>-0.102620558864695</v>
      </c>
    </row>
    <row r="95" spans="1:17" x14ac:dyDescent="0.2">
      <c r="A95">
        <v>16</v>
      </c>
      <c r="B95" s="2" t="e">
        <f t="shared" si="20"/>
        <v>#NUM!</v>
      </c>
      <c r="C95" s="3" t="e">
        <f t="shared" si="21"/>
        <v>#NUM!</v>
      </c>
      <c r="D95" s="3" t="e">
        <f t="shared" si="22"/>
        <v>#NUM!</v>
      </c>
      <c r="E95" s="4" t="e">
        <f t="shared" si="23"/>
        <v>#NUM!</v>
      </c>
      <c r="F95" s="2">
        <f t="shared" si="32"/>
        <v>0.47399999999999798</v>
      </c>
      <c r="G95" s="3">
        <f t="shared" si="24"/>
        <v>0.25215441108004077</v>
      </c>
      <c r="H95" s="3">
        <f t="shared" si="33"/>
        <v>-0.31827374196543101</v>
      </c>
      <c r="I95" s="4">
        <f t="shared" si="34"/>
        <v>0.22551461265100101</v>
      </c>
      <c r="J95" s="2">
        <f t="shared" si="25"/>
        <v>0.48437723184933901</v>
      </c>
      <c r="K95" s="3">
        <f t="shared" si="26"/>
        <v>-8.1845726018379208E-3</v>
      </c>
      <c r="L95" s="3">
        <f t="shared" si="38"/>
        <v>-0.347325433694887</v>
      </c>
      <c r="M95" s="4">
        <f t="shared" si="39"/>
        <v>-7.4288951580320402E-3</v>
      </c>
      <c r="N95" s="2">
        <f t="shared" si="40"/>
        <v>0.47399999999999598</v>
      </c>
      <c r="O95" s="3">
        <f t="shared" si="29"/>
        <v>-7.5580555439652447E-2</v>
      </c>
      <c r="P95" s="3">
        <f t="shared" si="30"/>
        <v>-0.35329400966612501</v>
      </c>
      <c r="Q95" s="4">
        <f t="shared" si="31"/>
        <v>-6.9391257071723195E-2</v>
      </c>
    </row>
    <row r="96" spans="1:17" x14ac:dyDescent="0.2">
      <c r="A96">
        <v>17</v>
      </c>
      <c r="B96" s="2" t="e">
        <f t="shared" si="20"/>
        <v>#NUM!</v>
      </c>
      <c r="C96" s="3" t="e">
        <f t="shared" si="21"/>
        <v>#NUM!</v>
      </c>
      <c r="D96" s="3" t="e">
        <f t="shared" si="22"/>
        <v>#NUM!</v>
      </c>
      <c r="E96" s="4" t="e">
        <f t="shared" si="23"/>
        <v>#NUM!</v>
      </c>
      <c r="F96" s="2">
        <f t="shared" si="32"/>
        <v>0.47399999999999798</v>
      </c>
      <c r="G96" s="3">
        <f t="shared" si="24"/>
        <v>0.20676580831003416</v>
      </c>
      <c r="H96" s="3">
        <f t="shared" si="33"/>
        <v>-0.33066832576684901</v>
      </c>
      <c r="I96" s="4">
        <f t="shared" si="34"/>
        <v>0.18665991314093799</v>
      </c>
      <c r="J96" s="2">
        <f t="shared" si="25"/>
        <v>0.48422336472036198</v>
      </c>
      <c r="K96" s="3">
        <f t="shared" si="26"/>
        <v>1.18942006223293E-2</v>
      </c>
      <c r="L96" s="3">
        <f t="shared" si="38"/>
        <v>-0.34741954296410998</v>
      </c>
      <c r="M96" s="4">
        <f t="shared" si="39"/>
        <v>1.07978884764975E-2</v>
      </c>
      <c r="N96" s="2">
        <f t="shared" si="40"/>
        <v>0.47399999999999598</v>
      </c>
      <c r="O96" s="3">
        <f t="shared" si="29"/>
        <v>-3.9035416579738587E-2</v>
      </c>
      <c r="P96" s="3">
        <f t="shared" si="30"/>
        <v>-0.35590116839985902</v>
      </c>
      <c r="Q96" s="4">
        <f t="shared" si="31"/>
        <v>-3.5907847319839099E-2</v>
      </c>
    </row>
    <row r="97" spans="1:17" x14ac:dyDescent="0.2">
      <c r="A97">
        <v>18</v>
      </c>
      <c r="B97" s="2" t="e">
        <f t="shared" si="20"/>
        <v>#NUM!</v>
      </c>
      <c r="C97" s="3" t="e">
        <f t="shared" si="21"/>
        <v>#NUM!</v>
      </c>
      <c r="D97" s="3" t="e">
        <f t="shared" si="22"/>
        <v>#NUM!</v>
      </c>
      <c r="E97" s="4" t="e">
        <f t="shared" si="23"/>
        <v>#NUM!</v>
      </c>
      <c r="F97" s="2">
        <f t="shared" si="32"/>
        <v>0.47399999999999798</v>
      </c>
      <c r="G97" s="3">
        <f t="shared" si="24"/>
        <v>0.16137720554002755</v>
      </c>
      <c r="H97" s="3">
        <f t="shared" si="33"/>
        <v>-0.34078094245033402</v>
      </c>
      <c r="I97" s="4">
        <f t="shared" si="34"/>
        <v>0.14679205002303899</v>
      </c>
      <c r="J97" s="2">
        <f t="shared" si="25"/>
        <v>0.48241260816197501</v>
      </c>
      <c r="K97" s="3">
        <f t="shared" si="26"/>
        <v>3.1850820507275897E-2</v>
      </c>
      <c r="L97" s="3">
        <f t="shared" si="38"/>
        <v>-0.34852950914848901</v>
      </c>
      <c r="M97" s="4">
        <f t="shared" si="39"/>
        <v>2.8974235046414401E-2</v>
      </c>
      <c r="N97" s="2">
        <f t="shared" si="40"/>
        <v>0.47399999999999598</v>
      </c>
      <c r="O97" s="3">
        <f t="shared" si="29"/>
        <v>-2.4902777198247267E-3</v>
      </c>
      <c r="P97" s="3">
        <f t="shared" si="30"/>
        <v>-0.35684823026010598</v>
      </c>
      <c r="Q97" s="4">
        <f t="shared" si="31"/>
        <v>-2.29235340366374E-3</v>
      </c>
    </row>
    <row r="98" spans="1:17" x14ac:dyDescent="0.2">
      <c r="A98">
        <v>19</v>
      </c>
      <c r="B98" s="2" t="e">
        <f t="shared" si="20"/>
        <v>#NUM!</v>
      </c>
      <c r="C98" s="3" t="e">
        <f t="shared" si="21"/>
        <v>#NUM!</v>
      </c>
      <c r="D98" s="3" t="e">
        <f t="shared" si="22"/>
        <v>#NUM!</v>
      </c>
      <c r="E98" s="4" t="e">
        <f t="shared" si="23"/>
        <v>#NUM!</v>
      </c>
      <c r="F98" s="2">
        <f t="shared" si="32"/>
        <v>0.47399999999999798</v>
      </c>
      <c r="G98" s="3">
        <f t="shared" si="24"/>
        <v>0.11598860277002095</v>
      </c>
      <c r="H98" s="3">
        <f t="shared" si="33"/>
        <v>-0.34850208746615002</v>
      </c>
      <c r="I98" s="4">
        <f t="shared" si="34"/>
        <v>0.10611321096177399</v>
      </c>
      <c r="J98" s="2">
        <f t="shared" si="25"/>
        <v>0.47898188044240397</v>
      </c>
      <c r="K98" s="3">
        <f t="shared" si="26"/>
        <v>5.14831684920527E-2</v>
      </c>
      <c r="L98" s="3">
        <f t="shared" si="38"/>
        <v>-0.35064499787752301</v>
      </c>
      <c r="M98" s="4">
        <f t="shared" si="39"/>
        <v>4.70157781634735E-2</v>
      </c>
      <c r="N98" s="2">
        <f t="shared" si="40"/>
        <v>0.47399999999999598</v>
      </c>
      <c r="O98" s="3">
        <f t="shared" si="29"/>
        <v>3.4054861140089134E-2</v>
      </c>
      <c r="P98" s="3">
        <f t="shared" si="30"/>
        <v>-0.35612822739017602</v>
      </c>
      <c r="Q98" s="4">
        <f t="shared" si="31"/>
        <v>3.1331586480276501E-2</v>
      </c>
    </row>
    <row r="99" spans="1:17" ht="13.5" thickBot="1" x14ac:dyDescent="0.25">
      <c r="A99">
        <v>20</v>
      </c>
      <c r="B99" s="10" t="e">
        <f t="shared" si="20"/>
        <v>#NUM!</v>
      </c>
      <c r="C99" s="11" t="e">
        <f t="shared" si="21"/>
        <v>#NUM!</v>
      </c>
      <c r="D99" s="11" t="e">
        <f t="shared" si="22"/>
        <v>#NUM!</v>
      </c>
      <c r="E99" s="12" t="e">
        <f t="shared" si="23"/>
        <v>#NUM!</v>
      </c>
      <c r="F99" s="10">
        <f t="shared" si="32"/>
        <v>0.47399999999999798</v>
      </c>
      <c r="G99" s="11">
        <f t="shared" si="24"/>
        <v>7.0600000000014346E-2</v>
      </c>
      <c r="H99" s="11">
        <f t="shared" si="33"/>
        <v>-0.353746458423847</v>
      </c>
      <c r="I99" s="12">
        <f t="shared" si="34"/>
        <v>6.4840230640938204E-2</v>
      </c>
      <c r="J99" s="10">
        <f t="shared" si="25"/>
        <v>0.47399999999999298</v>
      </c>
      <c r="K99" s="11">
        <f t="shared" si="26"/>
        <v>7.0600000000000801E-2</v>
      </c>
      <c r="L99" s="11">
        <f t="shared" si="38"/>
        <v>-0.35374645842385399</v>
      </c>
      <c r="M99" s="12">
        <f t="shared" si="39"/>
        <v>6.4840230640926602E-2</v>
      </c>
      <c r="N99" s="10">
        <f t="shared" si="40"/>
        <v>0.47399999999999598</v>
      </c>
      <c r="O99" s="11">
        <f t="shared" si="29"/>
        <v>7.0600000000002994E-2</v>
      </c>
      <c r="P99" s="11">
        <f t="shared" si="30"/>
        <v>-0.35374645842385</v>
      </c>
      <c r="Q99" s="12">
        <f t="shared" si="31"/>
        <v>6.4840230640928004E-2</v>
      </c>
    </row>
  </sheetData>
  <mergeCells count="14">
    <mergeCell ref="B6:C6"/>
    <mergeCell ref="B56:Q56"/>
    <mergeCell ref="A27:A28"/>
    <mergeCell ref="A36:A37"/>
    <mergeCell ref="A45:A46"/>
    <mergeCell ref="A16:A20"/>
    <mergeCell ref="N57:Q57"/>
    <mergeCell ref="E35:F35"/>
    <mergeCell ref="E44:F44"/>
    <mergeCell ref="A10:A14"/>
    <mergeCell ref="A24:A25"/>
    <mergeCell ref="B57:E57"/>
    <mergeCell ref="F57:I57"/>
    <mergeCell ref="J57:M57"/>
  </mergeCells>
  <conditionalFormatting sqref="F24:G28">
    <cfRule type="cellIs" dxfId="0" priority="1" stopIfTrue="1" operator="lessThan">
      <formula>0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"/>
  <sheetViews>
    <sheetView workbookViewId="0">
      <selection activeCell="B5" sqref="B5"/>
    </sheetView>
  </sheetViews>
  <sheetFormatPr baseColWidth="10" defaultRowHeight="12.75" x14ac:dyDescent="0.2"/>
  <cols>
    <col min="1" max="1" width="34.7109375" bestFit="1" customWidth="1"/>
  </cols>
  <sheetData>
    <row r="3" spans="1:5" x14ac:dyDescent="0.2">
      <c r="A3" t="s">
        <v>73</v>
      </c>
    </row>
    <row r="4" spans="1:5" x14ac:dyDescent="0.2">
      <c r="A4" t="s">
        <v>74</v>
      </c>
      <c r="B4">
        <v>-0.44</v>
      </c>
      <c r="D4" t="s">
        <v>76</v>
      </c>
      <c r="E4">
        <f>-IMREAL(IMDIV(IMSUM(COMPLEX(B4,B5),1),IMSUM(COMPLEX(B4,B5),-1)))</f>
        <v>0.38888888888888901</v>
      </c>
    </row>
    <row r="5" spans="1:5" x14ac:dyDescent="0.2">
      <c r="A5" t="s">
        <v>75</v>
      </c>
      <c r="B5">
        <v>0</v>
      </c>
      <c r="D5" t="s">
        <v>77</v>
      </c>
      <c r="E5">
        <f>-IMAGINARY(IMDIV(IMSUM(COMPLEX(B4,B5),1),IMSUM(COMPLEX(B4,B5),-1)))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Diagramme</vt:lpstr>
      </vt:variant>
      <vt:variant>
        <vt:i4>1</vt:i4>
      </vt:variant>
    </vt:vector>
  </HeadingPairs>
  <TitlesOfParts>
    <vt:vector size="5" baseType="lpstr">
      <vt:lpstr>Readme</vt:lpstr>
      <vt:lpstr>SD_Data</vt:lpstr>
      <vt:lpstr>Matching</vt:lpstr>
      <vt:lpstr>Help</vt:lpstr>
      <vt:lpstr>SmithChart</vt:lpstr>
    </vt:vector>
  </TitlesOfParts>
  <Company>Microwaves101.com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Smith Chart 101</dc:title>
  <dc:creator>Unknown Editor</dc:creator>
  <cp:lastModifiedBy>gerald</cp:lastModifiedBy>
  <dcterms:created xsi:type="dcterms:W3CDTF">2006-05-18T21:44:11Z</dcterms:created>
  <dcterms:modified xsi:type="dcterms:W3CDTF">2014-11-16T16:22:17Z</dcterms:modified>
</cp:coreProperties>
</file>