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dre\Dropbox\Trading\Registos\Templates\"/>
    </mc:Choice>
  </mc:AlternateContent>
  <bookViews>
    <workbookView xWindow="0" yWindow="0" windowWidth="20490" windowHeight="7755" tabRatio="669"/>
  </bookViews>
  <sheets>
    <sheet name="INICIO" sheetId="1" r:id="rId1"/>
    <sheet name="Stats Ano" sheetId="2" r:id="rId2"/>
    <sheet name="Stats Competição" sheetId="28" r:id="rId3"/>
    <sheet name="Stats Markets &amp; Sport" sheetId="29" r:id="rId4"/>
    <sheet name="Resumo" sheetId="30" r:id="rId5"/>
    <sheet name="Janeiro" sheetId="3" r:id="rId6"/>
    <sheet name="Fevereiro" sheetId="16" r:id="rId7"/>
    <sheet name="Março" sheetId="17" r:id="rId8"/>
    <sheet name="Abril" sheetId="18" r:id="rId9"/>
    <sheet name="Maio" sheetId="19" r:id="rId10"/>
    <sheet name="Junho" sheetId="20" r:id="rId11"/>
    <sheet name="Julho" sheetId="21" r:id="rId12"/>
    <sheet name="Agosto" sheetId="22" r:id="rId13"/>
    <sheet name="Setembro" sheetId="23" r:id="rId14"/>
    <sheet name="Outubro" sheetId="26" r:id="rId15"/>
    <sheet name="Novembro" sheetId="25" r:id="rId16"/>
    <sheet name="Dezembro" sheetId="24" r:id="rId17"/>
    <sheet name="Banca" sheetId="27" r:id="rId18"/>
    <sheet name="Listas" sheetId="4" r:id="rId19"/>
  </sheets>
  <externalReferences>
    <externalReference r:id="rId20"/>
  </externalReferences>
  <definedNames>
    <definedName name="_xlnm._FilterDatabase" localSheetId="8" hidden="1">Abril!$A$4:$I$1005</definedName>
    <definedName name="_xlnm._FilterDatabase" localSheetId="12" hidden="1">Agosto!$A$4:$I$1005</definedName>
    <definedName name="_xlnm._FilterDatabase" localSheetId="16" hidden="1">Dezembro!$A$4:$I$1005</definedName>
    <definedName name="_xlnm._FilterDatabase" localSheetId="6" hidden="1">Fevereiro!$A$4:$I$1005</definedName>
    <definedName name="_xlnm._FilterDatabase" localSheetId="5" hidden="1">Janeiro!$A$4:$I$1005</definedName>
    <definedName name="_xlnm._FilterDatabase" localSheetId="11" hidden="1">Julho!$A$4:$I$1005</definedName>
    <definedName name="_xlnm._FilterDatabase" localSheetId="10" hidden="1">Junho!$A$4:$I$1005</definedName>
    <definedName name="_xlnm._FilterDatabase" localSheetId="9" hidden="1">Maio!$A$4:$I$1005</definedName>
    <definedName name="_xlnm._FilterDatabase" localSheetId="7" hidden="1">Março!$A$4:$I$1005</definedName>
    <definedName name="_xlnm._FilterDatabase" localSheetId="15" hidden="1">Novembro!$A$4:$I$1005</definedName>
    <definedName name="_xlnm._FilterDatabase" localSheetId="14" hidden="1">Outubro!$A$4:$I$1005</definedName>
    <definedName name="_xlnm._FilterDatabase" localSheetId="13" hidden="1">Setembro!$A$4:$I$1005</definedName>
    <definedName name="Abril">Listas!$H$3:$H$32</definedName>
    <definedName name="Agosto">Listas!$L$3:$L$33</definedName>
    <definedName name="Competitions">Listas!$C$3:$C$72</definedName>
    <definedName name="desporto">[1]Folha1!$A$3:$A$7</definedName>
    <definedName name="Dezembro">Listas!$P$3:$P$33</definedName>
    <definedName name="Fevereiro">Listas!$F$3:$F$31</definedName>
    <definedName name="Games" localSheetId="8">Listas!#REF!</definedName>
    <definedName name="Games" localSheetId="12">Listas!#REF!</definedName>
    <definedName name="Games" localSheetId="16">Listas!#REF!</definedName>
    <definedName name="Games" localSheetId="11">Listas!#REF!</definedName>
    <definedName name="Games" localSheetId="10">Listas!#REF!</definedName>
    <definedName name="Games" localSheetId="9">Listas!#REF!</definedName>
    <definedName name="Games" localSheetId="7">Listas!#REF!</definedName>
    <definedName name="Games" localSheetId="15">Listas!#REF!</definedName>
    <definedName name="Games" localSheetId="14">Listas!#REF!</definedName>
    <definedName name="Games" localSheetId="13">Listas!#REF!</definedName>
    <definedName name="Games" localSheetId="2">Listas!#REF!</definedName>
    <definedName name="Games" localSheetId="3">Listas!#REF!</definedName>
    <definedName name="Games">Listas!#REF!</definedName>
    <definedName name="Janeiro">Listas!$E$3:$E$33</definedName>
    <definedName name="Julho">Listas!$K$3:$K$33</definedName>
    <definedName name="Junho">Listas!$J$3:$J$32</definedName>
    <definedName name="Maio">Listas!$I$3:$I$33</definedName>
    <definedName name="Março">Listas!$G$3:$G$33</definedName>
    <definedName name="Markets">Listas!$B$3:$B$15</definedName>
    <definedName name="Months">Listas!$Q$3:$Q$14</definedName>
    <definedName name="Novembro">Listas!$O$3:$O$32</definedName>
    <definedName name="Outubro">Listas!$N$3:$N$33</definedName>
    <definedName name="Setembro">Listas!$M$3:$M$32</definedName>
    <definedName name="Sports">Listas!$D$3:$D$7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29" l="1"/>
  <c r="C33" i="29"/>
  <c r="D32" i="29"/>
  <c r="C32" i="29"/>
  <c r="D31" i="29"/>
  <c r="C31" i="29"/>
  <c r="D30" i="29"/>
  <c r="C30" i="29"/>
  <c r="P42" i="24"/>
  <c r="N56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3" i="24"/>
  <c r="N54" i="24"/>
  <c r="N55" i="24"/>
  <c r="P56" i="24"/>
  <c r="M56" i="24"/>
  <c r="O56" i="24"/>
  <c r="P55" i="24"/>
  <c r="M55" i="24"/>
  <c r="O55" i="24"/>
  <c r="P54" i="24"/>
  <c r="M54" i="24"/>
  <c r="O54" i="24"/>
  <c r="P53" i="24"/>
  <c r="M53" i="24"/>
  <c r="O53" i="24"/>
  <c r="P51" i="24"/>
  <c r="M51" i="24"/>
  <c r="O51" i="24"/>
  <c r="P50" i="24"/>
  <c r="M50" i="24"/>
  <c r="O50" i="24"/>
  <c r="P49" i="24"/>
  <c r="M49" i="24"/>
  <c r="O49" i="24"/>
  <c r="P48" i="24"/>
  <c r="M48" i="24"/>
  <c r="O48" i="24"/>
  <c r="P47" i="24"/>
  <c r="M47" i="24"/>
  <c r="O47" i="24"/>
  <c r="P46" i="24"/>
  <c r="M46" i="24"/>
  <c r="O46" i="24"/>
  <c r="P45" i="24"/>
  <c r="M45" i="24"/>
  <c r="O45" i="24"/>
  <c r="P44" i="24"/>
  <c r="M44" i="24"/>
  <c r="O44" i="24"/>
  <c r="P43" i="24"/>
  <c r="M43" i="24"/>
  <c r="O43" i="24"/>
  <c r="M42" i="24"/>
  <c r="O42" i="24"/>
  <c r="P41" i="24"/>
  <c r="M41" i="24"/>
  <c r="O41" i="24"/>
  <c r="P40" i="24"/>
  <c r="M40" i="24"/>
  <c r="O40" i="24"/>
  <c r="P39" i="24"/>
  <c r="M39" i="24"/>
  <c r="O39" i="24"/>
  <c r="N56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3" i="25"/>
  <c r="N54" i="25"/>
  <c r="N55" i="25"/>
  <c r="P56" i="25"/>
  <c r="M56" i="25"/>
  <c r="O56" i="25"/>
  <c r="P55" i="25"/>
  <c r="M55" i="25"/>
  <c r="O55" i="25"/>
  <c r="P54" i="25"/>
  <c r="M54" i="25"/>
  <c r="O54" i="25"/>
  <c r="P53" i="25"/>
  <c r="M53" i="25"/>
  <c r="O53" i="25"/>
  <c r="P51" i="25"/>
  <c r="M51" i="25"/>
  <c r="O51" i="25"/>
  <c r="P50" i="25"/>
  <c r="M50" i="25"/>
  <c r="O50" i="25"/>
  <c r="P49" i="25"/>
  <c r="M49" i="25"/>
  <c r="O49" i="25"/>
  <c r="P48" i="25"/>
  <c r="M48" i="25"/>
  <c r="O48" i="25"/>
  <c r="P47" i="25"/>
  <c r="M47" i="25"/>
  <c r="O47" i="25"/>
  <c r="P46" i="25"/>
  <c r="M46" i="25"/>
  <c r="O46" i="25"/>
  <c r="P45" i="25"/>
  <c r="M45" i="25"/>
  <c r="O45" i="25"/>
  <c r="P44" i="25"/>
  <c r="M44" i="25"/>
  <c r="O44" i="25"/>
  <c r="P43" i="25"/>
  <c r="M43" i="25"/>
  <c r="O43" i="25"/>
  <c r="P42" i="25"/>
  <c r="M42" i="25"/>
  <c r="O42" i="25"/>
  <c r="P41" i="25"/>
  <c r="M41" i="25"/>
  <c r="O41" i="25"/>
  <c r="P40" i="25"/>
  <c r="M40" i="25"/>
  <c r="O40" i="25"/>
  <c r="P39" i="25"/>
  <c r="M39" i="25"/>
  <c r="O39" i="25"/>
  <c r="N56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3" i="26"/>
  <c r="N54" i="26"/>
  <c r="N55" i="26"/>
  <c r="P56" i="26"/>
  <c r="M56" i="26"/>
  <c r="O56" i="26"/>
  <c r="P55" i="26"/>
  <c r="M55" i="26"/>
  <c r="O55" i="26"/>
  <c r="P54" i="26"/>
  <c r="M54" i="26"/>
  <c r="O54" i="26"/>
  <c r="P53" i="26"/>
  <c r="M53" i="26"/>
  <c r="O53" i="26"/>
  <c r="P51" i="26"/>
  <c r="M51" i="26"/>
  <c r="O51" i="26"/>
  <c r="P50" i="26"/>
  <c r="M50" i="26"/>
  <c r="O50" i="26"/>
  <c r="P49" i="26"/>
  <c r="M49" i="26"/>
  <c r="O49" i="26"/>
  <c r="P48" i="26"/>
  <c r="M48" i="26"/>
  <c r="O48" i="26"/>
  <c r="P47" i="26"/>
  <c r="M47" i="26"/>
  <c r="O47" i="26"/>
  <c r="P46" i="26"/>
  <c r="M46" i="26"/>
  <c r="O46" i="26"/>
  <c r="P45" i="26"/>
  <c r="M45" i="26"/>
  <c r="O45" i="26"/>
  <c r="P44" i="26"/>
  <c r="M44" i="26"/>
  <c r="O44" i="26"/>
  <c r="P43" i="26"/>
  <c r="M43" i="26"/>
  <c r="O43" i="26"/>
  <c r="P42" i="26"/>
  <c r="M42" i="26"/>
  <c r="O42" i="26"/>
  <c r="P41" i="26"/>
  <c r="M41" i="26"/>
  <c r="O41" i="26"/>
  <c r="P40" i="26"/>
  <c r="M40" i="26"/>
  <c r="O40" i="26"/>
  <c r="P39" i="26"/>
  <c r="M39" i="26"/>
  <c r="O39" i="26"/>
  <c r="N56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3" i="23"/>
  <c r="N54" i="23"/>
  <c r="N55" i="23"/>
  <c r="P56" i="23"/>
  <c r="M56" i="23"/>
  <c r="O56" i="23"/>
  <c r="P55" i="23"/>
  <c r="M55" i="23"/>
  <c r="O55" i="23"/>
  <c r="P54" i="23"/>
  <c r="M54" i="23"/>
  <c r="O54" i="23"/>
  <c r="P53" i="23"/>
  <c r="M53" i="23"/>
  <c r="O53" i="23"/>
  <c r="P51" i="23"/>
  <c r="M51" i="23"/>
  <c r="O51" i="23"/>
  <c r="P50" i="23"/>
  <c r="M50" i="23"/>
  <c r="O50" i="23"/>
  <c r="P49" i="23"/>
  <c r="M49" i="23"/>
  <c r="O49" i="23"/>
  <c r="P48" i="23"/>
  <c r="M48" i="23"/>
  <c r="O48" i="23"/>
  <c r="P47" i="23"/>
  <c r="M47" i="23"/>
  <c r="O47" i="23"/>
  <c r="P46" i="23"/>
  <c r="M46" i="23"/>
  <c r="O46" i="23"/>
  <c r="P45" i="23"/>
  <c r="M45" i="23"/>
  <c r="O45" i="23"/>
  <c r="P44" i="23"/>
  <c r="M44" i="23"/>
  <c r="O44" i="23"/>
  <c r="P43" i="23"/>
  <c r="M43" i="23"/>
  <c r="O43" i="23"/>
  <c r="P42" i="23"/>
  <c r="M42" i="23"/>
  <c r="O42" i="23"/>
  <c r="P41" i="23"/>
  <c r="M41" i="23"/>
  <c r="O41" i="23"/>
  <c r="P40" i="23"/>
  <c r="M40" i="23"/>
  <c r="O40" i="23"/>
  <c r="P39" i="23"/>
  <c r="M39" i="23"/>
  <c r="O39" i="23"/>
  <c r="N56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3" i="22"/>
  <c r="N54" i="22"/>
  <c r="N55" i="22"/>
  <c r="P56" i="22"/>
  <c r="M56" i="22"/>
  <c r="O56" i="22"/>
  <c r="P55" i="22"/>
  <c r="M55" i="22"/>
  <c r="O55" i="22"/>
  <c r="P54" i="22"/>
  <c r="M54" i="22"/>
  <c r="O54" i="22"/>
  <c r="P53" i="22"/>
  <c r="M53" i="22"/>
  <c r="O53" i="22"/>
  <c r="P51" i="22"/>
  <c r="M51" i="22"/>
  <c r="O51" i="22"/>
  <c r="P50" i="22"/>
  <c r="M50" i="22"/>
  <c r="O50" i="22"/>
  <c r="P49" i="22"/>
  <c r="M49" i="22"/>
  <c r="O49" i="22"/>
  <c r="P48" i="22"/>
  <c r="M48" i="22"/>
  <c r="O48" i="22"/>
  <c r="P47" i="22"/>
  <c r="M47" i="22"/>
  <c r="O47" i="22"/>
  <c r="P46" i="22"/>
  <c r="M46" i="22"/>
  <c r="O46" i="22"/>
  <c r="P45" i="22"/>
  <c r="M45" i="22"/>
  <c r="O45" i="22"/>
  <c r="P44" i="22"/>
  <c r="M44" i="22"/>
  <c r="O44" i="22"/>
  <c r="P43" i="22"/>
  <c r="M43" i="22"/>
  <c r="O43" i="22"/>
  <c r="P42" i="22"/>
  <c r="M42" i="22"/>
  <c r="O42" i="22"/>
  <c r="P41" i="22"/>
  <c r="M41" i="22"/>
  <c r="O41" i="22"/>
  <c r="P40" i="22"/>
  <c r="M40" i="22"/>
  <c r="O40" i="22"/>
  <c r="P39" i="22"/>
  <c r="M39" i="22"/>
  <c r="O39" i="22"/>
  <c r="N56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3" i="21"/>
  <c r="N54" i="21"/>
  <c r="N55" i="21"/>
  <c r="P56" i="21"/>
  <c r="M56" i="21"/>
  <c r="O56" i="21"/>
  <c r="P55" i="21"/>
  <c r="M55" i="21"/>
  <c r="O55" i="21"/>
  <c r="P54" i="21"/>
  <c r="M54" i="21"/>
  <c r="O54" i="21"/>
  <c r="P53" i="21"/>
  <c r="M53" i="21"/>
  <c r="O53" i="21"/>
  <c r="P51" i="21"/>
  <c r="M51" i="21"/>
  <c r="O51" i="21"/>
  <c r="P50" i="21"/>
  <c r="M50" i="21"/>
  <c r="O50" i="21"/>
  <c r="P49" i="21"/>
  <c r="M49" i="21"/>
  <c r="O49" i="21"/>
  <c r="P48" i="21"/>
  <c r="M48" i="21"/>
  <c r="O48" i="21"/>
  <c r="P47" i="21"/>
  <c r="M47" i="21"/>
  <c r="O47" i="21"/>
  <c r="P46" i="21"/>
  <c r="M46" i="21"/>
  <c r="O46" i="21"/>
  <c r="P45" i="21"/>
  <c r="M45" i="21"/>
  <c r="O45" i="21"/>
  <c r="P44" i="21"/>
  <c r="M44" i="21"/>
  <c r="O44" i="21"/>
  <c r="P43" i="21"/>
  <c r="M43" i="21"/>
  <c r="O43" i="21"/>
  <c r="P42" i="21"/>
  <c r="M42" i="21"/>
  <c r="O42" i="21"/>
  <c r="P41" i="21"/>
  <c r="M41" i="21"/>
  <c r="O41" i="21"/>
  <c r="P40" i="21"/>
  <c r="M40" i="21"/>
  <c r="O40" i="21"/>
  <c r="P39" i="21"/>
  <c r="M39" i="21"/>
  <c r="O39" i="21"/>
  <c r="N56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3" i="20"/>
  <c r="N54" i="20"/>
  <c r="N55" i="20"/>
  <c r="P56" i="20"/>
  <c r="M56" i="20"/>
  <c r="O56" i="20"/>
  <c r="P55" i="20"/>
  <c r="M55" i="20"/>
  <c r="O55" i="20"/>
  <c r="P54" i="20"/>
  <c r="M54" i="20"/>
  <c r="O54" i="20"/>
  <c r="P53" i="20"/>
  <c r="M53" i="20"/>
  <c r="O53" i="20"/>
  <c r="P51" i="20"/>
  <c r="M51" i="20"/>
  <c r="O51" i="20"/>
  <c r="P50" i="20"/>
  <c r="M50" i="20"/>
  <c r="O50" i="20"/>
  <c r="P49" i="20"/>
  <c r="M49" i="20"/>
  <c r="O49" i="20"/>
  <c r="P48" i="20"/>
  <c r="M48" i="20"/>
  <c r="O48" i="20"/>
  <c r="P47" i="20"/>
  <c r="M47" i="20"/>
  <c r="O47" i="20"/>
  <c r="P46" i="20"/>
  <c r="M46" i="20"/>
  <c r="O46" i="20"/>
  <c r="P45" i="20"/>
  <c r="M45" i="20"/>
  <c r="O45" i="20"/>
  <c r="P44" i="20"/>
  <c r="M44" i="20"/>
  <c r="O44" i="20"/>
  <c r="P43" i="20"/>
  <c r="M43" i="20"/>
  <c r="O43" i="20"/>
  <c r="P42" i="20"/>
  <c r="M42" i="20"/>
  <c r="O42" i="20"/>
  <c r="P41" i="20"/>
  <c r="M41" i="20"/>
  <c r="O41" i="20"/>
  <c r="P40" i="20"/>
  <c r="M40" i="20"/>
  <c r="O40" i="20"/>
  <c r="P39" i="20"/>
  <c r="M39" i="20"/>
  <c r="O39" i="20"/>
  <c r="N56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3" i="19"/>
  <c r="N54" i="19"/>
  <c r="N55" i="19"/>
  <c r="P56" i="19"/>
  <c r="M56" i="19"/>
  <c r="O56" i="19"/>
  <c r="P55" i="19"/>
  <c r="M55" i="19"/>
  <c r="O55" i="19"/>
  <c r="P54" i="19"/>
  <c r="M54" i="19"/>
  <c r="O54" i="19"/>
  <c r="P53" i="19"/>
  <c r="M53" i="19"/>
  <c r="O53" i="19"/>
  <c r="P51" i="19"/>
  <c r="M51" i="19"/>
  <c r="O51" i="19"/>
  <c r="P50" i="19"/>
  <c r="M50" i="19"/>
  <c r="O50" i="19"/>
  <c r="P49" i="19"/>
  <c r="M49" i="19"/>
  <c r="O49" i="19"/>
  <c r="P48" i="19"/>
  <c r="M48" i="19"/>
  <c r="O48" i="19"/>
  <c r="P47" i="19"/>
  <c r="M47" i="19"/>
  <c r="O47" i="19"/>
  <c r="P46" i="19"/>
  <c r="M46" i="19"/>
  <c r="O46" i="19"/>
  <c r="P45" i="19"/>
  <c r="M45" i="19"/>
  <c r="O45" i="19"/>
  <c r="P44" i="19"/>
  <c r="M44" i="19"/>
  <c r="O44" i="19"/>
  <c r="P43" i="19"/>
  <c r="M43" i="19"/>
  <c r="O43" i="19"/>
  <c r="P42" i="19"/>
  <c r="M42" i="19"/>
  <c r="O42" i="19"/>
  <c r="P41" i="19"/>
  <c r="M41" i="19"/>
  <c r="O41" i="19"/>
  <c r="P40" i="19"/>
  <c r="M40" i="19"/>
  <c r="O40" i="19"/>
  <c r="P39" i="19"/>
  <c r="M39" i="19"/>
  <c r="O39" i="19"/>
  <c r="N56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3" i="18"/>
  <c r="N54" i="18"/>
  <c r="N55" i="18"/>
  <c r="P56" i="18"/>
  <c r="M56" i="18"/>
  <c r="O56" i="18"/>
  <c r="P55" i="18"/>
  <c r="M55" i="18"/>
  <c r="O55" i="18"/>
  <c r="P54" i="18"/>
  <c r="M54" i="18"/>
  <c r="O54" i="18"/>
  <c r="P53" i="18"/>
  <c r="M53" i="18"/>
  <c r="O53" i="18"/>
  <c r="P51" i="18"/>
  <c r="M51" i="18"/>
  <c r="O51" i="18"/>
  <c r="P50" i="18"/>
  <c r="M50" i="18"/>
  <c r="O50" i="18"/>
  <c r="P49" i="18"/>
  <c r="M49" i="18"/>
  <c r="O49" i="18"/>
  <c r="P48" i="18"/>
  <c r="M48" i="18"/>
  <c r="O48" i="18"/>
  <c r="P47" i="18"/>
  <c r="M47" i="18"/>
  <c r="O47" i="18"/>
  <c r="P46" i="18"/>
  <c r="M46" i="18"/>
  <c r="O46" i="18"/>
  <c r="P45" i="18"/>
  <c r="M45" i="18"/>
  <c r="O45" i="18"/>
  <c r="P44" i="18"/>
  <c r="M44" i="18"/>
  <c r="O44" i="18"/>
  <c r="P43" i="18"/>
  <c r="M43" i="18"/>
  <c r="O43" i="18"/>
  <c r="P42" i="18"/>
  <c r="M42" i="18"/>
  <c r="O42" i="18"/>
  <c r="P41" i="18"/>
  <c r="M41" i="18"/>
  <c r="O41" i="18"/>
  <c r="P40" i="18"/>
  <c r="M40" i="18"/>
  <c r="O40" i="18"/>
  <c r="P39" i="18"/>
  <c r="M39" i="18"/>
  <c r="O39" i="18"/>
  <c r="N56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3" i="17"/>
  <c r="N54" i="17"/>
  <c r="N55" i="17"/>
  <c r="P56" i="17"/>
  <c r="M56" i="17"/>
  <c r="O56" i="17"/>
  <c r="P55" i="17"/>
  <c r="M55" i="17"/>
  <c r="O55" i="17"/>
  <c r="P54" i="17"/>
  <c r="M54" i="17"/>
  <c r="O54" i="17"/>
  <c r="P53" i="17"/>
  <c r="M53" i="17"/>
  <c r="O53" i="17"/>
  <c r="P51" i="17"/>
  <c r="M51" i="17"/>
  <c r="O51" i="17"/>
  <c r="P50" i="17"/>
  <c r="M50" i="17"/>
  <c r="O50" i="17"/>
  <c r="P49" i="17"/>
  <c r="M49" i="17"/>
  <c r="O49" i="17"/>
  <c r="P48" i="17"/>
  <c r="M48" i="17"/>
  <c r="O48" i="17"/>
  <c r="P47" i="17"/>
  <c r="M47" i="17"/>
  <c r="O47" i="17"/>
  <c r="P46" i="17"/>
  <c r="M46" i="17"/>
  <c r="O46" i="17"/>
  <c r="P45" i="17"/>
  <c r="M45" i="17"/>
  <c r="O45" i="17"/>
  <c r="P44" i="17"/>
  <c r="M44" i="17"/>
  <c r="O44" i="17"/>
  <c r="P43" i="17"/>
  <c r="M43" i="17"/>
  <c r="O43" i="17"/>
  <c r="P42" i="17"/>
  <c r="M42" i="17"/>
  <c r="O42" i="17"/>
  <c r="P41" i="17"/>
  <c r="M41" i="17"/>
  <c r="O41" i="17"/>
  <c r="P40" i="17"/>
  <c r="M40" i="17"/>
  <c r="O40" i="17"/>
  <c r="P39" i="17"/>
  <c r="M39" i="17"/>
  <c r="O39" i="17"/>
  <c r="N56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3" i="16"/>
  <c r="N54" i="16"/>
  <c r="N55" i="16"/>
  <c r="P56" i="16"/>
  <c r="M56" i="16"/>
  <c r="O56" i="16"/>
  <c r="P55" i="16"/>
  <c r="M55" i="16"/>
  <c r="O55" i="16"/>
  <c r="P54" i="16"/>
  <c r="M54" i="16"/>
  <c r="O54" i="16"/>
  <c r="P53" i="16"/>
  <c r="M53" i="16"/>
  <c r="O53" i="16"/>
  <c r="P51" i="16"/>
  <c r="M51" i="16"/>
  <c r="O51" i="16"/>
  <c r="P50" i="16"/>
  <c r="M50" i="16"/>
  <c r="O50" i="16"/>
  <c r="P49" i="16"/>
  <c r="M49" i="16"/>
  <c r="O49" i="16"/>
  <c r="P48" i="16"/>
  <c r="M48" i="16"/>
  <c r="O48" i="16"/>
  <c r="P47" i="16"/>
  <c r="M47" i="16"/>
  <c r="O47" i="16"/>
  <c r="P46" i="16"/>
  <c r="M46" i="16"/>
  <c r="O46" i="16"/>
  <c r="P45" i="16"/>
  <c r="M45" i="16"/>
  <c r="O45" i="16"/>
  <c r="P44" i="16"/>
  <c r="M44" i="16"/>
  <c r="O44" i="16"/>
  <c r="P43" i="16"/>
  <c r="M43" i="16"/>
  <c r="O43" i="16"/>
  <c r="P42" i="16"/>
  <c r="M42" i="16"/>
  <c r="O42" i="16"/>
  <c r="P41" i="16"/>
  <c r="M41" i="16"/>
  <c r="O41" i="16"/>
  <c r="P40" i="16"/>
  <c r="M40" i="16"/>
  <c r="O40" i="16"/>
  <c r="P39" i="16"/>
  <c r="M39" i="16"/>
  <c r="O39" i="16"/>
  <c r="N53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4" i="3"/>
  <c r="N55" i="3"/>
  <c r="N56" i="3"/>
  <c r="P53" i="3"/>
  <c r="P51" i="3"/>
  <c r="P50" i="3"/>
  <c r="P49" i="3"/>
  <c r="P48" i="3"/>
  <c r="P47" i="3"/>
  <c r="P46" i="3"/>
  <c r="P45" i="3"/>
  <c r="P44" i="3"/>
  <c r="P43" i="3"/>
  <c r="P42" i="3"/>
  <c r="P41" i="3"/>
  <c r="Z5" i="24"/>
  <c r="Z6" i="24"/>
  <c r="Z7" i="24"/>
  <c r="Z8" i="24"/>
  <c r="Z4" i="24"/>
  <c r="Z10" i="24"/>
  <c r="Z11" i="24"/>
  <c r="Z12" i="24"/>
  <c r="Z9" i="24"/>
  <c r="Z14" i="24"/>
  <c r="Z15" i="24"/>
  <c r="Z16" i="24"/>
  <c r="Z13" i="24"/>
  <c r="Z18" i="24"/>
  <c r="Z19" i="24"/>
  <c r="Z20" i="24"/>
  <c r="Z21" i="24"/>
  <c r="Z17" i="24"/>
  <c r="Z23" i="24"/>
  <c r="Z24" i="24"/>
  <c r="Z25" i="24"/>
  <c r="Z22" i="24"/>
  <c r="Z27" i="24"/>
  <c r="Z28" i="24"/>
  <c r="Z29" i="24"/>
  <c r="Z30" i="24"/>
  <c r="Z26" i="24"/>
  <c r="Z32" i="24"/>
  <c r="Z33" i="24"/>
  <c r="Z34" i="24"/>
  <c r="Z31" i="24"/>
  <c r="Z36" i="24"/>
  <c r="Z37" i="24"/>
  <c r="Z38" i="24"/>
  <c r="Z39" i="24"/>
  <c r="Z40" i="24"/>
  <c r="Z35" i="24"/>
  <c r="Z42" i="24"/>
  <c r="Z43" i="24"/>
  <c r="Z44" i="24"/>
  <c r="Z45" i="24"/>
  <c r="Z41" i="24"/>
  <c r="Z47" i="24"/>
  <c r="Z48" i="24"/>
  <c r="Z49" i="24"/>
  <c r="Z50" i="24"/>
  <c r="Z51" i="24"/>
  <c r="Z46" i="24"/>
  <c r="Z53" i="24"/>
  <c r="Z54" i="24"/>
  <c r="Z55" i="24"/>
  <c r="Z52" i="24"/>
  <c r="Z57" i="24"/>
  <c r="Z58" i="24"/>
  <c r="Z59" i="24"/>
  <c r="Z60" i="24"/>
  <c r="Z61" i="24"/>
  <c r="Z56" i="24"/>
  <c r="Z63" i="24"/>
  <c r="Z64" i="24"/>
  <c r="Z65" i="24"/>
  <c r="Z66" i="24"/>
  <c r="Z62" i="24"/>
  <c r="Z68" i="24"/>
  <c r="Z69" i="24"/>
  <c r="Z70" i="24"/>
  <c r="Z67" i="24"/>
  <c r="Z72" i="24"/>
  <c r="Z73" i="24"/>
  <c r="Z71" i="24"/>
  <c r="Y74" i="24"/>
  <c r="AC73" i="24"/>
  <c r="AB73" i="24"/>
  <c r="AA73" i="24"/>
  <c r="Y73" i="24"/>
  <c r="Y72" i="24"/>
  <c r="AD72" i="24"/>
  <c r="AC72" i="24"/>
  <c r="AB72" i="24"/>
  <c r="AA72" i="24"/>
  <c r="AC71" i="24"/>
  <c r="AB71" i="24"/>
  <c r="AA71" i="24"/>
  <c r="AC70" i="24"/>
  <c r="AB70" i="24"/>
  <c r="AA70" i="24"/>
  <c r="Y70" i="24"/>
  <c r="AC69" i="24"/>
  <c r="AB69" i="24"/>
  <c r="AA69" i="24"/>
  <c r="Y69" i="24"/>
  <c r="Y68" i="24"/>
  <c r="AD68" i="24"/>
  <c r="AC68" i="24"/>
  <c r="AB68" i="24"/>
  <c r="AA68" i="24"/>
  <c r="AC67" i="24"/>
  <c r="AB67" i="24"/>
  <c r="AA67" i="24"/>
  <c r="AC66" i="24"/>
  <c r="AB66" i="24"/>
  <c r="AA66" i="24"/>
  <c r="Y66" i="24"/>
  <c r="AC65" i="24"/>
  <c r="AB65" i="24"/>
  <c r="AA65" i="24"/>
  <c r="Y65" i="24"/>
  <c r="AC64" i="24"/>
  <c r="AB64" i="24"/>
  <c r="AA64" i="24"/>
  <c r="Y64" i="24"/>
  <c r="Y63" i="24"/>
  <c r="AD63" i="24"/>
  <c r="AC63" i="24"/>
  <c r="AB63" i="24"/>
  <c r="AA63" i="24"/>
  <c r="AC62" i="24"/>
  <c r="AB62" i="24"/>
  <c r="AA62" i="24"/>
  <c r="AC61" i="24"/>
  <c r="AB61" i="24"/>
  <c r="AA61" i="24"/>
  <c r="Y61" i="24"/>
  <c r="AC60" i="24"/>
  <c r="AB60" i="24"/>
  <c r="AA60" i="24"/>
  <c r="Y60" i="24"/>
  <c r="AC59" i="24"/>
  <c r="AB59" i="24"/>
  <c r="AA59" i="24"/>
  <c r="Y59" i="24"/>
  <c r="AC58" i="24"/>
  <c r="AB58" i="24"/>
  <c r="AA58" i="24"/>
  <c r="Y58" i="24"/>
  <c r="Y57" i="24"/>
  <c r="AD57" i="24"/>
  <c r="AC57" i="24"/>
  <c r="AB57" i="24"/>
  <c r="AA57" i="24"/>
  <c r="AC56" i="24"/>
  <c r="AB56" i="24"/>
  <c r="AA56" i="24"/>
  <c r="AC55" i="24"/>
  <c r="AB55" i="24"/>
  <c r="AA55" i="24"/>
  <c r="Y55" i="24"/>
  <c r="AC54" i="24"/>
  <c r="AB54" i="24"/>
  <c r="AA54" i="24"/>
  <c r="Y54" i="24"/>
  <c r="Y53" i="24"/>
  <c r="AD53" i="24"/>
  <c r="AC53" i="24"/>
  <c r="AB53" i="24"/>
  <c r="AA53" i="24"/>
  <c r="AC52" i="24"/>
  <c r="AB52" i="24"/>
  <c r="AA52" i="24"/>
  <c r="AC51" i="24"/>
  <c r="AB51" i="24"/>
  <c r="AA51" i="24"/>
  <c r="Y51" i="24"/>
  <c r="AC50" i="24"/>
  <c r="AB50" i="24"/>
  <c r="AA50" i="24"/>
  <c r="Y50" i="24"/>
  <c r="AC49" i="24"/>
  <c r="AB49" i="24"/>
  <c r="AA49" i="24"/>
  <c r="Y49" i="24"/>
  <c r="AC48" i="24"/>
  <c r="AB48" i="24"/>
  <c r="AA48" i="24"/>
  <c r="Y48" i="24"/>
  <c r="Y47" i="24"/>
  <c r="AD47" i="24"/>
  <c r="AC47" i="24"/>
  <c r="AB47" i="24"/>
  <c r="AA47" i="24"/>
  <c r="AC46" i="24"/>
  <c r="AB46" i="24"/>
  <c r="AA46" i="24"/>
  <c r="AC45" i="24"/>
  <c r="AB45" i="24"/>
  <c r="AA45" i="24"/>
  <c r="Y45" i="24"/>
  <c r="AC44" i="24"/>
  <c r="AB44" i="24"/>
  <c r="AA44" i="24"/>
  <c r="Y44" i="24"/>
  <c r="AC43" i="24"/>
  <c r="AB43" i="24"/>
  <c r="AA43" i="24"/>
  <c r="Y43" i="24"/>
  <c r="Y42" i="24"/>
  <c r="AD42" i="24"/>
  <c r="AC42" i="24"/>
  <c r="AB42" i="24"/>
  <c r="AA42" i="24"/>
  <c r="AC41" i="24"/>
  <c r="AB41" i="24"/>
  <c r="AA41" i="24"/>
  <c r="AC40" i="24"/>
  <c r="AB40" i="24"/>
  <c r="AA40" i="24"/>
  <c r="Y40" i="24"/>
  <c r="AC39" i="24"/>
  <c r="AB39" i="24"/>
  <c r="AA39" i="24"/>
  <c r="Y39" i="24"/>
  <c r="AC38" i="24"/>
  <c r="AB38" i="24"/>
  <c r="AA38" i="24"/>
  <c r="Y38" i="24"/>
  <c r="AC37" i="24"/>
  <c r="AB37" i="24"/>
  <c r="AA37" i="24"/>
  <c r="Y37" i="24"/>
  <c r="Y36" i="24"/>
  <c r="AD36" i="24"/>
  <c r="AC36" i="24"/>
  <c r="AB36" i="24"/>
  <c r="AA36" i="24"/>
  <c r="AC35" i="24"/>
  <c r="AB35" i="24"/>
  <c r="AA35" i="24"/>
  <c r="AC34" i="24"/>
  <c r="AB34" i="24"/>
  <c r="AA34" i="24"/>
  <c r="Y34" i="24"/>
  <c r="AC33" i="24"/>
  <c r="AB33" i="24"/>
  <c r="AA33" i="24"/>
  <c r="Y33" i="24"/>
  <c r="Y32" i="24"/>
  <c r="AD32" i="24"/>
  <c r="AC32" i="24"/>
  <c r="AB32" i="24"/>
  <c r="AA32" i="24"/>
  <c r="AC31" i="24"/>
  <c r="AB31" i="24"/>
  <c r="AA31" i="24"/>
  <c r="AC30" i="24"/>
  <c r="AB30" i="24"/>
  <c r="AA30" i="24"/>
  <c r="Y30" i="24"/>
  <c r="AC29" i="24"/>
  <c r="AB29" i="24"/>
  <c r="AA29" i="24"/>
  <c r="Y29" i="24"/>
  <c r="AC28" i="24"/>
  <c r="AB28" i="24"/>
  <c r="AA28" i="24"/>
  <c r="Y28" i="24"/>
  <c r="Y27" i="24"/>
  <c r="AD27" i="24"/>
  <c r="AC27" i="24"/>
  <c r="AB27" i="24"/>
  <c r="AA27" i="24"/>
  <c r="AC26" i="24"/>
  <c r="AB26" i="24"/>
  <c r="AA26" i="24"/>
  <c r="AC25" i="24"/>
  <c r="AB25" i="24"/>
  <c r="AA25" i="24"/>
  <c r="Y25" i="24"/>
  <c r="AC24" i="24"/>
  <c r="AB24" i="24"/>
  <c r="AA24" i="24"/>
  <c r="Y24" i="24"/>
  <c r="Y23" i="24"/>
  <c r="AD23" i="24"/>
  <c r="AC23" i="24"/>
  <c r="AB23" i="24"/>
  <c r="AA23" i="24"/>
  <c r="AC22" i="24"/>
  <c r="AB22" i="24"/>
  <c r="AA22" i="24"/>
  <c r="AC21" i="24"/>
  <c r="AB21" i="24"/>
  <c r="AA21" i="24"/>
  <c r="Y21" i="24"/>
  <c r="AC20" i="24"/>
  <c r="AB20" i="24"/>
  <c r="AA20" i="24"/>
  <c r="Y20" i="24"/>
  <c r="AC19" i="24"/>
  <c r="AB19" i="24"/>
  <c r="AA19" i="24"/>
  <c r="Y19" i="24"/>
  <c r="Y18" i="24"/>
  <c r="AD18" i="24"/>
  <c r="AC18" i="24"/>
  <c r="AB18" i="24"/>
  <c r="AA18" i="24"/>
  <c r="AC17" i="24"/>
  <c r="AB17" i="24"/>
  <c r="AA17" i="24"/>
  <c r="AC16" i="24"/>
  <c r="AB16" i="24"/>
  <c r="AA16" i="24"/>
  <c r="Y16" i="24"/>
  <c r="AC15" i="24"/>
  <c r="AB15" i="24"/>
  <c r="AA15" i="24"/>
  <c r="Y15" i="24"/>
  <c r="Y14" i="24"/>
  <c r="AD14" i="24"/>
  <c r="AC14" i="24"/>
  <c r="AB14" i="24"/>
  <c r="AA14" i="24"/>
  <c r="AC13" i="24"/>
  <c r="AB13" i="24"/>
  <c r="AA13" i="24"/>
  <c r="AC12" i="24"/>
  <c r="AB12" i="24"/>
  <c r="AA12" i="24"/>
  <c r="Y12" i="24"/>
  <c r="AC11" i="24"/>
  <c r="AB11" i="24"/>
  <c r="AA11" i="24"/>
  <c r="Y11" i="24"/>
  <c r="Y10" i="24"/>
  <c r="AD10" i="24"/>
  <c r="AC10" i="24"/>
  <c r="AB10" i="24"/>
  <c r="AA10" i="24"/>
  <c r="AC9" i="24"/>
  <c r="AB9" i="24"/>
  <c r="AA9" i="24"/>
  <c r="AC8" i="24"/>
  <c r="AB8" i="24"/>
  <c r="AA8" i="24"/>
  <c r="Y8" i="24"/>
  <c r="AC7" i="24"/>
  <c r="AB7" i="24"/>
  <c r="AA7" i="24"/>
  <c r="Y7" i="24"/>
  <c r="AC6" i="24"/>
  <c r="AB6" i="24"/>
  <c r="AA6" i="24"/>
  <c r="Y6" i="24"/>
  <c r="Y5" i="24"/>
  <c r="AD5" i="24"/>
  <c r="AC5" i="24"/>
  <c r="AB5" i="24"/>
  <c r="AA5" i="24"/>
  <c r="AC4" i="24"/>
  <c r="AB4" i="24"/>
  <c r="AA4" i="24"/>
  <c r="Z5" i="25"/>
  <c r="Z6" i="25"/>
  <c r="Z7" i="25"/>
  <c r="Z8" i="25"/>
  <c r="Z4" i="25"/>
  <c r="Z10" i="25"/>
  <c r="Z11" i="25"/>
  <c r="Z12" i="25"/>
  <c r="Z9" i="25"/>
  <c r="Z14" i="25"/>
  <c r="Z15" i="25"/>
  <c r="Z16" i="25"/>
  <c r="Z13" i="25"/>
  <c r="Z18" i="25"/>
  <c r="Z19" i="25"/>
  <c r="Z20" i="25"/>
  <c r="Z21" i="25"/>
  <c r="Z17" i="25"/>
  <c r="Z23" i="25"/>
  <c r="Z24" i="25"/>
  <c r="Z25" i="25"/>
  <c r="Z22" i="25"/>
  <c r="Z27" i="25"/>
  <c r="Z28" i="25"/>
  <c r="Z29" i="25"/>
  <c r="Z30" i="25"/>
  <c r="Z26" i="25"/>
  <c r="Z32" i="25"/>
  <c r="Z33" i="25"/>
  <c r="Z34" i="25"/>
  <c r="Z31" i="25"/>
  <c r="Z36" i="25"/>
  <c r="Z37" i="25"/>
  <c r="Z38" i="25"/>
  <c r="Z39" i="25"/>
  <c r="Z40" i="25"/>
  <c r="Z35" i="25"/>
  <c r="Z42" i="25"/>
  <c r="Z43" i="25"/>
  <c r="Z44" i="25"/>
  <c r="Z45" i="25"/>
  <c r="Z41" i="25"/>
  <c r="Z47" i="25"/>
  <c r="Z48" i="25"/>
  <c r="Z49" i="25"/>
  <c r="Z50" i="25"/>
  <c r="Z51" i="25"/>
  <c r="Z46" i="25"/>
  <c r="Z53" i="25"/>
  <c r="Z54" i="25"/>
  <c r="Z55" i="25"/>
  <c r="Z52" i="25"/>
  <c r="Z57" i="25"/>
  <c r="Z58" i="25"/>
  <c r="Z59" i="25"/>
  <c r="Z60" i="25"/>
  <c r="Z61" i="25"/>
  <c r="Z56" i="25"/>
  <c r="Z63" i="25"/>
  <c r="Z64" i="25"/>
  <c r="Z65" i="25"/>
  <c r="Z66" i="25"/>
  <c r="Z62" i="25"/>
  <c r="Z68" i="25"/>
  <c r="Z69" i="25"/>
  <c r="Z70" i="25"/>
  <c r="Z67" i="25"/>
  <c r="Z72" i="25"/>
  <c r="Z73" i="25"/>
  <c r="Z71" i="25"/>
  <c r="Y74" i="25"/>
  <c r="AC73" i="25"/>
  <c r="AB73" i="25"/>
  <c r="AA73" i="25"/>
  <c r="Y73" i="25"/>
  <c r="Y72" i="25"/>
  <c r="AD72" i="25"/>
  <c r="AC72" i="25"/>
  <c r="AB72" i="25"/>
  <c r="AA72" i="25"/>
  <c r="AC71" i="25"/>
  <c r="AB71" i="25"/>
  <c r="AA71" i="25"/>
  <c r="AC70" i="25"/>
  <c r="AB70" i="25"/>
  <c r="AA70" i="25"/>
  <c r="Y70" i="25"/>
  <c r="AC69" i="25"/>
  <c r="AB69" i="25"/>
  <c r="AA69" i="25"/>
  <c r="Y69" i="25"/>
  <c r="Y68" i="25"/>
  <c r="AD68" i="25"/>
  <c r="AC68" i="25"/>
  <c r="AB68" i="25"/>
  <c r="AA68" i="25"/>
  <c r="AC67" i="25"/>
  <c r="AB67" i="25"/>
  <c r="AA67" i="25"/>
  <c r="AC66" i="25"/>
  <c r="AB66" i="25"/>
  <c r="AA66" i="25"/>
  <c r="Y66" i="25"/>
  <c r="AC65" i="25"/>
  <c r="AB65" i="25"/>
  <c r="AA65" i="25"/>
  <c r="Y65" i="25"/>
  <c r="AC64" i="25"/>
  <c r="AB64" i="25"/>
  <c r="AA64" i="25"/>
  <c r="Y64" i="25"/>
  <c r="Y63" i="25"/>
  <c r="AD63" i="25"/>
  <c r="AC63" i="25"/>
  <c r="AB63" i="25"/>
  <c r="AA63" i="25"/>
  <c r="AC62" i="25"/>
  <c r="AB62" i="25"/>
  <c r="AA62" i="25"/>
  <c r="AC61" i="25"/>
  <c r="AB61" i="25"/>
  <c r="AA61" i="25"/>
  <c r="Y61" i="25"/>
  <c r="AC60" i="25"/>
  <c r="AB60" i="25"/>
  <c r="AA60" i="25"/>
  <c r="Y60" i="25"/>
  <c r="AC59" i="25"/>
  <c r="AB59" i="25"/>
  <c r="AA59" i="25"/>
  <c r="Y59" i="25"/>
  <c r="AC58" i="25"/>
  <c r="AB58" i="25"/>
  <c r="AA58" i="25"/>
  <c r="Y58" i="25"/>
  <c r="Y57" i="25"/>
  <c r="AD57" i="25"/>
  <c r="AC57" i="25"/>
  <c r="AB57" i="25"/>
  <c r="AA57" i="25"/>
  <c r="AC56" i="25"/>
  <c r="AB56" i="25"/>
  <c r="AA56" i="25"/>
  <c r="AC55" i="25"/>
  <c r="AB55" i="25"/>
  <c r="AA55" i="25"/>
  <c r="Y55" i="25"/>
  <c r="AC54" i="25"/>
  <c r="AB54" i="25"/>
  <c r="AA54" i="25"/>
  <c r="Y54" i="25"/>
  <c r="Y53" i="25"/>
  <c r="AD53" i="25"/>
  <c r="AC53" i="25"/>
  <c r="AB53" i="25"/>
  <c r="AA53" i="25"/>
  <c r="AC52" i="25"/>
  <c r="AB52" i="25"/>
  <c r="AA52" i="25"/>
  <c r="AC51" i="25"/>
  <c r="AB51" i="25"/>
  <c r="AA51" i="25"/>
  <c r="Y51" i="25"/>
  <c r="AC50" i="25"/>
  <c r="AB50" i="25"/>
  <c r="AA50" i="25"/>
  <c r="Y50" i="25"/>
  <c r="AC49" i="25"/>
  <c r="AB49" i="25"/>
  <c r="AA49" i="25"/>
  <c r="Y49" i="25"/>
  <c r="AC48" i="25"/>
  <c r="AB48" i="25"/>
  <c r="AA48" i="25"/>
  <c r="Y48" i="25"/>
  <c r="Y47" i="25"/>
  <c r="AD47" i="25"/>
  <c r="AC47" i="25"/>
  <c r="AB47" i="25"/>
  <c r="AA47" i="25"/>
  <c r="AC46" i="25"/>
  <c r="AB46" i="25"/>
  <c r="AA46" i="25"/>
  <c r="AC45" i="25"/>
  <c r="AB45" i="25"/>
  <c r="AA45" i="25"/>
  <c r="Y45" i="25"/>
  <c r="AC44" i="25"/>
  <c r="AB44" i="25"/>
  <c r="AA44" i="25"/>
  <c r="Y44" i="25"/>
  <c r="AC43" i="25"/>
  <c r="AB43" i="25"/>
  <c r="AA43" i="25"/>
  <c r="Y43" i="25"/>
  <c r="Y42" i="25"/>
  <c r="AD42" i="25"/>
  <c r="AC42" i="25"/>
  <c r="AB42" i="25"/>
  <c r="AA42" i="25"/>
  <c r="AC41" i="25"/>
  <c r="AB41" i="25"/>
  <c r="AA41" i="25"/>
  <c r="AC40" i="25"/>
  <c r="AB40" i="25"/>
  <c r="AA40" i="25"/>
  <c r="Y40" i="25"/>
  <c r="AC39" i="25"/>
  <c r="AB39" i="25"/>
  <c r="AA39" i="25"/>
  <c r="Y39" i="25"/>
  <c r="AC38" i="25"/>
  <c r="AB38" i="25"/>
  <c r="AA38" i="25"/>
  <c r="Y38" i="25"/>
  <c r="AC37" i="25"/>
  <c r="AB37" i="25"/>
  <c r="AA37" i="25"/>
  <c r="Y37" i="25"/>
  <c r="Y36" i="25"/>
  <c r="AD36" i="25"/>
  <c r="AC36" i="25"/>
  <c r="AB36" i="25"/>
  <c r="AA36" i="25"/>
  <c r="AC35" i="25"/>
  <c r="AB35" i="25"/>
  <c r="AA35" i="25"/>
  <c r="AC34" i="25"/>
  <c r="AB34" i="25"/>
  <c r="AA34" i="25"/>
  <c r="Y34" i="25"/>
  <c r="AC33" i="25"/>
  <c r="AB33" i="25"/>
  <c r="AA33" i="25"/>
  <c r="Y33" i="25"/>
  <c r="Y32" i="25"/>
  <c r="AD32" i="25"/>
  <c r="AC32" i="25"/>
  <c r="AB32" i="25"/>
  <c r="AA32" i="25"/>
  <c r="AC31" i="25"/>
  <c r="AB31" i="25"/>
  <c r="AA31" i="25"/>
  <c r="AC30" i="25"/>
  <c r="AB30" i="25"/>
  <c r="AA30" i="25"/>
  <c r="Y30" i="25"/>
  <c r="AC29" i="25"/>
  <c r="AB29" i="25"/>
  <c r="AA29" i="25"/>
  <c r="Y29" i="25"/>
  <c r="AC28" i="25"/>
  <c r="AB28" i="25"/>
  <c r="AA28" i="25"/>
  <c r="Y28" i="25"/>
  <c r="Y27" i="25"/>
  <c r="AD27" i="25"/>
  <c r="AC27" i="25"/>
  <c r="AB27" i="25"/>
  <c r="AA27" i="25"/>
  <c r="AC26" i="25"/>
  <c r="AB26" i="25"/>
  <c r="AA26" i="25"/>
  <c r="AC25" i="25"/>
  <c r="AB25" i="25"/>
  <c r="AA25" i="25"/>
  <c r="Y25" i="25"/>
  <c r="AC24" i="25"/>
  <c r="AB24" i="25"/>
  <c r="AA24" i="25"/>
  <c r="Y24" i="25"/>
  <c r="Y23" i="25"/>
  <c r="AD23" i="25"/>
  <c r="AC23" i="25"/>
  <c r="AB23" i="25"/>
  <c r="AA23" i="25"/>
  <c r="AC22" i="25"/>
  <c r="AB22" i="25"/>
  <c r="AA22" i="25"/>
  <c r="AC21" i="25"/>
  <c r="AB21" i="25"/>
  <c r="AA21" i="25"/>
  <c r="Y21" i="25"/>
  <c r="AC20" i="25"/>
  <c r="AB20" i="25"/>
  <c r="AA20" i="25"/>
  <c r="Y20" i="25"/>
  <c r="AC19" i="25"/>
  <c r="AB19" i="25"/>
  <c r="AA19" i="25"/>
  <c r="Y19" i="25"/>
  <c r="Y18" i="25"/>
  <c r="AD18" i="25"/>
  <c r="AC18" i="25"/>
  <c r="AB18" i="25"/>
  <c r="AA18" i="25"/>
  <c r="AC17" i="25"/>
  <c r="AB17" i="25"/>
  <c r="AA17" i="25"/>
  <c r="AC16" i="25"/>
  <c r="AB16" i="25"/>
  <c r="AA16" i="25"/>
  <c r="Y16" i="25"/>
  <c r="AC15" i="25"/>
  <c r="AB15" i="25"/>
  <c r="AA15" i="25"/>
  <c r="Y15" i="25"/>
  <c r="Y14" i="25"/>
  <c r="AD14" i="25"/>
  <c r="AC14" i="25"/>
  <c r="AB14" i="25"/>
  <c r="AA14" i="25"/>
  <c r="AC13" i="25"/>
  <c r="AB13" i="25"/>
  <c r="AA13" i="25"/>
  <c r="AC12" i="25"/>
  <c r="AB12" i="25"/>
  <c r="AA12" i="25"/>
  <c r="Y12" i="25"/>
  <c r="AC11" i="25"/>
  <c r="AB11" i="25"/>
  <c r="AA11" i="25"/>
  <c r="Y11" i="25"/>
  <c r="Y10" i="25"/>
  <c r="AD10" i="25"/>
  <c r="AC10" i="25"/>
  <c r="AB10" i="25"/>
  <c r="AA10" i="25"/>
  <c r="AC9" i="25"/>
  <c r="AB9" i="25"/>
  <c r="AA9" i="25"/>
  <c r="AC8" i="25"/>
  <c r="AB8" i="25"/>
  <c r="AA8" i="25"/>
  <c r="Y8" i="25"/>
  <c r="AC7" i="25"/>
  <c r="AB7" i="25"/>
  <c r="AA7" i="25"/>
  <c r="Y7" i="25"/>
  <c r="AC6" i="25"/>
  <c r="AB6" i="25"/>
  <c r="AA6" i="25"/>
  <c r="Y6" i="25"/>
  <c r="Y5" i="25"/>
  <c r="AD5" i="25"/>
  <c r="AC5" i="25"/>
  <c r="AB5" i="25"/>
  <c r="AA5" i="25"/>
  <c r="AC4" i="25"/>
  <c r="AB4" i="25"/>
  <c r="AA4" i="25"/>
  <c r="Z5" i="26"/>
  <c r="Z6" i="26"/>
  <c r="Z7" i="26"/>
  <c r="Z8" i="26"/>
  <c r="Z4" i="26"/>
  <c r="Z10" i="26"/>
  <c r="Z11" i="26"/>
  <c r="Z12" i="26"/>
  <c r="Z9" i="26"/>
  <c r="Z14" i="26"/>
  <c r="Z15" i="26"/>
  <c r="Z16" i="26"/>
  <c r="Z13" i="26"/>
  <c r="Z18" i="26"/>
  <c r="Z19" i="26"/>
  <c r="Z20" i="26"/>
  <c r="Z21" i="26"/>
  <c r="Z17" i="26"/>
  <c r="Z23" i="26"/>
  <c r="Z24" i="26"/>
  <c r="Z25" i="26"/>
  <c r="Z22" i="26"/>
  <c r="Z27" i="26"/>
  <c r="Z28" i="26"/>
  <c r="Z29" i="26"/>
  <c r="Z30" i="26"/>
  <c r="Z26" i="26"/>
  <c r="Z32" i="26"/>
  <c r="Z33" i="26"/>
  <c r="Z34" i="26"/>
  <c r="Z31" i="26"/>
  <c r="Z36" i="26"/>
  <c r="Z37" i="26"/>
  <c r="Z38" i="26"/>
  <c r="Z39" i="26"/>
  <c r="Z40" i="26"/>
  <c r="Z35" i="26"/>
  <c r="Z42" i="26"/>
  <c r="Z43" i="26"/>
  <c r="Z44" i="26"/>
  <c r="Z45" i="26"/>
  <c r="Z41" i="26"/>
  <c r="Z47" i="26"/>
  <c r="Z48" i="26"/>
  <c r="Z49" i="26"/>
  <c r="Z50" i="26"/>
  <c r="Z51" i="26"/>
  <c r="Z46" i="26"/>
  <c r="Z53" i="26"/>
  <c r="Z54" i="26"/>
  <c r="Z55" i="26"/>
  <c r="Z52" i="26"/>
  <c r="Z57" i="26"/>
  <c r="Z58" i="26"/>
  <c r="Z59" i="26"/>
  <c r="Z60" i="26"/>
  <c r="Z61" i="26"/>
  <c r="Z56" i="26"/>
  <c r="Z63" i="26"/>
  <c r="Z64" i="26"/>
  <c r="Z65" i="26"/>
  <c r="Z66" i="26"/>
  <c r="Z62" i="26"/>
  <c r="Z68" i="26"/>
  <c r="Z69" i="26"/>
  <c r="Z70" i="26"/>
  <c r="Z67" i="26"/>
  <c r="Z72" i="26"/>
  <c r="Z73" i="26"/>
  <c r="Z71" i="26"/>
  <c r="Y74" i="26"/>
  <c r="AC73" i="26"/>
  <c r="AB73" i="26"/>
  <c r="AA73" i="26"/>
  <c r="Y73" i="26"/>
  <c r="Y72" i="26"/>
  <c r="AD72" i="26"/>
  <c r="AC72" i="26"/>
  <c r="AB72" i="26"/>
  <c r="AA72" i="26"/>
  <c r="AC71" i="26"/>
  <c r="AB71" i="26"/>
  <c r="AA71" i="26"/>
  <c r="AC70" i="26"/>
  <c r="AB70" i="26"/>
  <c r="AA70" i="26"/>
  <c r="Y70" i="26"/>
  <c r="AC69" i="26"/>
  <c r="AB69" i="26"/>
  <c r="AA69" i="26"/>
  <c r="Y69" i="26"/>
  <c r="Y68" i="26"/>
  <c r="AD68" i="26"/>
  <c r="AC68" i="26"/>
  <c r="AB68" i="26"/>
  <c r="AA68" i="26"/>
  <c r="AC67" i="26"/>
  <c r="AB67" i="26"/>
  <c r="AA67" i="26"/>
  <c r="AC66" i="26"/>
  <c r="AB66" i="26"/>
  <c r="AA66" i="26"/>
  <c r="Y66" i="26"/>
  <c r="AC65" i="26"/>
  <c r="AB65" i="26"/>
  <c r="AA65" i="26"/>
  <c r="Y65" i="26"/>
  <c r="AC64" i="26"/>
  <c r="AB64" i="26"/>
  <c r="AA64" i="26"/>
  <c r="Y64" i="26"/>
  <c r="Y63" i="26"/>
  <c r="AD63" i="26"/>
  <c r="AC63" i="26"/>
  <c r="AB63" i="26"/>
  <c r="AA63" i="26"/>
  <c r="AC62" i="26"/>
  <c r="AB62" i="26"/>
  <c r="AA62" i="26"/>
  <c r="AC61" i="26"/>
  <c r="AB61" i="26"/>
  <c r="AA61" i="26"/>
  <c r="Y61" i="26"/>
  <c r="AC60" i="26"/>
  <c r="AB60" i="26"/>
  <c r="AA60" i="26"/>
  <c r="Y60" i="26"/>
  <c r="AC59" i="26"/>
  <c r="AB59" i="26"/>
  <c r="AA59" i="26"/>
  <c r="Y59" i="26"/>
  <c r="AC58" i="26"/>
  <c r="AB58" i="26"/>
  <c r="AA58" i="26"/>
  <c r="Y58" i="26"/>
  <c r="Y57" i="26"/>
  <c r="AD57" i="26"/>
  <c r="AC57" i="26"/>
  <c r="AB57" i="26"/>
  <c r="AA57" i="26"/>
  <c r="AC56" i="26"/>
  <c r="AB56" i="26"/>
  <c r="AA56" i="26"/>
  <c r="AC55" i="26"/>
  <c r="AB55" i="26"/>
  <c r="AA55" i="26"/>
  <c r="Y55" i="26"/>
  <c r="AC54" i="26"/>
  <c r="AB54" i="26"/>
  <c r="AA54" i="26"/>
  <c r="Y54" i="26"/>
  <c r="Y53" i="26"/>
  <c r="AD53" i="26"/>
  <c r="AC53" i="26"/>
  <c r="AB53" i="26"/>
  <c r="AA53" i="26"/>
  <c r="AC52" i="26"/>
  <c r="AB52" i="26"/>
  <c r="AA52" i="26"/>
  <c r="AC51" i="26"/>
  <c r="AB51" i="26"/>
  <c r="AA51" i="26"/>
  <c r="Y51" i="26"/>
  <c r="AC50" i="26"/>
  <c r="AB50" i="26"/>
  <c r="AA50" i="26"/>
  <c r="Y50" i="26"/>
  <c r="AC49" i="26"/>
  <c r="AB49" i="26"/>
  <c r="AA49" i="26"/>
  <c r="Y49" i="26"/>
  <c r="AC48" i="26"/>
  <c r="AB48" i="26"/>
  <c r="AA48" i="26"/>
  <c r="Y48" i="26"/>
  <c r="Y47" i="26"/>
  <c r="AD47" i="26"/>
  <c r="AC47" i="26"/>
  <c r="AB47" i="26"/>
  <c r="AA47" i="26"/>
  <c r="AC46" i="26"/>
  <c r="AB46" i="26"/>
  <c r="AA46" i="26"/>
  <c r="AC45" i="26"/>
  <c r="AB45" i="26"/>
  <c r="AA45" i="26"/>
  <c r="Y45" i="26"/>
  <c r="AC44" i="26"/>
  <c r="AB44" i="26"/>
  <c r="AA44" i="26"/>
  <c r="Y44" i="26"/>
  <c r="AC43" i="26"/>
  <c r="AB43" i="26"/>
  <c r="AA43" i="26"/>
  <c r="Y43" i="26"/>
  <c r="Y42" i="26"/>
  <c r="AD42" i="26"/>
  <c r="AC42" i="26"/>
  <c r="AB42" i="26"/>
  <c r="AA42" i="26"/>
  <c r="AC41" i="26"/>
  <c r="AB41" i="26"/>
  <c r="AA41" i="26"/>
  <c r="AC40" i="26"/>
  <c r="AB40" i="26"/>
  <c r="AA40" i="26"/>
  <c r="Y40" i="26"/>
  <c r="AC39" i="26"/>
  <c r="AB39" i="26"/>
  <c r="AA39" i="26"/>
  <c r="Y39" i="26"/>
  <c r="AC38" i="26"/>
  <c r="AB38" i="26"/>
  <c r="AA38" i="26"/>
  <c r="Y38" i="26"/>
  <c r="AC37" i="26"/>
  <c r="AB37" i="26"/>
  <c r="AA37" i="26"/>
  <c r="Y37" i="26"/>
  <c r="Y36" i="26"/>
  <c r="AD36" i="26"/>
  <c r="AC36" i="26"/>
  <c r="AB36" i="26"/>
  <c r="AA36" i="26"/>
  <c r="AC35" i="26"/>
  <c r="AB35" i="26"/>
  <c r="AA35" i="26"/>
  <c r="AC34" i="26"/>
  <c r="AB34" i="26"/>
  <c r="AA34" i="26"/>
  <c r="Y34" i="26"/>
  <c r="AC33" i="26"/>
  <c r="AB33" i="26"/>
  <c r="AA33" i="26"/>
  <c r="Y33" i="26"/>
  <c r="Y32" i="26"/>
  <c r="AD32" i="26"/>
  <c r="AC32" i="26"/>
  <c r="AB32" i="26"/>
  <c r="AA32" i="26"/>
  <c r="AC31" i="26"/>
  <c r="AB31" i="26"/>
  <c r="AA31" i="26"/>
  <c r="AC30" i="26"/>
  <c r="AB30" i="26"/>
  <c r="AA30" i="26"/>
  <c r="Y30" i="26"/>
  <c r="AC29" i="26"/>
  <c r="AB29" i="26"/>
  <c r="AA29" i="26"/>
  <c r="Y29" i="26"/>
  <c r="AC28" i="26"/>
  <c r="AB28" i="26"/>
  <c r="AA28" i="26"/>
  <c r="Y28" i="26"/>
  <c r="Y27" i="26"/>
  <c r="AD27" i="26"/>
  <c r="AC27" i="26"/>
  <c r="AB27" i="26"/>
  <c r="AA27" i="26"/>
  <c r="AC26" i="26"/>
  <c r="AB26" i="26"/>
  <c r="AA26" i="26"/>
  <c r="AC25" i="26"/>
  <c r="AB25" i="26"/>
  <c r="AA25" i="26"/>
  <c r="Y25" i="26"/>
  <c r="AC24" i="26"/>
  <c r="AB24" i="26"/>
  <c r="AA24" i="26"/>
  <c r="Y24" i="26"/>
  <c r="Y23" i="26"/>
  <c r="AD23" i="26"/>
  <c r="AC23" i="26"/>
  <c r="AB23" i="26"/>
  <c r="AA23" i="26"/>
  <c r="AC22" i="26"/>
  <c r="AB22" i="26"/>
  <c r="AA22" i="26"/>
  <c r="AC21" i="26"/>
  <c r="AB21" i="26"/>
  <c r="AA21" i="26"/>
  <c r="Y21" i="26"/>
  <c r="AC20" i="26"/>
  <c r="AB20" i="26"/>
  <c r="AA20" i="26"/>
  <c r="Y20" i="26"/>
  <c r="AC19" i="26"/>
  <c r="AB19" i="26"/>
  <c r="AA19" i="26"/>
  <c r="Y19" i="26"/>
  <c r="Y18" i="26"/>
  <c r="AD18" i="26"/>
  <c r="AC18" i="26"/>
  <c r="AB18" i="26"/>
  <c r="AA18" i="26"/>
  <c r="AC17" i="26"/>
  <c r="AB17" i="26"/>
  <c r="AA17" i="26"/>
  <c r="AC16" i="26"/>
  <c r="AB16" i="26"/>
  <c r="AA16" i="26"/>
  <c r="Y16" i="26"/>
  <c r="AC15" i="26"/>
  <c r="AB15" i="26"/>
  <c r="AA15" i="26"/>
  <c r="Y15" i="26"/>
  <c r="Y14" i="26"/>
  <c r="AD14" i="26"/>
  <c r="AC14" i="26"/>
  <c r="AB14" i="26"/>
  <c r="AA14" i="26"/>
  <c r="AC13" i="26"/>
  <c r="AB13" i="26"/>
  <c r="AA13" i="26"/>
  <c r="AC12" i="26"/>
  <c r="AB12" i="26"/>
  <c r="AA12" i="26"/>
  <c r="Y12" i="26"/>
  <c r="AC11" i="26"/>
  <c r="AB11" i="26"/>
  <c r="AA11" i="26"/>
  <c r="Y11" i="26"/>
  <c r="Y10" i="26"/>
  <c r="AD10" i="26"/>
  <c r="AC10" i="26"/>
  <c r="AB10" i="26"/>
  <c r="AA10" i="26"/>
  <c r="AC9" i="26"/>
  <c r="AB9" i="26"/>
  <c r="AA9" i="26"/>
  <c r="AC8" i="26"/>
  <c r="AB8" i="26"/>
  <c r="AA8" i="26"/>
  <c r="Y8" i="26"/>
  <c r="AC7" i="26"/>
  <c r="AB7" i="26"/>
  <c r="AA7" i="26"/>
  <c r="Y7" i="26"/>
  <c r="AC6" i="26"/>
  <c r="AB6" i="26"/>
  <c r="AA6" i="26"/>
  <c r="Y6" i="26"/>
  <c r="Y5" i="26"/>
  <c r="AD5" i="26"/>
  <c r="AC5" i="26"/>
  <c r="AB5" i="26"/>
  <c r="AA5" i="26"/>
  <c r="AC4" i="26"/>
  <c r="AB4" i="26"/>
  <c r="AA4" i="26"/>
  <c r="Z5" i="23"/>
  <c r="Z6" i="23"/>
  <c r="Z7" i="23"/>
  <c r="Z8" i="23"/>
  <c r="Z4" i="23"/>
  <c r="Z10" i="23"/>
  <c r="Z11" i="23"/>
  <c r="Z12" i="23"/>
  <c r="Z9" i="23"/>
  <c r="Z14" i="23"/>
  <c r="Z15" i="23"/>
  <c r="Z16" i="23"/>
  <c r="Z13" i="23"/>
  <c r="Z18" i="23"/>
  <c r="Z19" i="23"/>
  <c r="Z20" i="23"/>
  <c r="Z21" i="23"/>
  <c r="Z17" i="23"/>
  <c r="Z23" i="23"/>
  <c r="Z24" i="23"/>
  <c r="Z25" i="23"/>
  <c r="Z22" i="23"/>
  <c r="Z27" i="23"/>
  <c r="Z28" i="23"/>
  <c r="Z29" i="23"/>
  <c r="Z30" i="23"/>
  <c r="Z26" i="23"/>
  <c r="Z32" i="23"/>
  <c r="Z33" i="23"/>
  <c r="Z34" i="23"/>
  <c r="Z31" i="23"/>
  <c r="Z36" i="23"/>
  <c r="Z37" i="23"/>
  <c r="Z38" i="23"/>
  <c r="Z39" i="23"/>
  <c r="Z40" i="23"/>
  <c r="Z35" i="23"/>
  <c r="Z42" i="23"/>
  <c r="Z43" i="23"/>
  <c r="Z44" i="23"/>
  <c r="Z45" i="23"/>
  <c r="Z41" i="23"/>
  <c r="Z47" i="23"/>
  <c r="Z48" i="23"/>
  <c r="Z49" i="23"/>
  <c r="Z50" i="23"/>
  <c r="Z51" i="23"/>
  <c r="Z46" i="23"/>
  <c r="Z53" i="23"/>
  <c r="Z54" i="23"/>
  <c r="Z55" i="23"/>
  <c r="Z52" i="23"/>
  <c r="Z57" i="23"/>
  <c r="Z58" i="23"/>
  <c r="Z59" i="23"/>
  <c r="Z60" i="23"/>
  <c r="Z61" i="23"/>
  <c r="Z56" i="23"/>
  <c r="Z63" i="23"/>
  <c r="Z64" i="23"/>
  <c r="Z65" i="23"/>
  <c r="Z66" i="23"/>
  <c r="Z62" i="23"/>
  <c r="Z68" i="23"/>
  <c r="Z69" i="23"/>
  <c r="Z70" i="23"/>
  <c r="Z67" i="23"/>
  <c r="Z72" i="23"/>
  <c r="Z73" i="23"/>
  <c r="Z71" i="23"/>
  <c r="Y74" i="23"/>
  <c r="AC73" i="23"/>
  <c r="AB73" i="23"/>
  <c r="AA73" i="23"/>
  <c r="Y73" i="23"/>
  <c r="Y72" i="23"/>
  <c r="AD72" i="23"/>
  <c r="AC72" i="23"/>
  <c r="AB72" i="23"/>
  <c r="AA72" i="23"/>
  <c r="AC71" i="23"/>
  <c r="AB71" i="23"/>
  <c r="AA71" i="23"/>
  <c r="AC70" i="23"/>
  <c r="AB70" i="23"/>
  <c r="AA70" i="23"/>
  <c r="Y70" i="23"/>
  <c r="AC69" i="23"/>
  <c r="AB69" i="23"/>
  <c r="AA69" i="23"/>
  <c r="Y69" i="23"/>
  <c r="Y68" i="23"/>
  <c r="AD68" i="23"/>
  <c r="AC68" i="23"/>
  <c r="AB68" i="23"/>
  <c r="AA68" i="23"/>
  <c r="AC67" i="23"/>
  <c r="AB67" i="23"/>
  <c r="AA67" i="23"/>
  <c r="AC66" i="23"/>
  <c r="AB66" i="23"/>
  <c r="AA66" i="23"/>
  <c r="Y66" i="23"/>
  <c r="AC65" i="23"/>
  <c r="AB65" i="23"/>
  <c r="AA65" i="23"/>
  <c r="Y65" i="23"/>
  <c r="AC64" i="23"/>
  <c r="AB64" i="23"/>
  <c r="AA64" i="23"/>
  <c r="Y64" i="23"/>
  <c r="Y63" i="23"/>
  <c r="AD63" i="23"/>
  <c r="AC63" i="23"/>
  <c r="AB63" i="23"/>
  <c r="AA63" i="23"/>
  <c r="AC62" i="23"/>
  <c r="AB62" i="23"/>
  <c r="AA62" i="23"/>
  <c r="AC61" i="23"/>
  <c r="AB61" i="23"/>
  <c r="AA61" i="23"/>
  <c r="Y61" i="23"/>
  <c r="AC60" i="23"/>
  <c r="AB60" i="23"/>
  <c r="AA60" i="23"/>
  <c r="Y60" i="23"/>
  <c r="AC59" i="23"/>
  <c r="AB59" i="23"/>
  <c r="AA59" i="23"/>
  <c r="Y59" i="23"/>
  <c r="AC58" i="23"/>
  <c r="AB58" i="23"/>
  <c r="AA58" i="23"/>
  <c r="Y58" i="23"/>
  <c r="Y57" i="23"/>
  <c r="AD57" i="23"/>
  <c r="AC57" i="23"/>
  <c r="AB57" i="23"/>
  <c r="AA57" i="23"/>
  <c r="AC56" i="23"/>
  <c r="AB56" i="23"/>
  <c r="AA56" i="23"/>
  <c r="AC55" i="23"/>
  <c r="AB55" i="23"/>
  <c r="AA55" i="23"/>
  <c r="Y55" i="23"/>
  <c r="AC54" i="23"/>
  <c r="AB54" i="23"/>
  <c r="AA54" i="23"/>
  <c r="Y54" i="23"/>
  <c r="Y53" i="23"/>
  <c r="AD53" i="23"/>
  <c r="AC53" i="23"/>
  <c r="AB53" i="23"/>
  <c r="AA53" i="23"/>
  <c r="AC52" i="23"/>
  <c r="AB52" i="23"/>
  <c r="AA52" i="23"/>
  <c r="AC51" i="23"/>
  <c r="AB51" i="23"/>
  <c r="AA51" i="23"/>
  <c r="Y51" i="23"/>
  <c r="AC50" i="23"/>
  <c r="AB50" i="23"/>
  <c r="AA50" i="23"/>
  <c r="Y50" i="23"/>
  <c r="AC49" i="23"/>
  <c r="AB49" i="23"/>
  <c r="AA49" i="23"/>
  <c r="Y49" i="23"/>
  <c r="AC48" i="23"/>
  <c r="AB48" i="23"/>
  <c r="AA48" i="23"/>
  <c r="Y48" i="23"/>
  <c r="Y47" i="23"/>
  <c r="AD47" i="23"/>
  <c r="AC47" i="23"/>
  <c r="AB47" i="23"/>
  <c r="AA47" i="23"/>
  <c r="AC46" i="23"/>
  <c r="AB46" i="23"/>
  <c r="AA46" i="23"/>
  <c r="AC45" i="23"/>
  <c r="AB45" i="23"/>
  <c r="AA45" i="23"/>
  <c r="Y45" i="23"/>
  <c r="AC44" i="23"/>
  <c r="AB44" i="23"/>
  <c r="AA44" i="23"/>
  <c r="Y44" i="23"/>
  <c r="AC43" i="23"/>
  <c r="AB43" i="23"/>
  <c r="AA43" i="23"/>
  <c r="Y43" i="23"/>
  <c r="Y42" i="23"/>
  <c r="AD42" i="23"/>
  <c r="AC42" i="23"/>
  <c r="AB42" i="23"/>
  <c r="AA42" i="23"/>
  <c r="AC41" i="23"/>
  <c r="AB41" i="23"/>
  <c r="AA41" i="23"/>
  <c r="AC40" i="23"/>
  <c r="AB40" i="23"/>
  <c r="AA40" i="23"/>
  <c r="Y40" i="23"/>
  <c r="AC39" i="23"/>
  <c r="AB39" i="23"/>
  <c r="AA39" i="23"/>
  <c r="Y39" i="23"/>
  <c r="AC38" i="23"/>
  <c r="AB38" i="23"/>
  <c r="AA38" i="23"/>
  <c r="Y38" i="23"/>
  <c r="AC37" i="23"/>
  <c r="AB37" i="23"/>
  <c r="AA37" i="23"/>
  <c r="Y37" i="23"/>
  <c r="Y36" i="23"/>
  <c r="AD36" i="23"/>
  <c r="AC36" i="23"/>
  <c r="AB36" i="23"/>
  <c r="AA36" i="23"/>
  <c r="AC35" i="23"/>
  <c r="AB35" i="23"/>
  <c r="AA35" i="23"/>
  <c r="AC34" i="23"/>
  <c r="AB34" i="23"/>
  <c r="AA34" i="23"/>
  <c r="Y34" i="23"/>
  <c r="AC33" i="23"/>
  <c r="AB33" i="23"/>
  <c r="AA33" i="23"/>
  <c r="Y33" i="23"/>
  <c r="Y32" i="23"/>
  <c r="AD32" i="23"/>
  <c r="AC32" i="23"/>
  <c r="AB32" i="23"/>
  <c r="AA32" i="23"/>
  <c r="AC31" i="23"/>
  <c r="AB31" i="23"/>
  <c r="AA31" i="23"/>
  <c r="AC30" i="23"/>
  <c r="AB30" i="23"/>
  <c r="AA30" i="23"/>
  <c r="Y30" i="23"/>
  <c r="AC29" i="23"/>
  <c r="AB29" i="23"/>
  <c r="AA29" i="23"/>
  <c r="Y29" i="23"/>
  <c r="AC28" i="23"/>
  <c r="AB28" i="23"/>
  <c r="AA28" i="23"/>
  <c r="Y28" i="23"/>
  <c r="Y27" i="23"/>
  <c r="AD27" i="23"/>
  <c r="AC27" i="23"/>
  <c r="AB27" i="23"/>
  <c r="AA27" i="23"/>
  <c r="AC26" i="23"/>
  <c r="AB26" i="23"/>
  <c r="AA26" i="23"/>
  <c r="AC25" i="23"/>
  <c r="AB25" i="23"/>
  <c r="AA25" i="23"/>
  <c r="Y25" i="23"/>
  <c r="AC24" i="23"/>
  <c r="AB24" i="23"/>
  <c r="AA24" i="23"/>
  <c r="Y24" i="23"/>
  <c r="Y23" i="23"/>
  <c r="AD23" i="23"/>
  <c r="AC23" i="23"/>
  <c r="AB23" i="23"/>
  <c r="AA23" i="23"/>
  <c r="AC22" i="23"/>
  <c r="AB22" i="23"/>
  <c r="AA22" i="23"/>
  <c r="AC21" i="23"/>
  <c r="AB21" i="23"/>
  <c r="AA21" i="23"/>
  <c r="Y21" i="23"/>
  <c r="AC20" i="23"/>
  <c r="AB20" i="23"/>
  <c r="AA20" i="23"/>
  <c r="Y20" i="23"/>
  <c r="AC19" i="23"/>
  <c r="AB19" i="23"/>
  <c r="AA19" i="23"/>
  <c r="Y19" i="23"/>
  <c r="Y18" i="23"/>
  <c r="AD18" i="23"/>
  <c r="AC18" i="23"/>
  <c r="AB18" i="23"/>
  <c r="AA18" i="23"/>
  <c r="AC17" i="23"/>
  <c r="AB17" i="23"/>
  <c r="AA17" i="23"/>
  <c r="AC16" i="23"/>
  <c r="AB16" i="23"/>
  <c r="AA16" i="23"/>
  <c r="Y16" i="23"/>
  <c r="AC15" i="23"/>
  <c r="AB15" i="23"/>
  <c r="AA15" i="23"/>
  <c r="Y15" i="23"/>
  <c r="Y14" i="23"/>
  <c r="AD14" i="23"/>
  <c r="AC14" i="23"/>
  <c r="AB14" i="23"/>
  <c r="AA14" i="23"/>
  <c r="AC13" i="23"/>
  <c r="AB13" i="23"/>
  <c r="AA13" i="23"/>
  <c r="AC12" i="23"/>
  <c r="AB12" i="23"/>
  <c r="AA12" i="23"/>
  <c r="Y12" i="23"/>
  <c r="AC11" i="23"/>
  <c r="AB11" i="23"/>
  <c r="AA11" i="23"/>
  <c r="Y11" i="23"/>
  <c r="Y10" i="23"/>
  <c r="AD10" i="23"/>
  <c r="AC10" i="23"/>
  <c r="AB10" i="23"/>
  <c r="AA10" i="23"/>
  <c r="AC9" i="23"/>
  <c r="AB9" i="23"/>
  <c r="AA9" i="23"/>
  <c r="AC8" i="23"/>
  <c r="AB8" i="23"/>
  <c r="AA8" i="23"/>
  <c r="Y8" i="23"/>
  <c r="AC7" i="23"/>
  <c r="AB7" i="23"/>
  <c r="AA7" i="23"/>
  <c r="Y7" i="23"/>
  <c r="AC6" i="23"/>
  <c r="AB6" i="23"/>
  <c r="AA6" i="23"/>
  <c r="Y6" i="23"/>
  <c r="Y5" i="23"/>
  <c r="AD5" i="23"/>
  <c r="AC5" i="23"/>
  <c r="AB5" i="23"/>
  <c r="AA5" i="23"/>
  <c r="AC4" i="23"/>
  <c r="AB4" i="23"/>
  <c r="AA4" i="23"/>
  <c r="Z5" i="22"/>
  <c r="Z6" i="22"/>
  <c r="Z7" i="22"/>
  <c r="Z8" i="22"/>
  <c r="Z4" i="22"/>
  <c r="Z10" i="22"/>
  <c r="Z11" i="22"/>
  <c r="Z12" i="22"/>
  <c r="Z9" i="22"/>
  <c r="Z14" i="22"/>
  <c r="Z15" i="22"/>
  <c r="Z16" i="22"/>
  <c r="Z13" i="22"/>
  <c r="Z18" i="22"/>
  <c r="Z19" i="22"/>
  <c r="Z20" i="22"/>
  <c r="Z21" i="22"/>
  <c r="Z17" i="22"/>
  <c r="Z23" i="22"/>
  <c r="Z24" i="22"/>
  <c r="Z25" i="22"/>
  <c r="Z22" i="22"/>
  <c r="Z27" i="22"/>
  <c r="Z28" i="22"/>
  <c r="Z29" i="22"/>
  <c r="Z30" i="22"/>
  <c r="Z26" i="22"/>
  <c r="Z32" i="22"/>
  <c r="Z33" i="22"/>
  <c r="Z34" i="22"/>
  <c r="Z31" i="22"/>
  <c r="Z36" i="22"/>
  <c r="Z37" i="22"/>
  <c r="Z38" i="22"/>
  <c r="Z39" i="22"/>
  <c r="Z40" i="22"/>
  <c r="Z35" i="22"/>
  <c r="Z42" i="22"/>
  <c r="Z43" i="22"/>
  <c r="Z44" i="22"/>
  <c r="Z45" i="22"/>
  <c r="Z41" i="22"/>
  <c r="Z47" i="22"/>
  <c r="Z48" i="22"/>
  <c r="Z49" i="22"/>
  <c r="Z50" i="22"/>
  <c r="Z51" i="22"/>
  <c r="Z46" i="22"/>
  <c r="Z53" i="22"/>
  <c r="Z54" i="22"/>
  <c r="Z55" i="22"/>
  <c r="Z52" i="22"/>
  <c r="Z57" i="22"/>
  <c r="Z58" i="22"/>
  <c r="Z59" i="22"/>
  <c r="Z60" i="22"/>
  <c r="Z61" i="22"/>
  <c r="Z56" i="22"/>
  <c r="Z63" i="22"/>
  <c r="Z64" i="22"/>
  <c r="Z65" i="22"/>
  <c r="Z66" i="22"/>
  <c r="Z62" i="22"/>
  <c r="Z68" i="22"/>
  <c r="Z69" i="22"/>
  <c r="Z70" i="22"/>
  <c r="Z67" i="22"/>
  <c r="Z72" i="22"/>
  <c r="Z73" i="22"/>
  <c r="Z71" i="22"/>
  <c r="Y74" i="22"/>
  <c r="AC73" i="22"/>
  <c r="AB73" i="22"/>
  <c r="AA73" i="22"/>
  <c r="Y73" i="22"/>
  <c r="Y72" i="22"/>
  <c r="AD72" i="22"/>
  <c r="AC72" i="22"/>
  <c r="AB72" i="22"/>
  <c r="AA72" i="22"/>
  <c r="AC71" i="22"/>
  <c r="AB71" i="22"/>
  <c r="AA71" i="22"/>
  <c r="AC70" i="22"/>
  <c r="AB70" i="22"/>
  <c r="AA70" i="22"/>
  <c r="Y70" i="22"/>
  <c r="AC69" i="22"/>
  <c r="AB69" i="22"/>
  <c r="AA69" i="22"/>
  <c r="Y69" i="22"/>
  <c r="Y68" i="22"/>
  <c r="AD68" i="22"/>
  <c r="AC68" i="22"/>
  <c r="AB68" i="22"/>
  <c r="AA68" i="22"/>
  <c r="AC67" i="22"/>
  <c r="AB67" i="22"/>
  <c r="AA67" i="22"/>
  <c r="AC66" i="22"/>
  <c r="AB66" i="22"/>
  <c r="AA66" i="22"/>
  <c r="Y66" i="22"/>
  <c r="AC65" i="22"/>
  <c r="AB65" i="22"/>
  <c r="AA65" i="22"/>
  <c r="Y65" i="22"/>
  <c r="AC64" i="22"/>
  <c r="AB64" i="22"/>
  <c r="AA64" i="22"/>
  <c r="Y64" i="22"/>
  <c r="Y63" i="22"/>
  <c r="AD63" i="22"/>
  <c r="AC63" i="22"/>
  <c r="AB63" i="22"/>
  <c r="AA63" i="22"/>
  <c r="AC62" i="22"/>
  <c r="AB62" i="22"/>
  <c r="AA62" i="22"/>
  <c r="AC61" i="22"/>
  <c r="AB61" i="22"/>
  <c r="AA61" i="22"/>
  <c r="Y61" i="22"/>
  <c r="AC60" i="22"/>
  <c r="AB60" i="22"/>
  <c r="AA60" i="22"/>
  <c r="Y60" i="22"/>
  <c r="AC59" i="22"/>
  <c r="AB59" i="22"/>
  <c r="AA59" i="22"/>
  <c r="Y59" i="22"/>
  <c r="AC58" i="22"/>
  <c r="AB58" i="22"/>
  <c r="AA58" i="22"/>
  <c r="Y58" i="22"/>
  <c r="Y57" i="22"/>
  <c r="AD57" i="22"/>
  <c r="AC57" i="22"/>
  <c r="AB57" i="22"/>
  <c r="AA57" i="22"/>
  <c r="AC56" i="22"/>
  <c r="AB56" i="22"/>
  <c r="AA56" i="22"/>
  <c r="AC55" i="22"/>
  <c r="AB55" i="22"/>
  <c r="AA55" i="22"/>
  <c r="Y55" i="22"/>
  <c r="AC54" i="22"/>
  <c r="AB54" i="22"/>
  <c r="AA54" i="22"/>
  <c r="Y54" i="22"/>
  <c r="Y53" i="22"/>
  <c r="AD53" i="22"/>
  <c r="AC53" i="22"/>
  <c r="AB53" i="22"/>
  <c r="AA53" i="22"/>
  <c r="AC52" i="22"/>
  <c r="AB52" i="22"/>
  <c r="AA52" i="22"/>
  <c r="AC51" i="22"/>
  <c r="AB51" i="22"/>
  <c r="AA51" i="22"/>
  <c r="Y51" i="22"/>
  <c r="AC50" i="22"/>
  <c r="AB50" i="22"/>
  <c r="AA50" i="22"/>
  <c r="Y50" i="22"/>
  <c r="AC49" i="22"/>
  <c r="AB49" i="22"/>
  <c r="AA49" i="22"/>
  <c r="Y49" i="22"/>
  <c r="AC48" i="22"/>
  <c r="AB48" i="22"/>
  <c r="AA48" i="22"/>
  <c r="Y48" i="22"/>
  <c r="Y47" i="22"/>
  <c r="AD47" i="22"/>
  <c r="AC47" i="22"/>
  <c r="AB47" i="22"/>
  <c r="AA47" i="22"/>
  <c r="AC46" i="22"/>
  <c r="AB46" i="22"/>
  <c r="AA46" i="22"/>
  <c r="AC45" i="22"/>
  <c r="AB45" i="22"/>
  <c r="AA45" i="22"/>
  <c r="Y45" i="22"/>
  <c r="AC44" i="22"/>
  <c r="AB44" i="22"/>
  <c r="AA44" i="22"/>
  <c r="Y44" i="22"/>
  <c r="AC43" i="22"/>
  <c r="AB43" i="22"/>
  <c r="AA43" i="22"/>
  <c r="Y43" i="22"/>
  <c r="Y42" i="22"/>
  <c r="AD42" i="22"/>
  <c r="AC42" i="22"/>
  <c r="AB42" i="22"/>
  <c r="AA42" i="22"/>
  <c r="AC41" i="22"/>
  <c r="AB41" i="22"/>
  <c r="AA41" i="22"/>
  <c r="AC40" i="22"/>
  <c r="AB40" i="22"/>
  <c r="AA40" i="22"/>
  <c r="Y40" i="22"/>
  <c r="AC39" i="22"/>
  <c r="AB39" i="22"/>
  <c r="AA39" i="22"/>
  <c r="Y39" i="22"/>
  <c r="AC38" i="22"/>
  <c r="AB38" i="22"/>
  <c r="AA38" i="22"/>
  <c r="Y38" i="22"/>
  <c r="AC37" i="22"/>
  <c r="AB37" i="22"/>
  <c r="AA37" i="22"/>
  <c r="Y37" i="22"/>
  <c r="Y36" i="22"/>
  <c r="AD36" i="22"/>
  <c r="AC36" i="22"/>
  <c r="AB36" i="22"/>
  <c r="AA36" i="22"/>
  <c r="AC35" i="22"/>
  <c r="AB35" i="22"/>
  <c r="AA35" i="22"/>
  <c r="AC34" i="22"/>
  <c r="AB34" i="22"/>
  <c r="AA34" i="22"/>
  <c r="Y34" i="22"/>
  <c r="AC33" i="22"/>
  <c r="AB33" i="22"/>
  <c r="AA33" i="22"/>
  <c r="Y33" i="22"/>
  <c r="Y32" i="22"/>
  <c r="AD32" i="22"/>
  <c r="AC32" i="22"/>
  <c r="AB32" i="22"/>
  <c r="AA32" i="22"/>
  <c r="AC31" i="22"/>
  <c r="AB31" i="22"/>
  <c r="AA31" i="22"/>
  <c r="AC30" i="22"/>
  <c r="AB30" i="22"/>
  <c r="AA30" i="22"/>
  <c r="Y30" i="22"/>
  <c r="AC29" i="22"/>
  <c r="AB29" i="22"/>
  <c r="AA29" i="22"/>
  <c r="Y29" i="22"/>
  <c r="AC28" i="22"/>
  <c r="AB28" i="22"/>
  <c r="AA28" i="22"/>
  <c r="Y28" i="22"/>
  <c r="Y27" i="22"/>
  <c r="AD27" i="22"/>
  <c r="AC27" i="22"/>
  <c r="AB27" i="22"/>
  <c r="AA27" i="22"/>
  <c r="AC26" i="22"/>
  <c r="AB26" i="22"/>
  <c r="AA26" i="22"/>
  <c r="AC25" i="22"/>
  <c r="AB25" i="22"/>
  <c r="AA25" i="22"/>
  <c r="Y25" i="22"/>
  <c r="AC24" i="22"/>
  <c r="AB24" i="22"/>
  <c r="AA24" i="22"/>
  <c r="Y24" i="22"/>
  <c r="Y23" i="22"/>
  <c r="AD23" i="22"/>
  <c r="AC23" i="22"/>
  <c r="AB23" i="22"/>
  <c r="AA23" i="22"/>
  <c r="AC22" i="22"/>
  <c r="AB22" i="22"/>
  <c r="AA22" i="22"/>
  <c r="AC21" i="22"/>
  <c r="AB21" i="22"/>
  <c r="AA21" i="22"/>
  <c r="Y21" i="22"/>
  <c r="AC20" i="22"/>
  <c r="AB20" i="22"/>
  <c r="AA20" i="22"/>
  <c r="Y20" i="22"/>
  <c r="AC19" i="22"/>
  <c r="AB19" i="22"/>
  <c r="AA19" i="22"/>
  <c r="Y19" i="22"/>
  <c r="Y18" i="22"/>
  <c r="AD18" i="22"/>
  <c r="AC18" i="22"/>
  <c r="AB18" i="22"/>
  <c r="AA18" i="22"/>
  <c r="AC17" i="22"/>
  <c r="AB17" i="22"/>
  <c r="AA17" i="22"/>
  <c r="AC16" i="22"/>
  <c r="AB16" i="22"/>
  <c r="AA16" i="22"/>
  <c r="Y16" i="22"/>
  <c r="AC15" i="22"/>
  <c r="AB15" i="22"/>
  <c r="AA15" i="22"/>
  <c r="Y15" i="22"/>
  <c r="Y14" i="22"/>
  <c r="AD14" i="22"/>
  <c r="AC14" i="22"/>
  <c r="AB14" i="22"/>
  <c r="AA14" i="22"/>
  <c r="AC13" i="22"/>
  <c r="AB13" i="22"/>
  <c r="AA13" i="22"/>
  <c r="AC12" i="22"/>
  <c r="AB12" i="22"/>
  <c r="AA12" i="22"/>
  <c r="Y12" i="22"/>
  <c r="AC11" i="22"/>
  <c r="AB11" i="22"/>
  <c r="AA11" i="22"/>
  <c r="Y11" i="22"/>
  <c r="Y10" i="22"/>
  <c r="AD10" i="22"/>
  <c r="AC10" i="22"/>
  <c r="AB10" i="22"/>
  <c r="AA10" i="22"/>
  <c r="AC9" i="22"/>
  <c r="AB9" i="22"/>
  <c r="AA9" i="22"/>
  <c r="AC8" i="22"/>
  <c r="AB8" i="22"/>
  <c r="AA8" i="22"/>
  <c r="Y8" i="22"/>
  <c r="AC7" i="22"/>
  <c r="AB7" i="22"/>
  <c r="AA7" i="22"/>
  <c r="Y7" i="22"/>
  <c r="AC6" i="22"/>
  <c r="AB6" i="22"/>
  <c r="AA6" i="22"/>
  <c r="Y6" i="22"/>
  <c r="Y5" i="22"/>
  <c r="AD5" i="22"/>
  <c r="AC5" i="22"/>
  <c r="AB5" i="22"/>
  <c r="AA5" i="22"/>
  <c r="AC4" i="22"/>
  <c r="AB4" i="22"/>
  <c r="AA4" i="22"/>
  <c r="Z5" i="21"/>
  <c r="Z6" i="21"/>
  <c r="Z7" i="21"/>
  <c r="Z8" i="21"/>
  <c r="Z4" i="21"/>
  <c r="Z10" i="21"/>
  <c r="Z11" i="21"/>
  <c r="Z12" i="21"/>
  <c r="Z9" i="21"/>
  <c r="Z14" i="21"/>
  <c r="Z15" i="21"/>
  <c r="Z16" i="21"/>
  <c r="Z13" i="21"/>
  <c r="Z18" i="21"/>
  <c r="Z19" i="21"/>
  <c r="Z20" i="21"/>
  <c r="Z21" i="21"/>
  <c r="Z17" i="21"/>
  <c r="Z23" i="21"/>
  <c r="Z24" i="21"/>
  <c r="Z25" i="21"/>
  <c r="Z22" i="21"/>
  <c r="Z27" i="21"/>
  <c r="Z28" i="21"/>
  <c r="Z29" i="21"/>
  <c r="Z30" i="21"/>
  <c r="Z26" i="21"/>
  <c r="Z32" i="21"/>
  <c r="Z33" i="21"/>
  <c r="Z34" i="21"/>
  <c r="Z31" i="21"/>
  <c r="Z36" i="21"/>
  <c r="Z37" i="21"/>
  <c r="Z38" i="21"/>
  <c r="Z39" i="21"/>
  <c r="Z40" i="21"/>
  <c r="Z35" i="21"/>
  <c r="Z42" i="21"/>
  <c r="Z43" i="21"/>
  <c r="Z44" i="21"/>
  <c r="Z45" i="21"/>
  <c r="Z41" i="21"/>
  <c r="Z47" i="21"/>
  <c r="Z48" i="21"/>
  <c r="Z49" i="21"/>
  <c r="Z50" i="21"/>
  <c r="Z51" i="21"/>
  <c r="Z46" i="21"/>
  <c r="Z53" i="21"/>
  <c r="Z54" i="21"/>
  <c r="Z55" i="21"/>
  <c r="Z52" i="21"/>
  <c r="Z57" i="21"/>
  <c r="Z58" i="21"/>
  <c r="Z59" i="21"/>
  <c r="Z60" i="21"/>
  <c r="Z61" i="21"/>
  <c r="Z56" i="21"/>
  <c r="Z63" i="21"/>
  <c r="Z64" i="21"/>
  <c r="Z65" i="21"/>
  <c r="Z66" i="21"/>
  <c r="Z62" i="21"/>
  <c r="Z68" i="21"/>
  <c r="Z69" i="21"/>
  <c r="Z70" i="21"/>
  <c r="Z67" i="21"/>
  <c r="Z72" i="21"/>
  <c r="Z73" i="21"/>
  <c r="Z71" i="21"/>
  <c r="Y74" i="21"/>
  <c r="AC73" i="21"/>
  <c r="AB73" i="21"/>
  <c r="AA73" i="21"/>
  <c r="Y73" i="21"/>
  <c r="Y72" i="21"/>
  <c r="AD72" i="21"/>
  <c r="AC72" i="21"/>
  <c r="AB72" i="21"/>
  <c r="AA72" i="21"/>
  <c r="AC71" i="21"/>
  <c r="AB71" i="21"/>
  <c r="AA71" i="21"/>
  <c r="AC70" i="21"/>
  <c r="AB70" i="21"/>
  <c r="AA70" i="21"/>
  <c r="Y70" i="21"/>
  <c r="AC69" i="21"/>
  <c r="AB69" i="21"/>
  <c r="AA69" i="21"/>
  <c r="Y69" i="21"/>
  <c r="Y68" i="21"/>
  <c r="AD68" i="21"/>
  <c r="AC68" i="21"/>
  <c r="AB68" i="21"/>
  <c r="AA68" i="21"/>
  <c r="AC67" i="21"/>
  <c r="AB67" i="21"/>
  <c r="AA67" i="21"/>
  <c r="AC66" i="21"/>
  <c r="AB66" i="21"/>
  <c r="AA66" i="21"/>
  <c r="Y66" i="21"/>
  <c r="AC65" i="21"/>
  <c r="AB65" i="21"/>
  <c r="AA65" i="21"/>
  <c r="Y65" i="21"/>
  <c r="AC64" i="21"/>
  <c r="AB64" i="21"/>
  <c r="AA64" i="21"/>
  <c r="Y64" i="21"/>
  <c r="Y63" i="21"/>
  <c r="AD63" i="21"/>
  <c r="AC63" i="21"/>
  <c r="AB63" i="21"/>
  <c r="AA63" i="21"/>
  <c r="AC62" i="21"/>
  <c r="AB62" i="21"/>
  <c r="AA62" i="21"/>
  <c r="AC61" i="21"/>
  <c r="AB61" i="21"/>
  <c r="AA61" i="21"/>
  <c r="Y61" i="21"/>
  <c r="AC60" i="21"/>
  <c r="AB60" i="21"/>
  <c r="AA60" i="21"/>
  <c r="Y60" i="21"/>
  <c r="AC59" i="21"/>
  <c r="AB59" i="21"/>
  <c r="AA59" i="21"/>
  <c r="Y59" i="21"/>
  <c r="AC58" i="21"/>
  <c r="AB58" i="21"/>
  <c r="AA58" i="21"/>
  <c r="Y58" i="21"/>
  <c r="Y57" i="21"/>
  <c r="AD57" i="21"/>
  <c r="AC57" i="21"/>
  <c r="AB57" i="21"/>
  <c r="AA57" i="21"/>
  <c r="AC56" i="21"/>
  <c r="AB56" i="21"/>
  <c r="AA56" i="21"/>
  <c r="AC55" i="21"/>
  <c r="AB55" i="21"/>
  <c r="AA55" i="21"/>
  <c r="Y55" i="21"/>
  <c r="AC54" i="21"/>
  <c r="AB54" i="21"/>
  <c r="AA54" i="21"/>
  <c r="Y54" i="21"/>
  <c r="Y53" i="21"/>
  <c r="AD53" i="21"/>
  <c r="AC53" i="21"/>
  <c r="AB53" i="21"/>
  <c r="AA53" i="21"/>
  <c r="AC52" i="21"/>
  <c r="AB52" i="21"/>
  <c r="AA52" i="21"/>
  <c r="AC51" i="21"/>
  <c r="AB51" i="21"/>
  <c r="AA51" i="21"/>
  <c r="Y51" i="21"/>
  <c r="AC50" i="21"/>
  <c r="AB50" i="21"/>
  <c r="AA50" i="21"/>
  <c r="Y50" i="21"/>
  <c r="AC49" i="21"/>
  <c r="AB49" i="21"/>
  <c r="AA49" i="21"/>
  <c r="Y49" i="21"/>
  <c r="AC48" i="21"/>
  <c r="AB48" i="21"/>
  <c r="AA48" i="21"/>
  <c r="Y48" i="21"/>
  <c r="Y47" i="21"/>
  <c r="AD47" i="21"/>
  <c r="AC47" i="21"/>
  <c r="AB47" i="21"/>
  <c r="AA47" i="21"/>
  <c r="AC46" i="21"/>
  <c r="AB46" i="21"/>
  <c r="AA46" i="21"/>
  <c r="AC45" i="21"/>
  <c r="AB45" i="21"/>
  <c r="AA45" i="21"/>
  <c r="Y45" i="21"/>
  <c r="AC44" i="21"/>
  <c r="AB44" i="21"/>
  <c r="AA44" i="21"/>
  <c r="Y44" i="21"/>
  <c r="AC43" i="21"/>
  <c r="AB43" i="21"/>
  <c r="AA43" i="21"/>
  <c r="Y43" i="21"/>
  <c r="Y42" i="21"/>
  <c r="AD42" i="21"/>
  <c r="AC42" i="21"/>
  <c r="AB42" i="21"/>
  <c r="AA42" i="21"/>
  <c r="AC41" i="21"/>
  <c r="AB41" i="21"/>
  <c r="AA41" i="21"/>
  <c r="AC40" i="21"/>
  <c r="AB40" i="21"/>
  <c r="AA40" i="21"/>
  <c r="Y40" i="21"/>
  <c r="AC39" i="21"/>
  <c r="AB39" i="21"/>
  <c r="AA39" i="21"/>
  <c r="Y39" i="21"/>
  <c r="AC38" i="21"/>
  <c r="AB38" i="21"/>
  <c r="AA38" i="21"/>
  <c r="Y38" i="21"/>
  <c r="AC37" i="21"/>
  <c r="AB37" i="21"/>
  <c r="AA37" i="21"/>
  <c r="Y37" i="21"/>
  <c r="Y36" i="21"/>
  <c r="AD36" i="21"/>
  <c r="AC36" i="21"/>
  <c r="AB36" i="21"/>
  <c r="AA36" i="21"/>
  <c r="AC35" i="21"/>
  <c r="AB35" i="21"/>
  <c r="AA35" i="21"/>
  <c r="AC34" i="21"/>
  <c r="AB34" i="21"/>
  <c r="AA34" i="21"/>
  <c r="Y34" i="21"/>
  <c r="AC33" i="21"/>
  <c r="AB33" i="21"/>
  <c r="AA33" i="21"/>
  <c r="Y33" i="21"/>
  <c r="Y32" i="21"/>
  <c r="AD32" i="21"/>
  <c r="AC32" i="21"/>
  <c r="AB32" i="21"/>
  <c r="AA32" i="21"/>
  <c r="AC31" i="21"/>
  <c r="AB31" i="21"/>
  <c r="AA31" i="21"/>
  <c r="AC30" i="21"/>
  <c r="AB30" i="21"/>
  <c r="AA30" i="21"/>
  <c r="Y30" i="21"/>
  <c r="AC29" i="21"/>
  <c r="AB29" i="21"/>
  <c r="AA29" i="21"/>
  <c r="Y29" i="21"/>
  <c r="AC28" i="21"/>
  <c r="AB28" i="21"/>
  <c r="AA28" i="21"/>
  <c r="Y28" i="21"/>
  <c r="Y27" i="21"/>
  <c r="AD27" i="21"/>
  <c r="AC27" i="21"/>
  <c r="AB27" i="21"/>
  <c r="AA27" i="21"/>
  <c r="AC26" i="21"/>
  <c r="AB26" i="21"/>
  <c r="AA26" i="21"/>
  <c r="AC25" i="21"/>
  <c r="AB25" i="21"/>
  <c r="AA25" i="21"/>
  <c r="Y25" i="21"/>
  <c r="AC24" i="21"/>
  <c r="AB24" i="21"/>
  <c r="AA24" i="21"/>
  <c r="Y24" i="21"/>
  <c r="Y23" i="21"/>
  <c r="AD23" i="21"/>
  <c r="AC23" i="21"/>
  <c r="AB23" i="21"/>
  <c r="AA23" i="21"/>
  <c r="AC22" i="21"/>
  <c r="AB22" i="21"/>
  <c r="AA22" i="21"/>
  <c r="AC21" i="21"/>
  <c r="AB21" i="21"/>
  <c r="AA21" i="21"/>
  <c r="Y21" i="21"/>
  <c r="AC20" i="21"/>
  <c r="AB20" i="21"/>
  <c r="AA20" i="21"/>
  <c r="Y20" i="21"/>
  <c r="AC19" i="21"/>
  <c r="AB19" i="21"/>
  <c r="AA19" i="21"/>
  <c r="Y19" i="21"/>
  <c r="Y18" i="21"/>
  <c r="AD18" i="21"/>
  <c r="AC18" i="21"/>
  <c r="AB18" i="21"/>
  <c r="AA18" i="21"/>
  <c r="AC17" i="21"/>
  <c r="AB17" i="21"/>
  <c r="AA17" i="21"/>
  <c r="AC16" i="21"/>
  <c r="AB16" i="21"/>
  <c r="AA16" i="21"/>
  <c r="Y16" i="21"/>
  <c r="AC15" i="21"/>
  <c r="AB15" i="21"/>
  <c r="AA15" i="21"/>
  <c r="Y15" i="21"/>
  <c r="Y14" i="21"/>
  <c r="AD14" i="21"/>
  <c r="AC14" i="21"/>
  <c r="AB14" i="21"/>
  <c r="AA14" i="21"/>
  <c r="AC13" i="21"/>
  <c r="AB13" i="21"/>
  <c r="AA13" i="21"/>
  <c r="AC12" i="21"/>
  <c r="AB12" i="21"/>
  <c r="AA12" i="21"/>
  <c r="Y12" i="21"/>
  <c r="AC11" i="21"/>
  <c r="AB11" i="21"/>
  <c r="AA11" i="21"/>
  <c r="Y11" i="21"/>
  <c r="Y10" i="21"/>
  <c r="AD10" i="21"/>
  <c r="AC10" i="21"/>
  <c r="AB10" i="21"/>
  <c r="AA10" i="21"/>
  <c r="AC9" i="21"/>
  <c r="AB9" i="21"/>
  <c r="AA9" i="21"/>
  <c r="AC8" i="21"/>
  <c r="AB8" i="21"/>
  <c r="AA8" i="21"/>
  <c r="Y8" i="21"/>
  <c r="AC7" i="21"/>
  <c r="AB7" i="21"/>
  <c r="AA7" i="21"/>
  <c r="Y7" i="21"/>
  <c r="AC6" i="21"/>
  <c r="AB6" i="21"/>
  <c r="AA6" i="21"/>
  <c r="Y6" i="21"/>
  <c r="Y5" i="21"/>
  <c r="AD5" i="21"/>
  <c r="AC5" i="21"/>
  <c r="AB5" i="21"/>
  <c r="AA5" i="21"/>
  <c r="AC4" i="21"/>
  <c r="AB4" i="21"/>
  <c r="AA4" i="21"/>
  <c r="Z5" i="20"/>
  <c r="Z6" i="20"/>
  <c r="Z7" i="20"/>
  <c r="Z8" i="20"/>
  <c r="Z4" i="20"/>
  <c r="Z10" i="20"/>
  <c r="Z11" i="20"/>
  <c r="Z12" i="20"/>
  <c r="Z9" i="20"/>
  <c r="Z14" i="20"/>
  <c r="Z15" i="20"/>
  <c r="Z16" i="20"/>
  <c r="Z13" i="20"/>
  <c r="Z18" i="20"/>
  <c r="Z19" i="20"/>
  <c r="Z20" i="20"/>
  <c r="Z21" i="20"/>
  <c r="Z17" i="20"/>
  <c r="Z23" i="20"/>
  <c r="Z24" i="20"/>
  <c r="Z25" i="20"/>
  <c r="Z22" i="20"/>
  <c r="Z27" i="20"/>
  <c r="Z28" i="20"/>
  <c r="Z29" i="20"/>
  <c r="Z30" i="20"/>
  <c r="Z26" i="20"/>
  <c r="Z32" i="20"/>
  <c r="Z33" i="20"/>
  <c r="Z34" i="20"/>
  <c r="Z31" i="20"/>
  <c r="Z36" i="20"/>
  <c r="Z37" i="20"/>
  <c r="Z38" i="20"/>
  <c r="Z39" i="20"/>
  <c r="Z40" i="20"/>
  <c r="Z35" i="20"/>
  <c r="Z42" i="20"/>
  <c r="Z43" i="20"/>
  <c r="Z44" i="20"/>
  <c r="Z45" i="20"/>
  <c r="Z41" i="20"/>
  <c r="Z47" i="20"/>
  <c r="Z48" i="20"/>
  <c r="Z49" i="20"/>
  <c r="Z50" i="20"/>
  <c r="Z51" i="20"/>
  <c r="Z46" i="20"/>
  <c r="Z53" i="20"/>
  <c r="Z54" i="20"/>
  <c r="Z55" i="20"/>
  <c r="Z52" i="20"/>
  <c r="Z57" i="20"/>
  <c r="Z58" i="20"/>
  <c r="Z59" i="20"/>
  <c r="Z60" i="20"/>
  <c r="Z61" i="20"/>
  <c r="Z56" i="20"/>
  <c r="Z63" i="20"/>
  <c r="Z64" i="20"/>
  <c r="Z65" i="20"/>
  <c r="Z66" i="20"/>
  <c r="Z62" i="20"/>
  <c r="Z68" i="20"/>
  <c r="Z69" i="20"/>
  <c r="Z70" i="20"/>
  <c r="Z67" i="20"/>
  <c r="Z72" i="20"/>
  <c r="Z73" i="20"/>
  <c r="Z71" i="20"/>
  <c r="Y74" i="20"/>
  <c r="AC73" i="20"/>
  <c r="AB73" i="20"/>
  <c r="AA73" i="20"/>
  <c r="Y73" i="20"/>
  <c r="Y72" i="20"/>
  <c r="AD72" i="20"/>
  <c r="AC72" i="20"/>
  <c r="AB72" i="20"/>
  <c r="AA72" i="20"/>
  <c r="AC71" i="20"/>
  <c r="AB71" i="20"/>
  <c r="AA71" i="20"/>
  <c r="AC70" i="20"/>
  <c r="AB70" i="20"/>
  <c r="AA70" i="20"/>
  <c r="Y70" i="20"/>
  <c r="AC69" i="20"/>
  <c r="AB69" i="20"/>
  <c r="AA69" i="20"/>
  <c r="Y69" i="20"/>
  <c r="Y68" i="20"/>
  <c r="AD68" i="20"/>
  <c r="AC68" i="20"/>
  <c r="AB68" i="20"/>
  <c r="AA68" i="20"/>
  <c r="AC67" i="20"/>
  <c r="AB67" i="20"/>
  <c r="AA67" i="20"/>
  <c r="AC66" i="20"/>
  <c r="AB66" i="20"/>
  <c r="AA66" i="20"/>
  <c r="Y66" i="20"/>
  <c r="AC65" i="20"/>
  <c r="AB65" i="20"/>
  <c r="AA65" i="20"/>
  <c r="Y65" i="20"/>
  <c r="AC64" i="20"/>
  <c r="AB64" i="20"/>
  <c r="AA64" i="20"/>
  <c r="Y64" i="20"/>
  <c r="Y63" i="20"/>
  <c r="AD63" i="20"/>
  <c r="AC63" i="20"/>
  <c r="AB63" i="20"/>
  <c r="AA63" i="20"/>
  <c r="AC62" i="20"/>
  <c r="AB62" i="20"/>
  <c r="AA62" i="20"/>
  <c r="AC61" i="20"/>
  <c r="AB61" i="20"/>
  <c r="AA61" i="20"/>
  <c r="Y61" i="20"/>
  <c r="AC60" i="20"/>
  <c r="AB60" i="20"/>
  <c r="AA60" i="20"/>
  <c r="Y60" i="20"/>
  <c r="AC59" i="20"/>
  <c r="AB59" i="20"/>
  <c r="AA59" i="20"/>
  <c r="Y59" i="20"/>
  <c r="AC58" i="20"/>
  <c r="AB58" i="20"/>
  <c r="AA58" i="20"/>
  <c r="Y58" i="20"/>
  <c r="Y57" i="20"/>
  <c r="AD57" i="20"/>
  <c r="AC57" i="20"/>
  <c r="AB57" i="20"/>
  <c r="AA57" i="20"/>
  <c r="AC56" i="20"/>
  <c r="AB56" i="20"/>
  <c r="AA56" i="20"/>
  <c r="AC55" i="20"/>
  <c r="AB55" i="20"/>
  <c r="AA55" i="20"/>
  <c r="Y55" i="20"/>
  <c r="AC54" i="20"/>
  <c r="AB54" i="20"/>
  <c r="AA54" i="20"/>
  <c r="Y54" i="20"/>
  <c r="Y53" i="20"/>
  <c r="AD53" i="20"/>
  <c r="AC53" i="20"/>
  <c r="AB53" i="20"/>
  <c r="AA53" i="20"/>
  <c r="AC52" i="20"/>
  <c r="AB52" i="20"/>
  <c r="AA52" i="20"/>
  <c r="AC51" i="20"/>
  <c r="AB51" i="20"/>
  <c r="AA51" i="20"/>
  <c r="Y51" i="20"/>
  <c r="AC50" i="20"/>
  <c r="AB50" i="20"/>
  <c r="AA50" i="20"/>
  <c r="Y50" i="20"/>
  <c r="AC49" i="20"/>
  <c r="AB49" i="20"/>
  <c r="AA49" i="20"/>
  <c r="Y49" i="20"/>
  <c r="AC48" i="20"/>
  <c r="AB48" i="20"/>
  <c r="AA48" i="20"/>
  <c r="Y48" i="20"/>
  <c r="Y47" i="20"/>
  <c r="AD47" i="20"/>
  <c r="AC47" i="20"/>
  <c r="AB47" i="20"/>
  <c r="AA47" i="20"/>
  <c r="AC46" i="20"/>
  <c r="AB46" i="20"/>
  <c r="AA46" i="20"/>
  <c r="AC45" i="20"/>
  <c r="AB45" i="20"/>
  <c r="AA45" i="20"/>
  <c r="Y45" i="20"/>
  <c r="AC44" i="20"/>
  <c r="AB44" i="20"/>
  <c r="AA44" i="20"/>
  <c r="Y44" i="20"/>
  <c r="AC43" i="20"/>
  <c r="AB43" i="20"/>
  <c r="AA43" i="20"/>
  <c r="Y43" i="20"/>
  <c r="Y42" i="20"/>
  <c r="AD42" i="20"/>
  <c r="AC42" i="20"/>
  <c r="AB42" i="20"/>
  <c r="AA42" i="20"/>
  <c r="AC41" i="20"/>
  <c r="AB41" i="20"/>
  <c r="AA41" i="20"/>
  <c r="AC40" i="20"/>
  <c r="AB40" i="20"/>
  <c r="AA40" i="20"/>
  <c r="Y40" i="20"/>
  <c r="AC39" i="20"/>
  <c r="AB39" i="20"/>
  <c r="AA39" i="20"/>
  <c r="Y39" i="20"/>
  <c r="AC38" i="20"/>
  <c r="AB38" i="20"/>
  <c r="AA38" i="20"/>
  <c r="Y38" i="20"/>
  <c r="AC37" i="20"/>
  <c r="AB37" i="20"/>
  <c r="AA37" i="20"/>
  <c r="Y37" i="20"/>
  <c r="Y36" i="20"/>
  <c r="AD36" i="20"/>
  <c r="AC36" i="20"/>
  <c r="AB36" i="20"/>
  <c r="AA36" i="20"/>
  <c r="AC35" i="20"/>
  <c r="AB35" i="20"/>
  <c r="AA35" i="20"/>
  <c r="AC34" i="20"/>
  <c r="AB34" i="20"/>
  <c r="AA34" i="20"/>
  <c r="Y34" i="20"/>
  <c r="AC33" i="20"/>
  <c r="AB33" i="20"/>
  <c r="AA33" i="20"/>
  <c r="Y33" i="20"/>
  <c r="Y32" i="20"/>
  <c r="AD32" i="20"/>
  <c r="AC32" i="20"/>
  <c r="AB32" i="20"/>
  <c r="AA32" i="20"/>
  <c r="AC31" i="20"/>
  <c r="AB31" i="20"/>
  <c r="AA31" i="20"/>
  <c r="AC30" i="20"/>
  <c r="AB30" i="20"/>
  <c r="AA30" i="20"/>
  <c r="Y30" i="20"/>
  <c r="AC29" i="20"/>
  <c r="AB29" i="20"/>
  <c r="AA29" i="20"/>
  <c r="Y29" i="20"/>
  <c r="AC28" i="20"/>
  <c r="AB28" i="20"/>
  <c r="AA28" i="20"/>
  <c r="Y28" i="20"/>
  <c r="Y27" i="20"/>
  <c r="AD27" i="20"/>
  <c r="AC27" i="20"/>
  <c r="AB27" i="20"/>
  <c r="AA27" i="20"/>
  <c r="AC26" i="20"/>
  <c r="AB26" i="20"/>
  <c r="AA26" i="20"/>
  <c r="AC25" i="20"/>
  <c r="AB25" i="20"/>
  <c r="AA25" i="20"/>
  <c r="Y25" i="20"/>
  <c r="AC24" i="20"/>
  <c r="AB24" i="20"/>
  <c r="AA24" i="20"/>
  <c r="Y24" i="20"/>
  <c r="Y23" i="20"/>
  <c r="AD23" i="20"/>
  <c r="AC23" i="20"/>
  <c r="AB23" i="20"/>
  <c r="AA23" i="20"/>
  <c r="AC22" i="20"/>
  <c r="AB22" i="20"/>
  <c r="AA22" i="20"/>
  <c r="AC21" i="20"/>
  <c r="AB21" i="20"/>
  <c r="AA21" i="20"/>
  <c r="Y21" i="20"/>
  <c r="AC20" i="20"/>
  <c r="AB20" i="20"/>
  <c r="AA20" i="20"/>
  <c r="Y20" i="20"/>
  <c r="AC19" i="20"/>
  <c r="AB19" i="20"/>
  <c r="AA19" i="20"/>
  <c r="Y19" i="20"/>
  <c r="Y18" i="20"/>
  <c r="AD18" i="20"/>
  <c r="AC18" i="20"/>
  <c r="AB18" i="20"/>
  <c r="AA18" i="20"/>
  <c r="AC17" i="20"/>
  <c r="AB17" i="20"/>
  <c r="AA17" i="20"/>
  <c r="AC16" i="20"/>
  <c r="AB16" i="20"/>
  <c r="AA16" i="20"/>
  <c r="Y16" i="20"/>
  <c r="AC15" i="20"/>
  <c r="AB15" i="20"/>
  <c r="AA15" i="20"/>
  <c r="Y15" i="20"/>
  <c r="Y14" i="20"/>
  <c r="AD14" i="20"/>
  <c r="AC14" i="20"/>
  <c r="AB14" i="20"/>
  <c r="AA14" i="20"/>
  <c r="AC13" i="20"/>
  <c r="AB13" i="20"/>
  <c r="AA13" i="20"/>
  <c r="AC12" i="20"/>
  <c r="AB12" i="20"/>
  <c r="AA12" i="20"/>
  <c r="Y12" i="20"/>
  <c r="AC11" i="20"/>
  <c r="AB11" i="20"/>
  <c r="AA11" i="20"/>
  <c r="Y11" i="20"/>
  <c r="Y10" i="20"/>
  <c r="AD10" i="20"/>
  <c r="AC10" i="20"/>
  <c r="AB10" i="20"/>
  <c r="AA10" i="20"/>
  <c r="AC9" i="20"/>
  <c r="AB9" i="20"/>
  <c r="AA9" i="20"/>
  <c r="AC8" i="20"/>
  <c r="AB8" i="20"/>
  <c r="AA8" i="20"/>
  <c r="Y8" i="20"/>
  <c r="AC7" i="20"/>
  <c r="AB7" i="20"/>
  <c r="AA7" i="20"/>
  <c r="Y7" i="20"/>
  <c r="AC6" i="20"/>
  <c r="AB6" i="20"/>
  <c r="AA6" i="20"/>
  <c r="Y6" i="20"/>
  <c r="Y5" i="20"/>
  <c r="AD5" i="20"/>
  <c r="AC5" i="20"/>
  <c r="AB5" i="20"/>
  <c r="AA5" i="20"/>
  <c r="AC4" i="20"/>
  <c r="AB4" i="20"/>
  <c r="AA4" i="20"/>
  <c r="Z5" i="19"/>
  <c r="Z6" i="19"/>
  <c r="Z7" i="19"/>
  <c r="Z8" i="19"/>
  <c r="Z4" i="19"/>
  <c r="Z10" i="19"/>
  <c r="Z11" i="19"/>
  <c r="Z12" i="19"/>
  <c r="Z9" i="19"/>
  <c r="Z14" i="19"/>
  <c r="Z15" i="19"/>
  <c r="Z16" i="19"/>
  <c r="Z13" i="19"/>
  <c r="Z18" i="19"/>
  <c r="Z19" i="19"/>
  <c r="Z20" i="19"/>
  <c r="Z21" i="19"/>
  <c r="Z17" i="19"/>
  <c r="Z23" i="19"/>
  <c r="Z24" i="19"/>
  <c r="Z25" i="19"/>
  <c r="Z22" i="19"/>
  <c r="Z27" i="19"/>
  <c r="Z28" i="19"/>
  <c r="Z29" i="19"/>
  <c r="Z30" i="19"/>
  <c r="Z26" i="19"/>
  <c r="Z32" i="19"/>
  <c r="Z33" i="19"/>
  <c r="Z34" i="19"/>
  <c r="Z31" i="19"/>
  <c r="Z36" i="19"/>
  <c r="Z37" i="19"/>
  <c r="Z38" i="19"/>
  <c r="Z39" i="19"/>
  <c r="Z40" i="19"/>
  <c r="Z35" i="19"/>
  <c r="Z42" i="19"/>
  <c r="Z43" i="19"/>
  <c r="Z44" i="19"/>
  <c r="Z45" i="19"/>
  <c r="Z41" i="19"/>
  <c r="Z47" i="19"/>
  <c r="Z48" i="19"/>
  <c r="Z49" i="19"/>
  <c r="Z50" i="19"/>
  <c r="Z51" i="19"/>
  <c r="Z46" i="19"/>
  <c r="Z53" i="19"/>
  <c r="Z54" i="19"/>
  <c r="Z55" i="19"/>
  <c r="Z52" i="19"/>
  <c r="Z57" i="19"/>
  <c r="Z58" i="19"/>
  <c r="Z59" i="19"/>
  <c r="Z60" i="19"/>
  <c r="Z61" i="19"/>
  <c r="Z56" i="19"/>
  <c r="Z63" i="19"/>
  <c r="Z64" i="19"/>
  <c r="Z65" i="19"/>
  <c r="Z66" i="19"/>
  <c r="Z62" i="19"/>
  <c r="Z68" i="19"/>
  <c r="Z69" i="19"/>
  <c r="Z70" i="19"/>
  <c r="Z67" i="19"/>
  <c r="Z72" i="19"/>
  <c r="Z73" i="19"/>
  <c r="Z71" i="19"/>
  <c r="Y74" i="19"/>
  <c r="AC73" i="19"/>
  <c r="AB73" i="19"/>
  <c r="AA73" i="19"/>
  <c r="Y73" i="19"/>
  <c r="Y72" i="19"/>
  <c r="AD72" i="19"/>
  <c r="AC72" i="19"/>
  <c r="AB72" i="19"/>
  <c r="AA72" i="19"/>
  <c r="AC71" i="19"/>
  <c r="AB71" i="19"/>
  <c r="AA71" i="19"/>
  <c r="AC70" i="19"/>
  <c r="AB70" i="19"/>
  <c r="AA70" i="19"/>
  <c r="Y70" i="19"/>
  <c r="AC69" i="19"/>
  <c r="AB69" i="19"/>
  <c r="AA69" i="19"/>
  <c r="Y69" i="19"/>
  <c r="Y68" i="19"/>
  <c r="AD68" i="19"/>
  <c r="AC68" i="19"/>
  <c r="AB68" i="19"/>
  <c r="AA68" i="19"/>
  <c r="AC67" i="19"/>
  <c r="AB67" i="19"/>
  <c r="AA67" i="19"/>
  <c r="AC66" i="19"/>
  <c r="AB66" i="19"/>
  <c r="AA66" i="19"/>
  <c r="Y66" i="19"/>
  <c r="AC65" i="19"/>
  <c r="AB65" i="19"/>
  <c r="AA65" i="19"/>
  <c r="Y65" i="19"/>
  <c r="AC64" i="19"/>
  <c r="AB64" i="19"/>
  <c r="AA64" i="19"/>
  <c r="Y64" i="19"/>
  <c r="Y63" i="19"/>
  <c r="AD63" i="19"/>
  <c r="AC63" i="19"/>
  <c r="AB63" i="19"/>
  <c r="AA63" i="19"/>
  <c r="AC62" i="19"/>
  <c r="AB62" i="19"/>
  <c r="AA62" i="19"/>
  <c r="AC61" i="19"/>
  <c r="AB61" i="19"/>
  <c r="AA61" i="19"/>
  <c r="Y61" i="19"/>
  <c r="AC60" i="19"/>
  <c r="AB60" i="19"/>
  <c r="AA60" i="19"/>
  <c r="Y60" i="19"/>
  <c r="AC59" i="19"/>
  <c r="AB59" i="19"/>
  <c r="AA59" i="19"/>
  <c r="Y59" i="19"/>
  <c r="AC58" i="19"/>
  <c r="AB58" i="19"/>
  <c r="AA58" i="19"/>
  <c r="Y58" i="19"/>
  <c r="Y57" i="19"/>
  <c r="AD57" i="19"/>
  <c r="AC57" i="19"/>
  <c r="AB57" i="19"/>
  <c r="AA57" i="19"/>
  <c r="AC56" i="19"/>
  <c r="AB56" i="19"/>
  <c r="AA56" i="19"/>
  <c r="AC55" i="19"/>
  <c r="AB55" i="19"/>
  <c r="AA55" i="19"/>
  <c r="Y55" i="19"/>
  <c r="AC54" i="19"/>
  <c r="AB54" i="19"/>
  <c r="AA54" i="19"/>
  <c r="Y54" i="19"/>
  <c r="Y53" i="19"/>
  <c r="AD53" i="19"/>
  <c r="AC53" i="19"/>
  <c r="AB53" i="19"/>
  <c r="AA53" i="19"/>
  <c r="AC52" i="19"/>
  <c r="AB52" i="19"/>
  <c r="AA52" i="19"/>
  <c r="AC51" i="19"/>
  <c r="AB51" i="19"/>
  <c r="AA51" i="19"/>
  <c r="Y51" i="19"/>
  <c r="AC50" i="19"/>
  <c r="AB50" i="19"/>
  <c r="AA50" i="19"/>
  <c r="Y50" i="19"/>
  <c r="AC49" i="19"/>
  <c r="AB49" i="19"/>
  <c r="AA49" i="19"/>
  <c r="Y49" i="19"/>
  <c r="AC48" i="19"/>
  <c r="AB48" i="19"/>
  <c r="AA48" i="19"/>
  <c r="Y48" i="19"/>
  <c r="Y47" i="19"/>
  <c r="AD47" i="19"/>
  <c r="AC47" i="19"/>
  <c r="AB47" i="19"/>
  <c r="AA47" i="19"/>
  <c r="AC46" i="19"/>
  <c r="AB46" i="19"/>
  <c r="AA46" i="19"/>
  <c r="AC45" i="19"/>
  <c r="AB45" i="19"/>
  <c r="AA45" i="19"/>
  <c r="Y45" i="19"/>
  <c r="AC44" i="19"/>
  <c r="AB44" i="19"/>
  <c r="AA44" i="19"/>
  <c r="Y44" i="19"/>
  <c r="AC43" i="19"/>
  <c r="AB43" i="19"/>
  <c r="AA43" i="19"/>
  <c r="Y43" i="19"/>
  <c r="Y42" i="19"/>
  <c r="AD42" i="19"/>
  <c r="AC42" i="19"/>
  <c r="AB42" i="19"/>
  <c r="AA42" i="19"/>
  <c r="AC41" i="19"/>
  <c r="AB41" i="19"/>
  <c r="AA41" i="19"/>
  <c r="AC40" i="19"/>
  <c r="AB40" i="19"/>
  <c r="AA40" i="19"/>
  <c r="Y40" i="19"/>
  <c r="AC39" i="19"/>
  <c r="AB39" i="19"/>
  <c r="AA39" i="19"/>
  <c r="Y39" i="19"/>
  <c r="AC38" i="19"/>
  <c r="AB38" i="19"/>
  <c r="AA38" i="19"/>
  <c r="Y38" i="19"/>
  <c r="AC37" i="19"/>
  <c r="AB37" i="19"/>
  <c r="AA37" i="19"/>
  <c r="Y37" i="19"/>
  <c r="Y36" i="19"/>
  <c r="AD36" i="19"/>
  <c r="AC36" i="19"/>
  <c r="AB36" i="19"/>
  <c r="AA36" i="19"/>
  <c r="AC35" i="19"/>
  <c r="AB35" i="19"/>
  <c r="AA35" i="19"/>
  <c r="AC34" i="19"/>
  <c r="AB34" i="19"/>
  <c r="AA34" i="19"/>
  <c r="Y34" i="19"/>
  <c r="AC33" i="19"/>
  <c r="AB33" i="19"/>
  <c r="AA33" i="19"/>
  <c r="Y33" i="19"/>
  <c r="Y32" i="19"/>
  <c r="AD32" i="19"/>
  <c r="AC32" i="19"/>
  <c r="AB32" i="19"/>
  <c r="AA32" i="19"/>
  <c r="AC31" i="19"/>
  <c r="AB31" i="19"/>
  <c r="AA31" i="19"/>
  <c r="AC30" i="19"/>
  <c r="AB30" i="19"/>
  <c r="AA30" i="19"/>
  <c r="Y30" i="19"/>
  <c r="AC29" i="19"/>
  <c r="AB29" i="19"/>
  <c r="AA29" i="19"/>
  <c r="Y29" i="19"/>
  <c r="AC28" i="19"/>
  <c r="AB28" i="19"/>
  <c r="AA28" i="19"/>
  <c r="Y28" i="19"/>
  <c r="Y27" i="19"/>
  <c r="AD27" i="19"/>
  <c r="AC27" i="19"/>
  <c r="AB27" i="19"/>
  <c r="AA27" i="19"/>
  <c r="AC26" i="19"/>
  <c r="AB26" i="19"/>
  <c r="AA26" i="19"/>
  <c r="AC25" i="19"/>
  <c r="AB25" i="19"/>
  <c r="AA25" i="19"/>
  <c r="Y25" i="19"/>
  <c r="AC24" i="19"/>
  <c r="AB24" i="19"/>
  <c r="AA24" i="19"/>
  <c r="Y24" i="19"/>
  <c r="Y23" i="19"/>
  <c r="AD23" i="19"/>
  <c r="AC23" i="19"/>
  <c r="AB23" i="19"/>
  <c r="AA23" i="19"/>
  <c r="AC22" i="19"/>
  <c r="AB22" i="19"/>
  <c r="AA22" i="19"/>
  <c r="AC21" i="19"/>
  <c r="AB21" i="19"/>
  <c r="AA21" i="19"/>
  <c r="Y21" i="19"/>
  <c r="AC20" i="19"/>
  <c r="AB20" i="19"/>
  <c r="AA20" i="19"/>
  <c r="Y20" i="19"/>
  <c r="AC19" i="19"/>
  <c r="AB19" i="19"/>
  <c r="AA19" i="19"/>
  <c r="Y19" i="19"/>
  <c r="Y18" i="19"/>
  <c r="AD18" i="19"/>
  <c r="AC18" i="19"/>
  <c r="AB18" i="19"/>
  <c r="AA18" i="19"/>
  <c r="AC17" i="19"/>
  <c r="AB17" i="19"/>
  <c r="AA17" i="19"/>
  <c r="AC16" i="19"/>
  <c r="AB16" i="19"/>
  <c r="AA16" i="19"/>
  <c r="Y16" i="19"/>
  <c r="AC15" i="19"/>
  <c r="AB15" i="19"/>
  <c r="AA15" i="19"/>
  <c r="Y15" i="19"/>
  <c r="Y14" i="19"/>
  <c r="AD14" i="19"/>
  <c r="AC14" i="19"/>
  <c r="AB14" i="19"/>
  <c r="AA14" i="19"/>
  <c r="AC13" i="19"/>
  <c r="AB13" i="19"/>
  <c r="AA13" i="19"/>
  <c r="AC12" i="19"/>
  <c r="AB12" i="19"/>
  <c r="AA12" i="19"/>
  <c r="Y12" i="19"/>
  <c r="AC11" i="19"/>
  <c r="AB11" i="19"/>
  <c r="AA11" i="19"/>
  <c r="Y11" i="19"/>
  <c r="Y10" i="19"/>
  <c r="AD10" i="19"/>
  <c r="AC10" i="19"/>
  <c r="AB10" i="19"/>
  <c r="AA10" i="19"/>
  <c r="AC9" i="19"/>
  <c r="AB9" i="19"/>
  <c r="AA9" i="19"/>
  <c r="AC8" i="19"/>
  <c r="AB8" i="19"/>
  <c r="AA8" i="19"/>
  <c r="Y8" i="19"/>
  <c r="AC7" i="19"/>
  <c r="AB7" i="19"/>
  <c r="AA7" i="19"/>
  <c r="Y7" i="19"/>
  <c r="AC6" i="19"/>
  <c r="AB6" i="19"/>
  <c r="AA6" i="19"/>
  <c r="Y6" i="19"/>
  <c r="Y5" i="19"/>
  <c r="AD5" i="19"/>
  <c r="AC5" i="19"/>
  <c r="AB5" i="19"/>
  <c r="AA5" i="19"/>
  <c r="AC4" i="19"/>
  <c r="AB4" i="19"/>
  <c r="AA4" i="19"/>
  <c r="Z5" i="18"/>
  <c r="Z6" i="18"/>
  <c r="Z7" i="18"/>
  <c r="Z8" i="18"/>
  <c r="Z4" i="18"/>
  <c r="Z10" i="18"/>
  <c r="Z11" i="18"/>
  <c r="Z12" i="18"/>
  <c r="Z9" i="18"/>
  <c r="Z14" i="18"/>
  <c r="Z15" i="18"/>
  <c r="Z16" i="18"/>
  <c r="Z13" i="18"/>
  <c r="Z18" i="18"/>
  <c r="Z19" i="18"/>
  <c r="Z20" i="18"/>
  <c r="Z21" i="18"/>
  <c r="Z17" i="18"/>
  <c r="Z23" i="18"/>
  <c r="Z24" i="18"/>
  <c r="Z25" i="18"/>
  <c r="Z22" i="18"/>
  <c r="Z27" i="18"/>
  <c r="Z28" i="18"/>
  <c r="Z29" i="18"/>
  <c r="Z30" i="18"/>
  <c r="Z26" i="18"/>
  <c r="Z32" i="18"/>
  <c r="Z33" i="18"/>
  <c r="Z34" i="18"/>
  <c r="Z31" i="18"/>
  <c r="Z36" i="18"/>
  <c r="Z37" i="18"/>
  <c r="Z38" i="18"/>
  <c r="Z39" i="18"/>
  <c r="Z40" i="18"/>
  <c r="Z35" i="18"/>
  <c r="Z42" i="18"/>
  <c r="Z43" i="18"/>
  <c r="Z44" i="18"/>
  <c r="Z45" i="18"/>
  <c r="Z41" i="18"/>
  <c r="Z47" i="18"/>
  <c r="Z48" i="18"/>
  <c r="Z49" i="18"/>
  <c r="Z50" i="18"/>
  <c r="Z51" i="18"/>
  <c r="Z46" i="18"/>
  <c r="Z53" i="18"/>
  <c r="Z54" i="18"/>
  <c r="Z55" i="18"/>
  <c r="Z52" i="18"/>
  <c r="Z57" i="18"/>
  <c r="Z58" i="18"/>
  <c r="Z59" i="18"/>
  <c r="Z60" i="18"/>
  <c r="Z61" i="18"/>
  <c r="Z56" i="18"/>
  <c r="Z63" i="18"/>
  <c r="Z64" i="18"/>
  <c r="Z65" i="18"/>
  <c r="Z66" i="18"/>
  <c r="Z62" i="18"/>
  <c r="Z68" i="18"/>
  <c r="Z69" i="18"/>
  <c r="Z70" i="18"/>
  <c r="Z67" i="18"/>
  <c r="Z72" i="18"/>
  <c r="Z73" i="18"/>
  <c r="Z71" i="18"/>
  <c r="Y74" i="18"/>
  <c r="AC73" i="18"/>
  <c r="AB73" i="18"/>
  <c r="AA73" i="18"/>
  <c r="Y73" i="18"/>
  <c r="Y72" i="18"/>
  <c r="AD72" i="18"/>
  <c r="AC72" i="18"/>
  <c r="AB72" i="18"/>
  <c r="AA72" i="18"/>
  <c r="AC71" i="18"/>
  <c r="AB71" i="18"/>
  <c r="AA71" i="18"/>
  <c r="AC70" i="18"/>
  <c r="AB70" i="18"/>
  <c r="AA70" i="18"/>
  <c r="Y70" i="18"/>
  <c r="AC69" i="18"/>
  <c r="AB69" i="18"/>
  <c r="AA69" i="18"/>
  <c r="Y69" i="18"/>
  <c r="Y68" i="18"/>
  <c r="AD68" i="18"/>
  <c r="AC68" i="18"/>
  <c r="AB68" i="18"/>
  <c r="AA68" i="18"/>
  <c r="AC67" i="18"/>
  <c r="AB67" i="18"/>
  <c r="AA67" i="18"/>
  <c r="AC66" i="18"/>
  <c r="AB66" i="18"/>
  <c r="AA66" i="18"/>
  <c r="Y66" i="18"/>
  <c r="AC65" i="18"/>
  <c r="AB65" i="18"/>
  <c r="AA65" i="18"/>
  <c r="Y65" i="18"/>
  <c r="AC64" i="18"/>
  <c r="AB64" i="18"/>
  <c r="AA64" i="18"/>
  <c r="Y64" i="18"/>
  <c r="Y63" i="18"/>
  <c r="AD63" i="18"/>
  <c r="AC63" i="18"/>
  <c r="AB63" i="18"/>
  <c r="AA63" i="18"/>
  <c r="AC62" i="18"/>
  <c r="AB62" i="18"/>
  <c r="AA62" i="18"/>
  <c r="AC61" i="18"/>
  <c r="AB61" i="18"/>
  <c r="AA61" i="18"/>
  <c r="Y61" i="18"/>
  <c r="AC60" i="18"/>
  <c r="AB60" i="18"/>
  <c r="AA60" i="18"/>
  <c r="Y60" i="18"/>
  <c r="AC59" i="18"/>
  <c r="AB59" i="18"/>
  <c r="AA59" i="18"/>
  <c r="Y59" i="18"/>
  <c r="AC58" i="18"/>
  <c r="AB58" i="18"/>
  <c r="AA58" i="18"/>
  <c r="Y58" i="18"/>
  <c r="Y57" i="18"/>
  <c r="AD57" i="18"/>
  <c r="AC57" i="18"/>
  <c r="AB57" i="18"/>
  <c r="AA57" i="18"/>
  <c r="AC56" i="18"/>
  <c r="AB56" i="18"/>
  <c r="AA56" i="18"/>
  <c r="AC55" i="18"/>
  <c r="AB55" i="18"/>
  <c r="AA55" i="18"/>
  <c r="Y55" i="18"/>
  <c r="AC54" i="18"/>
  <c r="AB54" i="18"/>
  <c r="AA54" i="18"/>
  <c r="Y54" i="18"/>
  <c r="Y53" i="18"/>
  <c r="AD53" i="18"/>
  <c r="AC53" i="18"/>
  <c r="AB53" i="18"/>
  <c r="AA53" i="18"/>
  <c r="AC52" i="18"/>
  <c r="AB52" i="18"/>
  <c r="AA52" i="18"/>
  <c r="AC51" i="18"/>
  <c r="AB51" i="18"/>
  <c r="AA51" i="18"/>
  <c r="Y51" i="18"/>
  <c r="AC50" i="18"/>
  <c r="AB50" i="18"/>
  <c r="AA50" i="18"/>
  <c r="Y50" i="18"/>
  <c r="AC49" i="18"/>
  <c r="AB49" i="18"/>
  <c r="AA49" i="18"/>
  <c r="Y49" i="18"/>
  <c r="AC48" i="18"/>
  <c r="AB48" i="18"/>
  <c r="AA48" i="18"/>
  <c r="Y48" i="18"/>
  <c r="Y47" i="18"/>
  <c r="AD47" i="18"/>
  <c r="AC47" i="18"/>
  <c r="AB47" i="18"/>
  <c r="AA47" i="18"/>
  <c r="AC46" i="18"/>
  <c r="AB46" i="18"/>
  <c r="AA46" i="18"/>
  <c r="AC45" i="18"/>
  <c r="AB45" i="18"/>
  <c r="AA45" i="18"/>
  <c r="Y45" i="18"/>
  <c r="AC44" i="18"/>
  <c r="AB44" i="18"/>
  <c r="AA44" i="18"/>
  <c r="Y44" i="18"/>
  <c r="AC43" i="18"/>
  <c r="AB43" i="18"/>
  <c r="AA43" i="18"/>
  <c r="Y43" i="18"/>
  <c r="Y42" i="18"/>
  <c r="AD42" i="18"/>
  <c r="AC42" i="18"/>
  <c r="AB42" i="18"/>
  <c r="AA42" i="18"/>
  <c r="AC41" i="18"/>
  <c r="AB41" i="18"/>
  <c r="AA41" i="18"/>
  <c r="AC40" i="18"/>
  <c r="AB40" i="18"/>
  <c r="AA40" i="18"/>
  <c r="Y40" i="18"/>
  <c r="AC39" i="18"/>
  <c r="AB39" i="18"/>
  <c r="AA39" i="18"/>
  <c r="Y39" i="18"/>
  <c r="AC38" i="18"/>
  <c r="AB38" i="18"/>
  <c r="AA38" i="18"/>
  <c r="Y38" i="18"/>
  <c r="AC37" i="18"/>
  <c r="AB37" i="18"/>
  <c r="AA37" i="18"/>
  <c r="Y37" i="18"/>
  <c r="Y36" i="18"/>
  <c r="AD36" i="18"/>
  <c r="AC36" i="18"/>
  <c r="AB36" i="18"/>
  <c r="AA36" i="18"/>
  <c r="AC35" i="18"/>
  <c r="AB35" i="18"/>
  <c r="AA35" i="18"/>
  <c r="AC34" i="18"/>
  <c r="AB34" i="18"/>
  <c r="AA34" i="18"/>
  <c r="Y34" i="18"/>
  <c r="AC33" i="18"/>
  <c r="AB33" i="18"/>
  <c r="AA33" i="18"/>
  <c r="Y33" i="18"/>
  <c r="Y32" i="18"/>
  <c r="AD32" i="18"/>
  <c r="AC32" i="18"/>
  <c r="AB32" i="18"/>
  <c r="AA32" i="18"/>
  <c r="AC31" i="18"/>
  <c r="AB31" i="18"/>
  <c r="AA31" i="18"/>
  <c r="AC30" i="18"/>
  <c r="AB30" i="18"/>
  <c r="AA30" i="18"/>
  <c r="Y30" i="18"/>
  <c r="AC29" i="18"/>
  <c r="AB29" i="18"/>
  <c r="AA29" i="18"/>
  <c r="Y29" i="18"/>
  <c r="AC28" i="18"/>
  <c r="AB28" i="18"/>
  <c r="AA28" i="18"/>
  <c r="Y28" i="18"/>
  <c r="Y27" i="18"/>
  <c r="AD27" i="18"/>
  <c r="AC27" i="18"/>
  <c r="AB27" i="18"/>
  <c r="AA27" i="18"/>
  <c r="AC26" i="18"/>
  <c r="AB26" i="18"/>
  <c r="AA26" i="18"/>
  <c r="AC25" i="18"/>
  <c r="AB25" i="18"/>
  <c r="AA25" i="18"/>
  <c r="Y25" i="18"/>
  <c r="AC24" i="18"/>
  <c r="AB24" i="18"/>
  <c r="AA24" i="18"/>
  <c r="Y24" i="18"/>
  <c r="Y23" i="18"/>
  <c r="AD23" i="18"/>
  <c r="AC23" i="18"/>
  <c r="AB23" i="18"/>
  <c r="AA23" i="18"/>
  <c r="AC22" i="18"/>
  <c r="AB22" i="18"/>
  <c r="AA22" i="18"/>
  <c r="AC21" i="18"/>
  <c r="AB21" i="18"/>
  <c r="AA21" i="18"/>
  <c r="Y21" i="18"/>
  <c r="AC20" i="18"/>
  <c r="AB20" i="18"/>
  <c r="AA20" i="18"/>
  <c r="Y20" i="18"/>
  <c r="AC19" i="18"/>
  <c r="AB19" i="18"/>
  <c r="AA19" i="18"/>
  <c r="Y19" i="18"/>
  <c r="Y18" i="18"/>
  <c r="AD18" i="18"/>
  <c r="AC18" i="18"/>
  <c r="AB18" i="18"/>
  <c r="AA18" i="18"/>
  <c r="AC17" i="18"/>
  <c r="AB17" i="18"/>
  <c r="AA17" i="18"/>
  <c r="AC16" i="18"/>
  <c r="AB16" i="18"/>
  <c r="AA16" i="18"/>
  <c r="Y16" i="18"/>
  <c r="AC15" i="18"/>
  <c r="AB15" i="18"/>
  <c r="AA15" i="18"/>
  <c r="Y15" i="18"/>
  <c r="Y14" i="18"/>
  <c r="AD14" i="18"/>
  <c r="AC14" i="18"/>
  <c r="AB14" i="18"/>
  <c r="AA14" i="18"/>
  <c r="AC13" i="18"/>
  <c r="AB13" i="18"/>
  <c r="AA13" i="18"/>
  <c r="AC12" i="18"/>
  <c r="AB12" i="18"/>
  <c r="AA12" i="18"/>
  <c r="Y12" i="18"/>
  <c r="AC11" i="18"/>
  <c r="AB11" i="18"/>
  <c r="AA11" i="18"/>
  <c r="Y11" i="18"/>
  <c r="Y10" i="18"/>
  <c r="AD10" i="18"/>
  <c r="AC10" i="18"/>
  <c r="AB10" i="18"/>
  <c r="AA10" i="18"/>
  <c r="AC9" i="18"/>
  <c r="AB9" i="18"/>
  <c r="AA9" i="18"/>
  <c r="AC8" i="18"/>
  <c r="AB8" i="18"/>
  <c r="AA8" i="18"/>
  <c r="Y8" i="18"/>
  <c r="AC7" i="18"/>
  <c r="AB7" i="18"/>
  <c r="AA7" i="18"/>
  <c r="Y7" i="18"/>
  <c r="AC6" i="18"/>
  <c r="AB6" i="18"/>
  <c r="AA6" i="18"/>
  <c r="Y6" i="18"/>
  <c r="Y5" i="18"/>
  <c r="AD5" i="18"/>
  <c r="AC5" i="18"/>
  <c r="AB5" i="18"/>
  <c r="AA5" i="18"/>
  <c r="AC4" i="18"/>
  <c r="AB4" i="18"/>
  <c r="AA4" i="18"/>
  <c r="Z5" i="17"/>
  <c r="Z6" i="17"/>
  <c r="Z7" i="17"/>
  <c r="Z8" i="17"/>
  <c r="Z4" i="17"/>
  <c r="Z10" i="17"/>
  <c r="Z11" i="17"/>
  <c r="Z12" i="17"/>
  <c r="Z9" i="17"/>
  <c r="Z14" i="17"/>
  <c r="Z15" i="17"/>
  <c r="Z16" i="17"/>
  <c r="Z13" i="17"/>
  <c r="Z18" i="17"/>
  <c r="Z19" i="17"/>
  <c r="Z20" i="17"/>
  <c r="Z21" i="17"/>
  <c r="Z17" i="17"/>
  <c r="Z23" i="17"/>
  <c r="Z24" i="17"/>
  <c r="Z25" i="17"/>
  <c r="Z22" i="17"/>
  <c r="Z27" i="17"/>
  <c r="Z28" i="17"/>
  <c r="Z29" i="17"/>
  <c r="Z30" i="17"/>
  <c r="Z26" i="17"/>
  <c r="Z32" i="17"/>
  <c r="Z33" i="17"/>
  <c r="Z34" i="17"/>
  <c r="Z31" i="17"/>
  <c r="Z36" i="17"/>
  <c r="Z37" i="17"/>
  <c r="Z38" i="17"/>
  <c r="Z39" i="17"/>
  <c r="Z40" i="17"/>
  <c r="Z35" i="17"/>
  <c r="Z42" i="17"/>
  <c r="Z43" i="17"/>
  <c r="Z44" i="17"/>
  <c r="Z45" i="17"/>
  <c r="Z41" i="17"/>
  <c r="Z47" i="17"/>
  <c r="Z48" i="17"/>
  <c r="Z49" i="17"/>
  <c r="Z50" i="17"/>
  <c r="Z51" i="17"/>
  <c r="Z46" i="17"/>
  <c r="Z53" i="17"/>
  <c r="Z54" i="17"/>
  <c r="Z55" i="17"/>
  <c r="Z52" i="17"/>
  <c r="Z57" i="17"/>
  <c r="Z58" i="17"/>
  <c r="Z59" i="17"/>
  <c r="Z60" i="17"/>
  <c r="Z61" i="17"/>
  <c r="Z56" i="17"/>
  <c r="Z63" i="17"/>
  <c r="Z64" i="17"/>
  <c r="Z65" i="17"/>
  <c r="Z66" i="17"/>
  <c r="Z62" i="17"/>
  <c r="Z68" i="17"/>
  <c r="Z69" i="17"/>
  <c r="Z70" i="17"/>
  <c r="Z67" i="17"/>
  <c r="Z72" i="17"/>
  <c r="Z73" i="17"/>
  <c r="Z71" i="17"/>
  <c r="Y74" i="17"/>
  <c r="AC73" i="17"/>
  <c r="AB73" i="17"/>
  <c r="AA73" i="17"/>
  <c r="Y73" i="17"/>
  <c r="Y72" i="17"/>
  <c r="AD72" i="17"/>
  <c r="AC72" i="17"/>
  <c r="AB72" i="17"/>
  <c r="AA72" i="17"/>
  <c r="AC71" i="17"/>
  <c r="AB71" i="17"/>
  <c r="AA71" i="17"/>
  <c r="AC70" i="17"/>
  <c r="AB70" i="17"/>
  <c r="AA70" i="17"/>
  <c r="Y70" i="17"/>
  <c r="AC69" i="17"/>
  <c r="AB69" i="17"/>
  <c r="AA69" i="17"/>
  <c r="Y69" i="17"/>
  <c r="Y68" i="17"/>
  <c r="AD68" i="17"/>
  <c r="AC68" i="17"/>
  <c r="AB68" i="17"/>
  <c r="AA68" i="17"/>
  <c r="AC67" i="17"/>
  <c r="AB67" i="17"/>
  <c r="AA67" i="17"/>
  <c r="AC66" i="17"/>
  <c r="AB66" i="17"/>
  <c r="AA66" i="17"/>
  <c r="Y66" i="17"/>
  <c r="AC65" i="17"/>
  <c r="AB65" i="17"/>
  <c r="AA65" i="17"/>
  <c r="Y65" i="17"/>
  <c r="AC64" i="17"/>
  <c r="AB64" i="17"/>
  <c r="AA64" i="17"/>
  <c r="Y64" i="17"/>
  <c r="Y63" i="17"/>
  <c r="AD63" i="17"/>
  <c r="AC63" i="17"/>
  <c r="AB63" i="17"/>
  <c r="AA63" i="17"/>
  <c r="AC62" i="17"/>
  <c r="AB62" i="17"/>
  <c r="AA62" i="17"/>
  <c r="AC61" i="17"/>
  <c r="AB61" i="17"/>
  <c r="AA61" i="17"/>
  <c r="Y61" i="17"/>
  <c r="AC60" i="17"/>
  <c r="AB60" i="17"/>
  <c r="AA60" i="17"/>
  <c r="Y60" i="17"/>
  <c r="AC59" i="17"/>
  <c r="AB59" i="17"/>
  <c r="AA59" i="17"/>
  <c r="Y59" i="17"/>
  <c r="AC58" i="17"/>
  <c r="AB58" i="17"/>
  <c r="AA58" i="17"/>
  <c r="Y58" i="17"/>
  <c r="Y57" i="17"/>
  <c r="AD57" i="17"/>
  <c r="AC57" i="17"/>
  <c r="AB57" i="17"/>
  <c r="AA57" i="17"/>
  <c r="AC56" i="17"/>
  <c r="AB56" i="17"/>
  <c r="AA56" i="17"/>
  <c r="AC55" i="17"/>
  <c r="AB55" i="17"/>
  <c r="AA55" i="17"/>
  <c r="Y55" i="17"/>
  <c r="AC54" i="17"/>
  <c r="AB54" i="17"/>
  <c r="AA54" i="17"/>
  <c r="Y54" i="17"/>
  <c r="Y53" i="17"/>
  <c r="AD53" i="17"/>
  <c r="AC53" i="17"/>
  <c r="AB53" i="17"/>
  <c r="AA53" i="17"/>
  <c r="AC52" i="17"/>
  <c r="AB52" i="17"/>
  <c r="AA52" i="17"/>
  <c r="AC51" i="17"/>
  <c r="AB51" i="17"/>
  <c r="AA51" i="17"/>
  <c r="Y51" i="17"/>
  <c r="AC50" i="17"/>
  <c r="AB50" i="17"/>
  <c r="AA50" i="17"/>
  <c r="Y50" i="17"/>
  <c r="AC49" i="17"/>
  <c r="AB49" i="17"/>
  <c r="AA49" i="17"/>
  <c r="Y49" i="17"/>
  <c r="AC48" i="17"/>
  <c r="AB48" i="17"/>
  <c r="AA48" i="17"/>
  <c r="Y48" i="17"/>
  <c r="Y47" i="17"/>
  <c r="AD47" i="17"/>
  <c r="AC47" i="17"/>
  <c r="AB47" i="17"/>
  <c r="AA47" i="17"/>
  <c r="AC46" i="17"/>
  <c r="AB46" i="17"/>
  <c r="AA46" i="17"/>
  <c r="AC45" i="17"/>
  <c r="AB45" i="17"/>
  <c r="AA45" i="17"/>
  <c r="Y45" i="17"/>
  <c r="AC44" i="17"/>
  <c r="AB44" i="17"/>
  <c r="AA44" i="17"/>
  <c r="Y44" i="17"/>
  <c r="AC43" i="17"/>
  <c r="AB43" i="17"/>
  <c r="AA43" i="17"/>
  <c r="Y43" i="17"/>
  <c r="Y42" i="17"/>
  <c r="AD42" i="17"/>
  <c r="AC42" i="17"/>
  <c r="AB42" i="17"/>
  <c r="AA42" i="17"/>
  <c r="AC41" i="17"/>
  <c r="AB41" i="17"/>
  <c r="AA41" i="17"/>
  <c r="AC40" i="17"/>
  <c r="AB40" i="17"/>
  <c r="AA40" i="17"/>
  <c r="Y40" i="17"/>
  <c r="AC39" i="17"/>
  <c r="AB39" i="17"/>
  <c r="AA39" i="17"/>
  <c r="Y39" i="17"/>
  <c r="AC38" i="17"/>
  <c r="AB38" i="17"/>
  <c r="AA38" i="17"/>
  <c r="Y38" i="17"/>
  <c r="AC37" i="17"/>
  <c r="AB37" i="17"/>
  <c r="AA37" i="17"/>
  <c r="Y37" i="17"/>
  <c r="Y36" i="17"/>
  <c r="AD36" i="17"/>
  <c r="AC36" i="17"/>
  <c r="AB36" i="17"/>
  <c r="AA36" i="17"/>
  <c r="AC35" i="17"/>
  <c r="AB35" i="17"/>
  <c r="AA35" i="17"/>
  <c r="AC34" i="17"/>
  <c r="AB34" i="17"/>
  <c r="AA34" i="17"/>
  <c r="Y34" i="17"/>
  <c r="AC33" i="17"/>
  <c r="AB33" i="17"/>
  <c r="AA33" i="17"/>
  <c r="Y33" i="17"/>
  <c r="Y32" i="17"/>
  <c r="AD32" i="17"/>
  <c r="AC32" i="17"/>
  <c r="AB32" i="17"/>
  <c r="AA32" i="17"/>
  <c r="AC31" i="17"/>
  <c r="AB31" i="17"/>
  <c r="AA31" i="17"/>
  <c r="AC30" i="17"/>
  <c r="AB30" i="17"/>
  <c r="AA30" i="17"/>
  <c r="Y30" i="17"/>
  <c r="AC29" i="17"/>
  <c r="AB29" i="17"/>
  <c r="AA29" i="17"/>
  <c r="Y29" i="17"/>
  <c r="AC28" i="17"/>
  <c r="AB28" i="17"/>
  <c r="AA28" i="17"/>
  <c r="Y28" i="17"/>
  <c r="Y27" i="17"/>
  <c r="AD27" i="17"/>
  <c r="AC27" i="17"/>
  <c r="AB27" i="17"/>
  <c r="AA27" i="17"/>
  <c r="AC26" i="17"/>
  <c r="AB26" i="17"/>
  <c r="AA26" i="17"/>
  <c r="AC25" i="17"/>
  <c r="AB25" i="17"/>
  <c r="AA25" i="17"/>
  <c r="Y25" i="17"/>
  <c r="AC24" i="17"/>
  <c r="AB24" i="17"/>
  <c r="AA24" i="17"/>
  <c r="Y24" i="17"/>
  <c r="Y23" i="17"/>
  <c r="AD23" i="17"/>
  <c r="AC23" i="17"/>
  <c r="AB23" i="17"/>
  <c r="AA23" i="17"/>
  <c r="AC22" i="17"/>
  <c r="AB22" i="17"/>
  <c r="AA22" i="17"/>
  <c r="AC21" i="17"/>
  <c r="AB21" i="17"/>
  <c r="AA21" i="17"/>
  <c r="Y21" i="17"/>
  <c r="AC20" i="17"/>
  <c r="AB20" i="17"/>
  <c r="AA20" i="17"/>
  <c r="Y20" i="17"/>
  <c r="AC19" i="17"/>
  <c r="AB19" i="17"/>
  <c r="AA19" i="17"/>
  <c r="Y19" i="17"/>
  <c r="Y18" i="17"/>
  <c r="AD18" i="17"/>
  <c r="AC18" i="17"/>
  <c r="AB18" i="17"/>
  <c r="AA18" i="17"/>
  <c r="AC17" i="17"/>
  <c r="AB17" i="17"/>
  <c r="AA17" i="17"/>
  <c r="AC16" i="17"/>
  <c r="AB16" i="17"/>
  <c r="AA16" i="17"/>
  <c r="Y16" i="17"/>
  <c r="AC15" i="17"/>
  <c r="AB15" i="17"/>
  <c r="AA15" i="17"/>
  <c r="Y15" i="17"/>
  <c r="Y14" i="17"/>
  <c r="AD14" i="17"/>
  <c r="AC14" i="17"/>
  <c r="AB14" i="17"/>
  <c r="AA14" i="17"/>
  <c r="AC13" i="17"/>
  <c r="AB13" i="17"/>
  <c r="AA13" i="17"/>
  <c r="AC12" i="17"/>
  <c r="AB12" i="17"/>
  <c r="AA12" i="17"/>
  <c r="Y12" i="17"/>
  <c r="AC11" i="17"/>
  <c r="AB11" i="17"/>
  <c r="AA11" i="17"/>
  <c r="Y11" i="17"/>
  <c r="Y10" i="17"/>
  <c r="AD10" i="17"/>
  <c r="AC10" i="17"/>
  <c r="AB10" i="17"/>
  <c r="AA10" i="17"/>
  <c r="AC9" i="17"/>
  <c r="AB9" i="17"/>
  <c r="AA9" i="17"/>
  <c r="AC8" i="17"/>
  <c r="AB8" i="17"/>
  <c r="AA8" i="17"/>
  <c r="Y8" i="17"/>
  <c r="AC7" i="17"/>
  <c r="AB7" i="17"/>
  <c r="AA7" i="17"/>
  <c r="Y7" i="17"/>
  <c r="AC6" i="17"/>
  <c r="AB6" i="17"/>
  <c r="AA6" i="17"/>
  <c r="Y6" i="17"/>
  <c r="Y5" i="17"/>
  <c r="AD5" i="17"/>
  <c r="AC5" i="17"/>
  <c r="AB5" i="17"/>
  <c r="AA5" i="17"/>
  <c r="AC4" i="17"/>
  <c r="AB4" i="17"/>
  <c r="AA4" i="17"/>
  <c r="Z5" i="16"/>
  <c r="Z6" i="16"/>
  <c r="Z7" i="16"/>
  <c r="Z8" i="16"/>
  <c r="Z4" i="16"/>
  <c r="Z10" i="16"/>
  <c r="Z11" i="16"/>
  <c r="Z12" i="16"/>
  <c r="Z9" i="16"/>
  <c r="Z14" i="16"/>
  <c r="Z15" i="16"/>
  <c r="Z16" i="16"/>
  <c r="Z13" i="16"/>
  <c r="Z18" i="16"/>
  <c r="Z19" i="16"/>
  <c r="Z20" i="16"/>
  <c r="Z21" i="16"/>
  <c r="Z17" i="16"/>
  <c r="Z23" i="16"/>
  <c r="Z24" i="16"/>
  <c r="Z25" i="16"/>
  <c r="Z22" i="16"/>
  <c r="Z27" i="16"/>
  <c r="Z28" i="16"/>
  <c r="Z29" i="16"/>
  <c r="Z30" i="16"/>
  <c r="Z26" i="16"/>
  <c r="Z32" i="16"/>
  <c r="Z33" i="16"/>
  <c r="Z34" i="16"/>
  <c r="Z31" i="16"/>
  <c r="Z36" i="16"/>
  <c r="Z37" i="16"/>
  <c r="Z38" i="16"/>
  <c r="Z39" i="16"/>
  <c r="Z40" i="16"/>
  <c r="Z35" i="16"/>
  <c r="Z42" i="16"/>
  <c r="Z43" i="16"/>
  <c r="Z44" i="16"/>
  <c r="Z45" i="16"/>
  <c r="Z41" i="16"/>
  <c r="Z47" i="16"/>
  <c r="Z48" i="16"/>
  <c r="Z49" i="16"/>
  <c r="Z50" i="16"/>
  <c r="Z51" i="16"/>
  <c r="Z46" i="16"/>
  <c r="Z53" i="16"/>
  <c r="Z54" i="16"/>
  <c r="Z55" i="16"/>
  <c r="Z52" i="16"/>
  <c r="Z57" i="16"/>
  <c r="Z58" i="16"/>
  <c r="Z59" i="16"/>
  <c r="Z60" i="16"/>
  <c r="Z61" i="16"/>
  <c r="Z56" i="16"/>
  <c r="Z63" i="16"/>
  <c r="Z64" i="16"/>
  <c r="Z65" i="16"/>
  <c r="Z66" i="16"/>
  <c r="Z62" i="16"/>
  <c r="Z68" i="16"/>
  <c r="Z69" i="16"/>
  <c r="Z70" i="16"/>
  <c r="Z67" i="16"/>
  <c r="Z72" i="16"/>
  <c r="Z73" i="16"/>
  <c r="Z71" i="16"/>
  <c r="Y74" i="16"/>
  <c r="AC73" i="16"/>
  <c r="AB73" i="16"/>
  <c r="AA73" i="16"/>
  <c r="Y73" i="16"/>
  <c r="Y72" i="16"/>
  <c r="AD72" i="16"/>
  <c r="AC72" i="16"/>
  <c r="AB72" i="16"/>
  <c r="AA72" i="16"/>
  <c r="AC71" i="16"/>
  <c r="AB71" i="16"/>
  <c r="AA71" i="16"/>
  <c r="AC70" i="16"/>
  <c r="AB70" i="16"/>
  <c r="AA70" i="16"/>
  <c r="Y70" i="16"/>
  <c r="AC69" i="16"/>
  <c r="AB69" i="16"/>
  <c r="AA69" i="16"/>
  <c r="Y69" i="16"/>
  <c r="Y68" i="16"/>
  <c r="AD68" i="16"/>
  <c r="AC68" i="16"/>
  <c r="AB68" i="16"/>
  <c r="AA68" i="16"/>
  <c r="AC67" i="16"/>
  <c r="AB67" i="16"/>
  <c r="AA67" i="16"/>
  <c r="AC66" i="16"/>
  <c r="AB66" i="16"/>
  <c r="AA66" i="16"/>
  <c r="Y66" i="16"/>
  <c r="AC65" i="16"/>
  <c r="AB65" i="16"/>
  <c r="AA65" i="16"/>
  <c r="Y65" i="16"/>
  <c r="AC64" i="16"/>
  <c r="AB64" i="16"/>
  <c r="AA64" i="16"/>
  <c r="Y64" i="16"/>
  <c r="Y63" i="16"/>
  <c r="AD63" i="16"/>
  <c r="AC63" i="16"/>
  <c r="AB63" i="16"/>
  <c r="AA63" i="16"/>
  <c r="AC62" i="16"/>
  <c r="AB62" i="16"/>
  <c r="AA62" i="16"/>
  <c r="AC61" i="16"/>
  <c r="AB61" i="16"/>
  <c r="AA61" i="16"/>
  <c r="Y61" i="16"/>
  <c r="AC60" i="16"/>
  <c r="AB60" i="16"/>
  <c r="AA60" i="16"/>
  <c r="Y60" i="16"/>
  <c r="AC59" i="16"/>
  <c r="AB59" i="16"/>
  <c r="AA59" i="16"/>
  <c r="Y59" i="16"/>
  <c r="AC58" i="16"/>
  <c r="AB58" i="16"/>
  <c r="AA58" i="16"/>
  <c r="Y58" i="16"/>
  <c r="Y57" i="16"/>
  <c r="AD57" i="16"/>
  <c r="AC57" i="16"/>
  <c r="AB57" i="16"/>
  <c r="AA57" i="16"/>
  <c r="AC56" i="16"/>
  <c r="AB56" i="16"/>
  <c r="AA56" i="16"/>
  <c r="AC55" i="16"/>
  <c r="AB55" i="16"/>
  <c r="AA55" i="16"/>
  <c r="Y55" i="16"/>
  <c r="AC54" i="16"/>
  <c r="AB54" i="16"/>
  <c r="AA54" i="16"/>
  <c r="Y54" i="16"/>
  <c r="Y53" i="16"/>
  <c r="AD53" i="16"/>
  <c r="AC53" i="16"/>
  <c r="AB53" i="16"/>
  <c r="AA53" i="16"/>
  <c r="AC52" i="16"/>
  <c r="AB52" i="16"/>
  <c r="AA52" i="16"/>
  <c r="AC51" i="16"/>
  <c r="AB51" i="16"/>
  <c r="AA51" i="16"/>
  <c r="Y51" i="16"/>
  <c r="AC50" i="16"/>
  <c r="AB50" i="16"/>
  <c r="AA50" i="16"/>
  <c r="Y50" i="16"/>
  <c r="AC49" i="16"/>
  <c r="AB49" i="16"/>
  <c r="AA49" i="16"/>
  <c r="Y49" i="16"/>
  <c r="AC48" i="16"/>
  <c r="AB48" i="16"/>
  <c r="AA48" i="16"/>
  <c r="Y48" i="16"/>
  <c r="Y47" i="16"/>
  <c r="AD47" i="16"/>
  <c r="AC47" i="16"/>
  <c r="AB47" i="16"/>
  <c r="AA47" i="16"/>
  <c r="AC46" i="16"/>
  <c r="AB46" i="16"/>
  <c r="AA46" i="16"/>
  <c r="AC45" i="16"/>
  <c r="AB45" i="16"/>
  <c r="AA45" i="16"/>
  <c r="Y45" i="16"/>
  <c r="AC44" i="16"/>
  <c r="AB44" i="16"/>
  <c r="AA44" i="16"/>
  <c r="Y44" i="16"/>
  <c r="AC43" i="16"/>
  <c r="AB43" i="16"/>
  <c r="AA43" i="16"/>
  <c r="Y43" i="16"/>
  <c r="Y42" i="16"/>
  <c r="AD42" i="16"/>
  <c r="AC42" i="16"/>
  <c r="AB42" i="16"/>
  <c r="AA42" i="16"/>
  <c r="AC41" i="16"/>
  <c r="AB41" i="16"/>
  <c r="AA41" i="16"/>
  <c r="AC40" i="16"/>
  <c r="AB40" i="16"/>
  <c r="AA40" i="16"/>
  <c r="Y40" i="16"/>
  <c r="AC39" i="16"/>
  <c r="AB39" i="16"/>
  <c r="AA39" i="16"/>
  <c r="Y39" i="16"/>
  <c r="AC38" i="16"/>
  <c r="AB38" i="16"/>
  <c r="AA38" i="16"/>
  <c r="Y38" i="16"/>
  <c r="AC37" i="16"/>
  <c r="AB37" i="16"/>
  <c r="AA37" i="16"/>
  <c r="Y37" i="16"/>
  <c r="Y36" i="16"/>
  <c r="AD36" i="16"/>
  <c r="AC36" i="16"/>
  <c r="AB36" i="16"/>
  <c r="AA36" i="16"/>
  <c r="AC35" i="16"/>
  <c r="AB35" i="16"/>
  <c r="AA35" i="16"/>
  <c r="AC34" i="16"/>
  <c r="AB34" i="16"/>
  <c r="AA34" i="16"/>
  <c r="Y34" i="16"/>
  <c r="AC33" i="16"/>
  <c r="AB33" i="16"/>
  <c r="AA33" i="16"/>
  <c r="Y33" i="16"/>
  <c r="Y32" i="16"/>
  <c r="AD32" i="16"/>
  <c r="AC32" i="16"/>
  <c r="AB32" i="16"/>
  <c r="AA32" i="16"/>
  <c r="AC31" i="16"/>
  <c r="AB31" i="16"/>
  <c r="AA31" i="16"/>
  <c r="AC30" i="16"/>
  <c r="AB30" i="16"/>
  <c r="AA30" i="16"/>
  <c r="Y30" i="16"/>
  <c r="AC29" i="16"/>
  <c r="AB29" i="16"/>
  <c r="AA29" i="16"/>
  <c r="Y29" i="16"/>
  <c r="AC28" i="16"/>
  <c r="AB28" i="16"/>
  <c r="AA28" i="16"/>
  <c r="Y28" i="16"/>
  <c r="Y27" i="16"/>
  <c r="AD27" i="16"/>
  <c r="AC27" i="16"/>
  <c r="AB27" i="16"/>
  <c r="AA27" i="16"/>
  <c r="AC26" i="16"/>
  <c r="AB26" i="16"/>
  <c r="AA26" i="16"/>
  <c r="AC25" i="16"/>
  <c r="AB25" i="16"/>
  <c r="AA25" i="16"/>
  <c r="Y25" i="16"/>
  <c r="AC24" i="16"/>
  <c r="AB24" i="16"/>
  <c r="AA24" i="16"/>
  <c r="Y24" i="16"/>
  <c r="Y23" i="16"/>
  <c r="AD23" i="16"/>
  <c r="AC23" i="16"/>
  <c r="AB23" i="16"/>
  <c r="AA23" i="16"/>
  <c r="AC22" i="16"/>
  <c r="AB22" i="16"/>
  <c r="AA22" i="16"/>
  <c r="AC21" i="16"/>
  <c r="AB21" i="16"/>
  <c r="AA21" i="16"/>
  <c r="Y21" i="16"/>
  <c r="AC20" i="16"/>
  <c r="AB20" i="16"/>
  <c r="AA20" i="16"/>
  <c r="Y20" i="16"/>
  <c r="AC19" i="16"/>
  <c r="AB19" i="16"/>
  <c r="AA19" i="16"/>
  <c r="Y19" i="16"/>
  <c r="Y18" i="16"/>
  <c r="AD18" i="16"/>
  <c r="AC18" i="16"/>
  <c r="AB18" i="16"/>
  <c r="AA18" i="16"/>
  <c r="AC17" i="16"/>
  <c r="AB17" i="16"/>
  <c r="AA17" i="16"/>
  <c r="AC16" i="16"/>
  <c r="AB16" i="16"/>
  <c r="AA16" i="16"/>
  <c r="Y16" i="16"/>
  <c r="AC15" i="16"/>
  <c r="AB15" i="16"/>
  <c r="AA15" i="16"/>
  <c r="Y15" i="16"/>
  <c r="Y14" i="16"/>
  <c r="AD14" i="16"/>
  <c r="AC14" i="16"/>
  <c r="AB14" i="16"/>
  <c r="AA14" i="16"/>
  <c r="AC13" i="16"/>
  <c r="AB13" i="16"/>
  <c r="AA13" i="16"/>
  <c r="AC12" i="16"/>
  <c r="AB12" i="16"/>
  <c r="AA12" i="16"/>
  <c r="Y12" i="16"/>
  <c r="AC11" i="16"/>
  <c r="AB11" i="16"/>
  <c r="AA11" i="16"/>
  <c r="Y11" i="16"/>
  <c r="Y10" i="16"/>
  <c r="AD10" i="16"/>
  <c r="AC10" i="16"/>
  <c r="AB10" i="16"/>
  <c r="AA10" i="16"/>
  <c r="AC9" i="16"/>
  <c r="AB9" i="16"/>
  <c r="AA9" i="16"/>
  <c r="AC8" i="16"/>
  <c r="AB8" i="16"/>
  <c r="AA8" i="16"/>
  <c r="Y8" i="16"/>
  <c r="AC7" i="16"/>
  <c r="AB7" i="16"/>
  <c r="AA7" i="16"/>
  <c r="Y7" i="16"/>
  <c r="AC6" i="16"/>
  <c r="AB6" i="16"/>
  <c r="AA6" i="16"/>
  <c r="Y6" i="16"/>
  <c r="Y5" i="16"/>
  <c r="AD5" i="16"/>
  <c r="AC5" i="16"/>
  <c r="AB5" i="16"/>
  <c r="AA5" i="16"/>
  <c r="AC4" i="16"/>
  <c r="AB4" i="16"/>
  <c r="AA4" i="16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F33" i="29"/>
  <c r="F32" i="29"/>
  <c r="F31" i="29"/>
  <c r="F30" i="29"/>
  <c r="F28" i="29"/>
  <c r="F27" i="29"/>
  <c r="F26" i="29"/>
  <c r="F25" i="29"/>
  <c r="F24" i="29"/>
  <c r="F23" i="29"/>
  <c r="F22" i="29"/>
  <c r="F21" i="29"/>
  <c r="F20" i="29"/>
  <c r="F19" i="29"/>
  <c r="F18" i="29"/>
  <c r="Y53" i="3"/>
  <c r="Y54" i="3"/>
  <c r="Y55" i="3"/>
  <c r="AD53" i="3"/>
  <c r="Y32" i="3"/>
  <c r="Y33" i="3"/>
  <c r="Y34" i="3"/>
  <c r="AD32" i="3"/>
  <c r="Y23" i="3"/>
  <c r="Y24" i="3"/>
  <c r="Y25" i="3"/>
  <c r="AD23" i="3"/>
  <c r="Y14" i="3"/>
  <c r="Y15" i="3"/>
  <c r="Y16" i="3"/>
  <c r="AD14" i="3"/>
  <c r="Y10" i="3"/>
  <c r="Y11" i="3"/>
  <c r="Y12" i="3"/>
  <c r="AD10" i="3"/>
  <c r="Z5" i="3"/>
  <c r="Z6" i="3"/>
  <c r="Z7" i="3"/>
  <c r="Z8" i="3"/>
  <c r="Z4" i="3"/>
  <c r="Z10" i="3"/>
  <c r="Z11" i="3"/>
  <c r="Z12" i="3"/>
  <c r="Z9" i="3"/>
  <c r="Z14" i="3"/>
  <c r="Z15" i="3"/>
  <c r="Z16" i="3"/>
  <c r="Z13" i="3"/>
  <c r="Z18" i="3"/>
  <c r="Z19" i="3"/>
  <c r="Z20" i="3"/>
  <c r="Z21" i="3"/>
  <c r="Z17" i="3"/>
  <c r="Z23" i="3"/>
  <c r="Z24" i="3"/>
  <c r="Z25" i="3"/>
  <c r="Z22" i="3"/>
  <c r="Z27" i="3"/>
  <c r="Z28" i="3"/>
  <c r="Z29" i="3"/>
  <c r="Z30" i="3"/>
  <c r="Z26" i="3"/>
  <c r="Z32" i="3"/>
  <c r="Z33" i="3"/>
  <c r="Z34" i="3"/>
  <c r="Z31" i="3"/>
  <c r="Z36" i="3"/>
  <c r="Z37" i="3"/>
  <c r="Z38" i="3"/>
  <c r="Z39" i="3"/>
  <c r="Z40" i="3"/>
  <c r="Z35" i="3"/>
  <c r="Z42" i="3"/>
  <c r="Z43" i="3"/>
  <c r="Z44" i="3"/>
  <c r="Z45" i="3"/>
  <c r="Z41" i="3"/>
  <c r="Z47" i="3"/>
  <c r="Z48" i="3"/>
  <c r="Z49" i="3"/>
  <c r="Z50" i="3"/>
  <c r="Z51" i="3"/>
  <c r="Z46" i="3"/>
  <c r="Z53" i="3"/>
  <c r="Z54" i="3"/>
  <c r="Z55" i="3"/>
  <c r="Z52" i="3"/>
  <c r="Z57" i="3"/>
  <c r="Z58" i="3"/>
  <c r="Z59" i="3"/>
  <c r="Z60" i="3"/>
  <c r="Z61" i="3"/>
  <c r="Z56" i="3"/>
  <c r="Z63" i="3"/>
  <c r="Z64" i="3"/>
  <c r="Z65" i="3"/>
  <c r="Z66" i="3"/>
  <c r="Z62" i="3"/>
  <c r="Z68" i="3"/>
  <c r="Z69" i="3"/>
  <c r="Z70" i="3"/>
  <c r="Z67" i="3"/>
  <c r="Z72" i="3"/>
  <c r="Z73" i="3"/>
  <c r="Z71" i="3"/>
  <c r="Y74" i="3"/>
  <c r="AB53" i="3"/>
  <c r="AB54" i="3"/>
  <c r="AB55" i="3"/>
  <c r="AB52" i="3"/>
  <c r="AA53" i="3"/>
  <c r="AA54" i="3"/>
  <c r="AA55" i="3"/>
  <c r="AA52" i="3"/>
  <c r="AB32" i="3"/>
  <c r="AB33" i="3"/>
  <c r="AB34" i="3"/>
  <c r="AB31" i="3"/>
  <c r="AA32" i="3"/>
  <c r="AA33" i="3"/>
  <c r="AA34" i="3"/>
  <c r="AA31" i="3"/>
  <c r="AB23" i="3"/>
  <c r="AB24" i="3"/>
  <c r="AB25" i="3"/>
  <c r="AB22" i="3"/>
  <c r="AA23" i="3"/>
  <c r="AA24" i="3"/>
  <c r="AA25" i="3"/>
  <c r="AA22" i="3"/>
  <c r="AB14" i="3"/>
  <c r="AB15" i="3"/>
  <c r="AB16" i="3"/>
  <c r="AB13" i="3"/>
  <c r="AA14" i="3"/>
  <c r="AA15" i="3"/>
  <c r="AA16" i="3"/>
  <c r="AA13" i="3"/>
  <c r="AB10" i="3"/>
  <c r="AB11" i="3"/>
  <c r="AB12" i="3"/>
  <c r="AB9" i="3"/>
  <c r="AA10" i="3"/>
  <c r="AA11" i="3"/>
  <c r="AA12" i="3"/>
  <c r="AA9" i="3"/>
  <c r="AC53" i="3"/>
  <c r="AC54" i="3"/>
  <c r="AC55" i="3"/>
  <c r="AC52" i="3"/>
  <c r="AC32" i="3"/>
  <c r="AC33" i="3"/>
  <c r="AC34" i="3"/>
  <c r="AC31" i="3"/>
  <c r="AC23" i="3"/>
  <c r="AC24" i="3"/>
  <c r="AC25" i="3"/>
  <c r="AC22" i="3"/>
  <c r="AC14" i="3"/>
  <c r="AC15" i="3"/>
  <c r="AC16" i="3"/>
  <c r="AC13" i="3"/>
  <c r="AC10" i="3"/>
  <c r="AC11" i="3"/>
  <c r="AC12" i="3"/>
  <c r="AC9" i="3"/>
  <c r="C55" i="28"/>
  <c r="C5" i="28"/>
  <c r="C6" i="28"/>
  <c r="C7" i="28"/>
  <c r="C8" i="28"/>
  <c r="C4" i="28"/>
  <c r="C10" i="28"/>
  <c r="C11" i="28"/>
  <c r="C12" i="28"/>
  <c r="C9" i="28"/>
  <c r="C14" i="28"/>
  <c r="C15" i="28"/>
  <c r="C16" i="28"/>
  <c r="C13" i="28"/>
  <c r="C18" i="28"/>
  <c r="C19" i="28"/>
  <c r="C20" i="28"/>
  <c r="C21" i="28"/>
  <c r="C17" i="28"/>
  <c r="C23" i="28"/>
  <c r="C24" i="28"/>
  <c r="C25" i="28"/>
  <c r="C22" i="28"/>
  <c r="C27" i="28"/>
  <c r="C28" i="28"/>
  <c r="C29" i="28"/>
  <c r="C30" i="28"/>
  <c r="C26" i="28"/>
  <c r="C32" i="28"/>
  <c r="C33" i="28"/>
  <c r="C34" i="28"/>
  <c r="C31" i="28"/>
  <c r="C36" i="28"/>
  <c r="C37" i="28"/>
  <c r="C38" i="28"/>
  <c r="C39" i="28"/>
  <c r="C40" i="28"/>
  <c r="C35" i="28"/>
  <c r="C42" i="28"/>
  <c r="C43" i="28"/>
  <c r="C44" i="28"/>
  <c r="C45" i="28"/>
  <c r="C41" i="28"/>
  <c r="C47" i="28"/>
  <c r="C48" i="28"/>
  <c r="C49" i="28"/>
  <c r="C50" i="28"/>
  <c r="C51" i="28"/>
  <c r="C46" i="28"/>
  <c r="C53" i="28"/>
  <c r="C54" i="28"/>
  <c r="C52" i="28"/>
  <c r="C57" i="28"/>
  <c r="C58" i="28"/>
  <c r="C59" i="28"/>
  <c r="C60" i="28"/>
  <c r="C61" i="28"/>
  <c r="C56" i="28"/>
  <c r="C63" i="28"/>
  <c r="C64" i="28"/>
  <c r="C65" i="28"/>
  <c r="C66" i="28"/>
  <c r="C62" i="28"/>
  <c r="C68" i="28"/>
  <c r="C69" i="28"/>
  <c r="C70" i="28"/>
  <c r="C67" i="28"/>
  <c r="C72" i="28"/>
  <c r="C73" i="28"/>
  <c r="C71" i="28"/>
  <c r="B74" i="28"/>
  <c r="F55" i="28"/>
  <c r="F54" i="28"/>
  <c r="F53" i="28"/>
  <c r="F34" i="28"/>
  <c r="F33" i="28"/>
  <c r="F32" i="28"/>
  <c r="F25" i="28"/>
  <c r="F24" i="28"/>
  <c r="F23" i="28"/>
  <c r="F18" i="28"/>
  <c r="F16" i="28"/>
  <c r="F15" i="28"/>
  <c r="F14" i="28"/>
  <c r="F12" i="28"/>
  <c r="F11" i="28"/>
  <c r="F10" i="28"/>
  <c r="F27" i="28"/>
  <c r="M49" i="3"/>
  <c r="C26" i="29"/>
  <c r="E26" i="29"/>
  <c r="M48" i="3"/>
  <c r="C25" i="29"/>
  <c r="E25" i="29"/>
  <c r="M47" i="3"/>
  <c r="C24" i="29"/>
  <c r="E24" i="29"/>
  <c r="AB73" i="3"/>
  <c r="E73" i="28"/>
  <c r="AA73" i="3"/>
  <c r="D73" i="28"/>
  <c r="Y73" i="3"/>
  <c r="B73" i="28"/>
  <c r="AB72" i="3"/>
  <c r="E72" i="28"/>
  <c r="AA72" i="3"/>
  <c r="D72" i="28"/>
  <c r="Y72" i="3"/>
  <c r="B72" i="28"/>
  <c r="AB70" i="3"/>
  <c r="E70" i="28"/>
  <c r="AA70" i="3"/>
  <c r="D70" i="28"/>
  <c r="Y70" i="3"/>
  <c r="B70" i="28"/>
  <c r="AB69" i="3"/>
  <c r="E69" i="28"/>
  <c r="AA69" i="3"/>
  <c r="D69" i="28"/>
  <c r="Y69" i="3"/>
  <c r="B69" i="28"/>
  <c r="AB68" i="3"/>
  <c r="E68" i="28"/>
  <c r="AA68" i="3"/>
  <c r="D68" i="28"/>
  <c r="Y68" i="3"/>
  <c r="B68" i="28"/>
  <c r="AB66" i="3"/>
  <c r="E66" i="28"/>
  <c r="AA66" i="3"/>
  <c r="D66" i="28"/>
  <c r="Y66" i="3"/>
  <c r="B66" i="28"/>
  <c r="AB65" i="3"/>
  <c r="E65" i="28"/>
  <c r="AA65" i="3"/>
  <c r="D65" i="28"/>
  <c r="Y65" i="3"/>
  <c r="B65" i="28"/>
  <c r="AB64" i="3"/>
  <c r="E64" i="28"/>
  <c r="AA64" i="3"/>
  <c r="D64" i="28"/>
  <c r="Y64" i="3"/>
  <c r="B64" i="28"/>
  <c r="AB63" i="3"/>
  <c r="E63" i="28"/>
  <c r="AA63" i="3"/>
  <c r="D63" i="28"/>
  <c r="Y63" i="3"/>
  <c r="B63" i="28"/>
  <c r="AB61" i="3"/>
  <c r="E61" i="28"/>
  <c r="AA61" i="3"/>
  <c r="D61" i="28"/>
  <c r="Y61" i="3"/>
  <c r="B61" i="28"/>
  <c r="AB60" i="3"/>
  <c r="E60" i="28"/>
  <c r="AA60" i="3"/>
  <c r="D60" i="28"/>
  <c r="Y60" i="3"/>
  <c r="B60" i="28"/>
  <c r="AB59" i="3"/>
  <c r="E59" i="28"/>
  <c r="AA59" i="3"/>
  <c r="D59" i="28"/>
  <c r="Y59" i="3"/>
  <c r="B59" i="28"/>
  <c r="AB58" i="3"/>
  <c r="E58" i="28"/>
  <c r="AA58" i="3"/>
  <c r="D58" i="28"/>
  <c r="Y58" i="3"/>
  <c r="B58" i="28"/>
  <c r="AB57" i="3"/>
  <c r="E57" i="28"/>
  <c r="AA57" i="3"/>
  <c r="D57" i="28"/>
  <c r="Y57" i="3"/>
  <c r="B57" i="28"/>
  <c r="E55" i="28"/>
  <c r="D55" i="28"/>
  <c r="B55" i="28"/>
  <c r="E54" i="28"/>
  <c r="D54" i="28"/>
  <c r="B54" i="28"/>
  <c r="E53" i="28"/>
  <c r="D53" i="28"/>
  <c r="B53" i="28"/>
  <c r="AB51" i="3"/>
  <c r="E51" i="28"/>
  <c r="AA51" i="3"/>
  <c r="D51" i="28"/>
  <c r="Y51" i="3"/>
  <c r="B51" i="28"/>
  <c r="AB50" i="3"/>
  <c r="E50" i="28"/>
  <c r="AA50" i="3"/>
  <c r="D50" i="28"/>
  <c r="Y50" i="3"/>
  <c r="B50" i="28"/>
  <c r="AB49" i="3"/>
  <c r="E49" i="28"/>
  <c r="AA49" i="3"/>
  <c r="D49" i="28"/>
  <c r="Y49" i="3"/>
  <c r="B49" i="28"/>
  <c r="AB48" i="3"/>
  <c r="E48" i="28"/>
  <c r="AA48" i="3"/>
  <c r="D48" i="28"/>
  <c r="Y48" i="3"/>
  <c r="B48" i="28"/>
  <c r="AB47" i="3"/>
  <c r="E47" i="28"/>
  <c r="AA47" i="3"/>
  <c r="D47" i="28"/>
  <c r="Y47" i="3"/>
  <c r="B47" i="28"/>
  <c r="AB45" i="3"/>
  <c r="E45" i="28"/>
  <c r="AA45" i="3"/>
  <c r="D45" i="28"/>
  <c r="Y45" i="3"/>
  <c r="B45" i="28"/>
  <c r="AB44" i="3"/>
  <c r="E44" i="28"/>
  <c r="AA44" i="3"/>
  <c r="D44" i="28"/>
  <c r="Y44" i="3"/>
  <c r="B44" i="28"/>
  <c r="AB43" i="3"/>
  <c r="E43" i="28"/>
  <c r="AA43" i="3"/>
  <c r="D43" i="28"/>
  <c r="Y43" i="3"/>
  <c r="B43" i="28"/>
  <c r="AB42" i="3"/>
  <c r="E42" i="28"/>
  <c r="AA42" i="3"/>
  <c r="D42" i="28"/>
  <c r="Y42" i="3"/>
  <c r="B42" i="28"/>
  <c r="AB40" i="3"/>
  <c r="E40" i="28"/>
  <c r="AA40" i="3"/>
  <c r="D40" i="28"/>
  <c r="Y40" i="3"/>
  <c r="B40" i="28"/>
  <c r="AB39" i="3"/>
  <c r="E39" i="28"/>
  <c r="AA39" i="3"/>
  <c r="D39" i="28"/>
  <c r="Y39" i="3"/>
  <c r="B39" i="28"/>
  <c r="AB38" i="3"/>
  <c r="E38" i="28"/>
  <c r="AA38" i="3"/>
  <c r="D38" i="28"/>
  <c r="Y38" i="3"/>
  <c r="B38" i="28"/>
  <c r="AB37" i="3"/>
  <c r="E37" i="28"/>
  <c r="AA37" i="3"/>
  <c r="D37" i="28"/>
  <c r="Y37" i="3"/>
  <c r="B37" i="28"/>
  <c r="AB36" i="3"/>
  <c r="E36" i="28"/>
  <c r="AA36" i="3"/>
  <c r="D36" i="28"/>
  <c r="Y36" i="3"/>
  <c r="B36" i="28"/>
  <c r="E34" i="28"/>
  <c r="D34" i="28"/>
  <c r="B34" i="28"/>
  <c r="E33" i="28"/>
  <c r="D33" i="28"/>
  <c r="B33" i="28"/>
  <c r="E32" i="28"/>
  <c r="D32" i="28"/>
  <c r="B32" i="28"/>
  <c r="O49" i="3"/>
  <c r="O48" i="3"/>
  <c r="O47" i="3"/>
  <c r="AB30" i="3"/>
  <c r="E30" i="28"/>
  <c r="AA30" i="3"/>
  <c r="D30" i="28"/>
  <c r="Y30" i="3"/>
  <c r="B30" i="28"/>
  <c r="AB29" i="3"/>
  <c r="E29" i="28"/>
  <c r="AA29" i="3"/>
  <c r="D29" i="28"/>
  <c r="Y29" i="3"/>
  <c r="B29" i="28"/>
  <c r="AB28" i="3"/>
  <c r="E28" i="28"/>
  <c r="AA28" i="3"/>
  <c r="D28" i="28"/>
  <c r="Y28" i="3"/>
  <c r="B28" i="28"/>
  <c r="AB27" i="3"/>
  <c r="E27" i="28"/>
  <c r="AA27" i="3"/>
  <c r="D27" i="28"/>
  <c r="Y27" i="3"/>
  <c r="B27" i="28"/>
  <c r="E25" i="28"/>
  <c r="D25" i="28"/>
  <c r="B25" i="28"/>
  <c r="E24" i="28"/>
  <c r="D24" i="28"/>
  <c r="B24" i="28"/>
  <c r="E23" i="28"/>
  <c r="D23" i="28"/>
  <c r="B23" i="28"/>
  <c r="AB21" i="3"/>
  <c r="E21" i="28"/>
  <c r="AA21" i="3"/>
  <c r="D21" i="28"/>
  <c r="Y21" i="3"/>
  <c r="B21" i="28"/>
  <c r="AB20" i="3"/>
  <c r="E20" i="28"/>
  <c r="AA20" i="3"/>
  <c r="D20" i="28"/>
  <c r="Y20" i="3"/>
  <c r="B20" i="28"/>
  <c r="AB19" i="3"/>
  <c r="E19" i="28"/>
  <c r="AA19" i="3"/>
  <c r="D19" i="28"/>
  <c r="Y19" i="3"/>
  <c r="B19" i="28"/>
  <c r="AB18" i="3"/>
  <c r="E18" i="28"/>
  <c r="AA18" i="3"/>
  <c r="D18" i="28"/>
  <c r="Y18" i="3"/>
  <c r="B18" i="28"/>
  <c r="E16" i="28"/>
  <c r="D16" i="28"/>
  <c r="B16" i="28"/>
  <c r="E15" i="28"/>
  <c r="D15" i="28"/>
  <c r="B15" i="28"/>
  <c r="E14" i="28"/>
  <c r="D14" i="28"/>
  <c r="B14" i="28"/>
  <c r="E12" i="28"/>
  <c r="D12" i="28"/>
  <c r="B12" i="28"/>
  <c r="E11" i="28"/>
  <c r="D11" i="28"/>
  <c r="B11" i="28"/>
  <c r="E10" i="28"/>
  <c r="D10" i="28"/>
  <c r="B10" i="28"/>
  <c r="AB5" i="3"/>
  <c r="E5" i="28"/>
  <c r="AA5" i="3"/>
  <c r="D5" i="28"/>
  <c r="Y5" i="3"/>
  <c r="B5" i="28"/>
  <c r="AB71" i="3"/>
  <c r="AA71" i="3"/>
  <c r="G52" i="28"/>
  <c r="F52" i="28"/>
  <c r="E52" i="28"/>
  <c r="D52" i="28"/>
  <c r="G31" i="28"/>
  <c r="F31" i="28"/>
  <c r="E31" i="28"/>
  <c r="D31" i="28"/>
  <c r="G22" i="28"/>
  <c r="F22" i="28"/>
  <c r="E22" i="28"/>
  <c r="D22" i="28"/>
  <c r="G13" i="28"/>
  <c r="F13" i="28"/>
  <c r="E13" i="28"/>
  <c r="D13" i="28"/>
  <c r="F73" i="28"/>
  <c r="F72" i="28"/>
  <c r="G71" i="28"/>
  <c r="F71" i="28"/>
  <c r="E71" i="28"/>
  <c r="D71" i="28"/>
  <c r="F70" i="28"/>
  <c r="F69" i="28"/>
  <c r="F68" i="28"/>
  <c r="G67" i="28"/>
  <c r="F67" i="28"/>
  <c r="E67" i="28"/>
  <c r="D67" i="28"/>
  <c r="F66" i="28"/>
  <c r="F65" i="28"/>
  <c r="F64" i="28"/>
  <c r="F63" i="28"/>
  <c r="G62" i="28"/>
  <c r="F62" i="28"/>
  <c r="E62" i="28"/>
  <c r="D62" i="28"/>
  <c r="F61" i="28"/>
  <c r="F60" i="28"/>
  <c r="F59" i="28"/>
  <c r="F58" i="28"/>
  <c r="F57" i="28"/>
  <c r="G56" i="28"/>
  <c r="F56" i="28"/>
  <c r="E56" i="28"/>
  <c r="D56" i="28"/>
  <c r="F51" i="28"/>
  <c r="F50" i="28"/>
  <c r="F49" i="28"/>
  <c r="F48" i="28"/>
  <c r="F47" i="28"/>
  <c r="G46" i="28"/>
  <c r="F46" i="28"/>
  <c r="E46" i="28"/>
  <c r="D46" i="28"/>
  <c r="F45" i="28"/>
  <c r="F44" i="28"/>
  <c r="F43" i="28"/>
  <c r="F42" i="28"/>
  <c r="G41" i="28"/>
  <c r="F41" i="28"/>
  <c r="E41" i="28"/>
  <c r="D41" i="28"/>
  <c r="F40" i="28"/>
  <c r="F39" i="28"/>
  <c r="F38" i="28"/>
  <c r="F37" i="28"/>
  <c r="F36" i="28"/>
  <c r="G35" i="28"/>
  <c r="F35" i="28"/>
  <c r="E35" i="28"/>
  <c r="D35" i="28"/>
  <c r="F30" i="28"/>
  <c r="F29" i="28"/>
  <c r="F28" i="28"/>
  <c r="G26" i="28"/>
  <c r="F26" i="28"/>
  <c r="E26" i="28"/>
  <c r="D26" i="28"/>
  <c r="F21" i="28"/>
  <c r="M56" i="3"/>
  <c r="M55" i="3"/>
  <c r="M54" i="3"/>
  <c r="M53" i="3"/>
  <c r="M51" i="3"/>
  <c r="C28" i="29"/>
  <c r="M50" i="3"/>
  <c r="C27" i="29"/>
  <c r="M46" i="3"/>
  <c r="C23" i="29"/>
  <c r="M45" i="3"/>
  <c r="C22" i="29"/>
  <c r="M44" i="3"/>
  <c r="C21" i="29"/>
  <c r="M43" i="3"/>
  <c r="C20" i="29"/>
  <c r="E23" i="29"/>
  <c r="M42" i="3"/>
  <c r="C19" i="29"/>
  <c r="E19" i="29"/>
  <c r="G9" i="28"/>
  <c r="F9" i="28"/>
  <c r="E9" i="28"/>
  <c r="D9" i="28"/>
  <c r="O46" i="3"/>
  <c r="O42" i="3"/>
  <c r="AC57" i="3"/>
  <c r="AC58" i="3"/>
  <c r="AC59" i="3"/>
  <c r="AC60" i="3"/>
  <c r="AC61" i="3"/>
  <c r="AC56" i="3"/>
  <c r="AB56" i="3"/>
  <c r="AA56" i="3"/>
  <c r="AC36" i="3"/>
  <c r="AC37" i="3"/>
  <c r="AC38" i="3"/>
  <c r="AC39" i="3"/>
  <c r="AC40" i="3"/>
  <c r="AC35" i="3"/>
  <c r="AB35" i="3"/>
  <c r="AA35" i="3"/>
  <c r="AC27" i="3"/>
  <c r="AC28" i="3"/>
  <c r="AC29" i="3"/>
  <c r="AC30" i="3"/>
  <c r="AC26" i="3"/>
  <c r="AB26" i="3"/>
  <c r="AA26" i="3"/>
  <c r="AC18" i="3"/>
  <c r="AC19" i="3"/>
  <c r="AC20" i="3"/>
  <c r="AC21" i="3"/>
  <c r="AC17" i="3"/>
  <c r="AB17" i="3"/>
  <c r="AA17" i="3"/>
  <c r="C21" i="27"/>
  <c r="T43" i="16"/>
  <c r="G10" i="27"/>
  <c r="I10" i="27"/>
  <c r="G11" i="27"/>
  <c r="I11" i="27"/>
  <c r="T43" i="3"/>
  <c r="G9" i="27"/>
  <c r="I9" i="27"/>
  <c r="G12" i="27"/>
  <c r="I12" i="27"/>
  <c r="G13" i="27"/>
  <c r="I13" i="27"/>
  <c r="G14" i="27"/>
  <c r="I14" i="27"/>
  <c r="G15" i="27"/>
  <c r="I15" i="27"/>
  <c r="G16" i="27"/>
  <c r="I16" i="27"/>
  <c r="G17" i="27"/>
  <c r="I17" i="27"/>
  <c r="G18" i="27"/>
  <c r="I18" i="27"/>
  <c r="G19" i="27"/>
  <c r="I19" i="27"/>
  <c r="G20" i="27"/>
  <c r="I20" i="27"/>
  <c r="I21" i="27"/>
  <c r="C22" i="27"/>
  <c r="T7" i="16"/>
  <c r="T7" i="3"/>
  <c r="T3" i="3"/>
  <c r="T5" i="3"/>
  <c r="T3" i="16"/>
  <c r="T5" i="16"/>
  <c r="T3" i="17"/>
  <c r="T7" i="17"/>
  <c r="T43" i="17"/>
  <c r="T5" i="17"/>
  <c r="T3" i="18"/>
  <c r="T5" i="18"/>
  <c r="T3" i="19"/>
  <c r="T5" i="19"/>
  <c r="T3" i="20"/>
  <c r="T5" i="20"/>
  <c r="T3" i="21"/>
  <c r="T5" i="21"/>
  <c r="T3" i="22"/>
  <c r="T5" i="22"/>
  <c r="T3" i="23"/>
  <c r="T5" i="23"/>
  <c r="T3" i="26"/>
  <c r="T5" i="26"/>
  <c r="T3" i="25"/>
  <c r="T5" i="25"/>
  <c r="T3" i="24"/>
  <c r="T37" i="24"/>
  <c r="D25" i="30"/>
  <c r="T37" i="25"/>
  <c r="D23" i="30"/>
  <c r="T37" i="26"/>
  <c r="D21" i="30"/>
  <c r="T37" i="23"/>
  <c r="D19" i="30"/>
  <c r="T37" i="22"/>
  <c r="D17" i="30"/>
  <c r="T37" i="21"/>
  <c r="D15" i="30"/>
  <c r="T37" i="20"/>
  <c r="D13" i="30"/>
  <c r="T37" i="19"/>
  <c r="D11" i="30"/>
  <c r="T37" i="18"/>
  <c r="D9" i="30"/>
  <c r="T37" i="17"/>
  <c r="D7" i="30"/>
  <c r="T37" i="16"/>
  <c r="D5" i="30"/>
  <c r="T37" i="3"/>
  <c r="D3" i="30"/>
  <c r="C3" i="30"/>
  <c r="C5" i="30"/>
  <c r="C7" i="30"/>
  <c r="C9" i="30"/>
  <c r="C11" i="30"/>
  <c r="C13" i="30"/>
  <c r="C15" i="30"/>
  <c r="C17" i="30"/>
  <c r="C19" i="30"/>
  <c r="C21" i="30"/>
  <c r="C23" i="30"/>
  <c r="C25" i="30"/>
  <c r="M7" i="30"/>
  <c r="M3" i="30"/>
  <c r="O7" i="30"/>
  <c r="B5" i="30"/>
  <c r="E25" i="30"/>
  <c r="E23" i="30"/>
  <c r="E21" i="30"/>
  <c r="E19" i="30"/>
  <c r="E17" i="30"/>
  <c r="E15" i="30"/>
  <c r="E13" i="30"/>
  <c r="E11" i="30"/>
  <c r="E9" i="30"/>
  <c r="E7" i="30"/>
  <c r="E5" i="30"/>
  <c r="E3" i="30"/>
  <c r="M11" i="30"/>
  <c r="M15" i="30"/>
  <c r="K26" i="30"/>
  <c r="J26" i="30"/>
  <c r="I26" i="30"/>
  <c r="H26" i="30"/>
  <c r="G25" i="30"/>
  <c r="T5" i="24"/>
  <c r="F25" i="30"/>
  <c r="B25" i="30"/>
  <c r="K24" i="30"/>
  <c r="J24" i="30"/>
  <c r="I24" i="30"/>
  <c r="H24" i="30"/>
  <c r="G23" i="30"/>
  <c r="F23" i="30"/>
  <c r="B23" i="30"/>
  <c r="K22" i="30"/>
  <c r="J22" i="30"/>
  <c r="I22" i="30"/>
  <c r="H22" i="30"/>
  <c r="G21" i="30"/>
  <c r="F21" i="30"/>
  <c r="B21" i="30"/>
  <c r="K20" i="30"/>
  <c r="J20" i="30"/>
  <c r="I20" i="30"/>
  <c r="H20" i="30"/>
  <c r="G19" i="30"/>
  <c r="F19" i="30"/>
  <c r="B19" i="30"/>
  <c r="K18" i="30"/>
  <c r="J18" i="30"/>
  <c r="I18" i="30"/>
  <c r="H18" i="30"/>
  <c r="G17" i="30"/>
  <c r="F17" i="30"/>
  <c r="B17" i="30"/>
  <c r="K16" i="30"/>
  <c r="J16" i="30"/>
  <c r="I16" i="30"/>
  <c r="H16" i="30"/>
  <c r="G15" i="30"/>
  <c r="F15" i="30"/>
  <c r="B15" i="30"/>
  <c r="K14" i="30"/>
  <c r="J14" i="30"/>
  <c r="I14" i="30"/>
  <c r="H14" i="30"/>
  <c r="G13" i="30"/>
  <c r="F13" i="30"/>
  <c r="B13" i="30"/>
  <c r="K12" i="30"/>
  <c r="J12" i="30"/>
  <c r="I12" i="30"/>
  <c r="H12" i="30"/>
  <c r="G11" i="30"/>
  <c r="F11" i="30"/>
  <c r="B11" i="30"/>
  <c r="K10" i="30"/>
  <c r="J10" i="30"/>
  <c r="I10" i="30"/>
  <c r="H10" i="30"/>
  <c r="G9" i="30"/>
  <c r="F9" i="30"/>
  <c r="B9" i="30"/>
  <c r="V28" i="17"/>
  <c r="K8" i="30"/>
  <c r="U28" i="17"/>
  <c r="J8" i="30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V19" i="17"/>
  <c r="I8" i="30"/>
  <c r="U19" i="17"/>
  <c r="H8" i="30"/>
  <c r="T13" i="17"/>
  <c r="G7" i="30"/>
  <c r="F7" i="30"/>
  <c r="B7" i="30"/>
  <c r="J25" i="30"/>
  <c r="H25" i="30"/>
  <c r="J23" i="30"/>
  <c r="H23" i="30"/>
  <c r="J21" i="30"/>
  <c r="H21" i="30"/>
  <c r="J19" i="30"/>
  <c r="H19" i="30"/>
  <c r="J17" i="30"/>
  <c r="H17" i="30"/>
  <c r="J15" i="30"/>
  <c r="H15" i="30"/>
  <c r="J13" i="30"/>
  <c r="H13" i="30"/>
  <c r="J11" i="30"/>
  <c r="H11" i="30"/>
  <c r="J9" i="30"/>
  <c r="H9" i="30"/>
  <c r="J7" i="30"/>
  <c r="H7" i="30"/>
  <c r="V28" i="16"/>
  <c r="K6" i="30"/>
  <c r="U28" i="16"/>
  <c r="J6" i="30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V19" i="16"/>
  <c r="I6" i="30"/>
  <c r="U19" i="16"/>
  <c r="H6" i="30"/>
  <c r="T13" i="16"/>
  <c r="G5" i="30"/>
  <c r="F5" i="30"/>
  <c r="V28" i="3"/>
  <c r="K4" i="30"/>
  <c r="U28" i="3"/>
  <c r="J4" i="30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V19" i="3"/>
  <c r="I4" i="30"/>
  <c r="U19" i="3"/>
  <c r="H4" i="30"/>
  <c r="T13" i="3"/>
  <c r="G3" i="30"/>
  <c r="F3" i="30"/>
  <c r="B3" i="30"/>
  <c r="H3" i="30"/>
  <c r="J3" i="30"/>
  <c r="J5" i="30"/>
  <c r="H5" i="30"/>
  <c r="S70" i="25"/>
  <c r="Q70" i="25"/>
  <c r="R70" i="25"/>
  <c r="U70" i="25"/>
  <c r="S71" i="25"/>
  <c r="Q71" i="25"/>
  <c r="R71" i="25"/>
  <c r="U71" i="25"/>
  <c r="S72" i="25"/>
  <c r="Q72" i="25"/>
  <c r="R72" i="25"/>
  <c r="U72" i="25"/>
  <c r="S73" i="25"/>
  <c r="Q73" i="25"/>
  <c r="R73" i="25"/>
  <c r="U73" i="25"/>
  <c r="S74" i="25"/>
  <c r="Q74" i="25"/>
  <c r="R74" i="25"/>
  <c r="U74" i="25"/>
  <c r="S75" i="25"/>
  <c r="Q75" i="25"/>
  <c r="R75" i="25"/>
  <c r="U75" i="25"/>
  <c r="S76" i="25"/>
  <c r="Q76" i="25"/>
  <c r="R76" i="25"/>
  <c r="U76" i="25"/>
  <c r="S77" i="25"/>
  <c r="Q77" i="25"/>
  <c r="R77" i="25"/>
  <c r="U77" i="25"/>
  <c r="S78" i="25"/>
  <c r="Q78" i="25"/>
  <c r="R78" i="25"/>
  <c r="U78" i="25"/>
  <c r="S79" i="25"/>
  <c r="Q79" i="25"/>
  <c r="R79" i="25"/>
  <c r="U79" i="25"/>
  <c r="S80" i="25"/>
  <c r="Q80" i="25"/>
  <c r="R80" i="25"/>
  <c r="U80" i="25"/>
  <c r="S81" i="25"/>
  <c r="Q81" i="25"/>
  <c r="R81" i="25"/>
  <c r="U81" i="25"/>
  <c r="S82" i="25"/>
  <c r="Q82" i="25"/>
  <c r="R82" i="25"/>
  <c r="U82" i="25"/>
  <c r="S83" i="25"/>
  <c r="Q83" i="25"/>
  <c r="R83" i="25"/>
  <c r="U83" i="25"/>
  <c r="S84" i="25"/>
  <c r="Q84" i="25"/>
  <c r="R84" i="25"/>
  <c r="U84" i="25"/>
  <c r="S85" i="25"/>
  <c r="Q85" i="25"/>
  <c r="R85" i="25"/>
  <c r="U85" i="25"/>
  <c r="S86" i="25"/>
  <c r="Q86" i="25"/>
  <c r="R86" i="25"/>
  <c r="U86" i="25"/>
  <c r="S87" i="25"/>
  <c r="Q87" i="25"/>
  <c r="R87" i="25"/>
  <c r="U87" i="25"/>
  <c r="S88" i="25"/>
  <c r="Q88" i="25"/>
  <c r="R88" i="25"/>
  <c r="U88" i="25"/>
  <c r="S89" i="25"/>
  <c r="Q89" i="25"/>
  <c r="R89" i="25"/>
  <c r="U89" i="25"/>
  <c r="S90" i="25"/>
  <c r="Q90" i="25"/>
  <c r="R90" i="25"/>
  <c r="U90" i="25"/>
  <c r="S91" i="25"/>
  <c r="Q91" i="25"/>
  <c r="R91" i="25"/>
  <c r="U91" i="25"/>
  <c r="S92" i="25"/>
  <c r="Q92" i="25"/>
  <c r="R92" i="25"/>
  <c r="U92" i="25"/>
  <c r="S93" i="25"/>
  <c r="Q93" i="25"/>
  <c r="R93" i="25"/>
  <c r="U93" i="25"/>
  <c r="S94" i="25"/>
  <c r="Q94" i="25"/>
  <c r="R94" i="25"/>
  <c r="U94" i="25"/>
  <c r="S95" i="25"/>
  <c r="Q95" i="25"/>
  <c r="R95" i="25"/>
  <c r="U95" i="25"/>
  <c r="S96" i="25"/>
  <c r="Q96" i="25"/>
  <c r="R96" i="25"/>
  <c r="U96" i="25"/>
  <c r="S97" i="25"/>
  <c r="Q97" i="25"/>
  <c r="R97" i="25"/>
  <c r="U97" i="25"/>
  <c r="S98" i="25"/>
  <c r="Q98" i="25"/>
  <c r="R98" i="25"/>
  <c r="U98" i="25"/>
  <c r="S99" i="25"/>
  <c r="Q99" i="25"/>
  <c r="R99" i="25"/>
  <c r="U99" i="25"/>
  <c r="S5" i="25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T99" i="25"/>
  <c r="T98" i="25"/>
  <c r="T97" i="25"/>
  <c r="T96" i="25"/>
  <c r="T95" i="25"/>
  <c r="T94" i="25"/>
  <c r="T93" i="25"/>
  <c r="T92" i="25"/>
  <c r="T91" i="25"/>
  <c r="T90" i="25"/>
  <c r="T89" i="25"/>
  <c r="T88" i="25"/>
  <c r="T87" i="25"/>
  <c r="T86" i="25"/>
  <c r="T85" i="25"/>
  <c r="T84" i="25"/>
  <c r="T83" i="25"/>
  <c r="T82" i="25"/>
  <c r="T81" i="25"/>
  <c r="T80" i="25"/>
  <c r="T79" i="25"/>
  <c r="T78" i="25"/>
  <c r="T77" i="25"/>
  <c r="T76" i="25"/>
  <c r="T75" i="25"/>
  <c r="T74" i="25"/>
  <c r="T73" i="25"/>
  <c r="T72" i="25"/>
  <c r="T71" i="25"/>
  <c r="T70" i="25"/>
  <c r="S70" i="23"/>
  <c r="Q70" i="23"/>
  <c r="R70" i="23"/>
  <c r="U70" i="23"/>
  <c r="S71" i="23"/>
  <c r="Q71" i="23"/>
  <c r="R71" i="23"/>
  <c r="U71" i="23"/>
  <c r="S72" i="23"/>
  <c r="Q72" i="23"/>
  <c r="R72" i="23"/>
  <c r="U72" i="23"/>
  <c r="S73" i="23"/>
  <c r="Q73" i="23"/>
  <c r="R73" i="23"/>
  <c r="U73" i="23"/>
  <c r="S74" i="23"/>
  <c r="Q74" i="23"/>
  <c r="R74" i="23"/>
  <c r="U74" i="23"/>
  <c r="S75" i="23"/>
  <c r="Q75" i="23"/>
  <c r="R75" i="23"/>
  <c r="U75" i="23"/>
  <c r="S76" i="23"/>
  <c r="Q76" i="23"/>
  <c r="R76" i="23"/>
  <c r="U76" i="23"/>
  <c r="S77" i="23"/>
  <c r="Q77" i="23"/>
  <c r="R77" i="23"/>
  <c r="U77" i="23"/>
  <c r="S78" i="23"/>
  <c r="Q78" i="23"/>
  <c r="R78" i="23"/>
  <c r="U78" i="23"/>
  <c r="S79" i="23"/>
  <c r="Q79" i="23"/>
  <c r="R79" i="23"/>
  <c r="U79" i="23"/>
  <c r="S80" i="23"/>
  <c r="Q80" i="23"/>
  <c r="R80" i="23"/>
  <c r="U80" i="23"/>
  <c r="S81" i="23"/>
  <c r="Q81" i="23"/>
  <c r="R81" i="23"/>
  <c r="U81" i="23"/>
  <c r="S82" i="23"/>
  <c r="Q82" i="23"/>
  <c r="R82" i="23"/>
  <c r="U82" i="23"/>
  <c r="S83" i="23"/>
  <c r="Q83" i="23"/>
  <c r="R83" i="23"/>
  <c r="U83" i="23"/>
  <c r="S84" i="23"/>
  <c r="Q84" i="23"/>
  <c r="R84" i="23"/>
  <c r="U84" i="23"/>
  <c r="S85" i="23"/>
  <c r="Q85" i="23"/>
  <c r="R85" i="23"/>
  <c r="U85" i="23"/>
  <c r="S86" i="23"/>
  <c r="Q86" i="23"/>
  <c r="R86" i="23"/>
  <c r="U86" i="23"/>
  <c r="S87" i="23"/>
  <c r="Q87" i="23"/>
  <c r="R87" i="23"/>
  <c r="U87" i="23"/>
  <c r="S88" i="23"/>
  <c r="Q88" i="23"/>
  <c r="R88" i="23"/>
  <c r="U88" i="23"/>
  <c r="S89" i="23"/>
  <c r="Q89" i="23"/>
  <c r="R89" i="23"/>
  <c r="U89" i="23"/>
  <c r="S90" i="23"/>
  <c r="Q90" i="23"/>
  <c r="R90" i="23"/>
  <c r="U90" i="23"/>
  <c r="S91" i="23"/>
  <c r="Q91" i="23"/>
  <c r="R91" i="23"/>
  <c r="U91" i="23"/>
  <c r="S92" i="23"/>
  <c r="Q92" i="23"/>
  <c r="R92" i="23"/>
  <c r="U92" i="23"/>
  <c r="S93" i="23"/>
  <c r="Q93" i="23"/>
  <c r="R93" i="23"/>
  <c r="U93" i="23"/>
  <c r="S94" i="23"/>
  <c r="Q94" i="23"/>
  <c r="R94" i="23"/>
  <c r="U94" i="23"/>
  <c r="S95" i="23"/>
  <c r="Q95" i="23"/>
  <c r="R95" i="23"/>
  <c r="U95" i="23"/>
  <c r="S96" i="23"/>
  <c r="Q96" i="23"/>
  <c r="R96" i="23"/>
  <c r="U96" i="23"/>
  <c r="S97" i="23"/>
  <c r="Q97" i="23"/>
  <c r="R97" i="23"/>
  <c r="U97" i="23"/>
  <c r="S98" i="23"/>
  <c r="Q98" i="23"/>
  <c r="R98" i="23"/>
  <c r="U98" i="23"/>
  <c r="S99" i="23"/>
  <c r="Q99" i="23"/>
  <c r="R99" i="23"/>
  <c r="U99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T99" i="23"/>
  <c r="T98" i="23"/>
  <c r="T97" i="23"/>
  <c r="T96" i="23"/>
  <c r="T95" i="23"/>
  <c r="T94" i="23"/>
  <c r="T93" i="23"/>
  <c r="T92" i="23"/>
  <c r="T91" i="23"/>
  <c r="T90" i="23"/>
  <c r="T89" i="23"/>
  <c r="T88" i="23"/>
  <c r="T87" i="23"/>
  <c r="T86" i="23"/>
  <c r="T85" i="23"/>
  <c r="T84" i="23"/>
  <c r="T83" i="23"/>
  <c r="T82" i="23"/>
  <c r="T81" i="23"/>
  <c r="T80" i="23"/>
  <c r="T79" i="23"/>
  <c r="T78" i="23"/>
  <c r="T77" i="23"/>
  <c r="T76" i="23"/>
  <c r="T75" i="23"/>
  <c r="T74" i="23"/>
  <c r="T73" i="23"/>
  <c r="T72" i="23"/>
  <c r="T71" i="23"/>
  <c r="T70" i="23"/>
  <c r="S70" i="20"/>
  <c r="Q70" i="20"/>
  <c r="R70" i="20"/>
  <c r="U70" i="20"/>
  <c r="S71" i="20"/>
  <c r="Q71" i="20"/>
  <c r="R71" i="20"/>
  <c r="U71" i="20"/>
  <c r="S72" i="20"/>
  <c r="Q72" i="20"/>
  <c r="R72" i="20"/>
  <c r="U72" i="20"/>
  <c r="S73" i="20"/>
  <c r="Q73" i="20"/>
  <c r="R73" i="20"/>
  <c r="U73" i="20"/>
  <c r="S74" i="20"/>
  <c r="Q74" i="20"/>
  <c r="R74" i="20"/>
  <c r="U74" i="20"/>
  <c r="S75" i="20"/>
  <c r="Q75" i="20"/>
  <c r="R75" i="20"/>
  <c r="U75" i="20"/>
  <c r="S76" i="20"/>
  <c r="Q76" i="20"/>
  <c r="R76" i="20"/>
  <c r="U76" i="20"/>
  <c r="S77" i="20"/>
  <c r="Q77" i="20"/>
  <c r="R77" i="20"/>
  <c r="U77" i="20"/>
  <c r="S78" i="20"/>
  <c r="Q78" i="20"/>
  <c r="R78" i="20"/>
  <c r="U78" i="20"/>
  <c r="S79" i="20"/>
  <c r="Q79" i="20"/>
  <c r="R79" i="20"/>
  <c r="U79" i="20"/>
  <c r="S80" i="20"/>
  <c r="Q80" i="20"/>
  <c r="R80" i="20"/>
  <c r="U80" i="20"/>
  <c r="S81" i="20"/>
  <c r="Q81" i="20"/>
  <c r="R81" i="20"/>
  <c r="U81" i="20"/>
  <c r="S82" i="20"/>
  <c r="Q82" i="20"/>
  <c r="R82" i="20"/>
  <c r="U82" i="20"/>
  <c r="S83" i="20"/>
  <c r="Q83" i="20"/>
  <c r="R83" i="20"/>
  <c r="U83" i="20"/>
  <c r="S84" i="20"/>
  <c r="Q84" i="20"/>
  <c r="R84" i="20"/>
  <c r="U84" i="20"/>
  <c r="S85" i="20"/>
  <c r="Q85" i="20"/>
  <c r="R85" i="20"/>
  <c r="U85" i="20"/>
  <c r="S86" i="20"/>
  <c r="Q86" i="20"/>
  <c r="R86" i="20"/>
  <c r="U86" i="20"/>
  <c r="S87" i="20"/>
  <c r="Q87" i="20"/>
  <c r="R87" i="20"/>
  <c r="U87" i="20"/>
  <c r="S88" i="20"/>
  <c r="Q88" i="20"/>
  <c r="R88" i="20"/>
  <c r="U88" i="20"/>
  <c r="S89" i="20"/>
  <c r="Q89" i="20"/>
  <c r="R89" i="20"/>
  <c r="U89" i="20"/>
  <c r="S90" i="20"/>
  <c r="Q90" i="20"/>
  <c r="R90" i="20"/>
  <c r="U90" i="20"/>
  <c r="S91" i="20"/>
  <c r="Q91" i="20"/>
  <c r="R91" i="20"/>
  <c r="U91" i="20"/>
  <c r="S92" i="20"/>
  <c r="Q92" i="20"/>
  <c r="R92" i="20"/>
  <c r="U92" i="20"/>
  <c r="S93" i="20"/>
  <c r="Q93" i="20"/>
  <c r="R93" i="20"/>
  <c r="U93" i="20"/>
  <c r="S94" i="20"/>
  <c r="Q94" i="20"/>
  <c r="R94" i="20"/>
  <c r="U94" i="20"/>
  <c r="S95" i="20"/>
  <c r="Q95" i="20"/>
  <c r="R95" i="20"/>
  <c r="U95" i="20"/>
  <c r="S96" i="20"/>
  <c r="Q96" i="20"/>
  <c r="R96" i="20"/>
  <c r="U96" i="20"/>
  <c r="S97" i="20"/>
  <c r="Q97" i="20"/>
  <c r="R97" i="20"/>
  <c r="U97" i="20"/>
  <c r="S98" i="20"/>
  <c r="Q98" i="20"/>
  <c r="R98" i="20"/>
  <c r="U98" i="20"/>
  <c r="S99" i="20"/>
  <c r="Q99" i="20"/>
  <c r="R99" i="20"/>
  <c r="U99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T99" i="20"/>
  <c r="T98" i="20"/>
  <c r="T97" i="20"/>
  <c r="T96" i="20"/>
  <c r="T95" i="20"/>
  <c r="T94" i="20"/>
  <c r="T93" i="20"/>
  <c r="T92" i="20"/>
  <c r="T91" i="20"/>
  <c r="T90" i="20"/>
  <c r="T89" i="20"/>
  <c r="T88" i="20"/>
  <c r="T87" i="20"/>
  <c r="T86" i="20"/>
  <c r="T85" i="20"/>
  <c r="T84" i="20"/>
  <c r="T83" i="20"/>
  <c r="T82" i="20"/>
  <c r="T81" i="20"/>
  <c r="T80" i="20"/>
  <c r="T79" i="20"/>
  <c r="T78" i="20"/>
  <c r="T77" i="20"/>
  <c r="T76" i="20"/>
  <c r="T75" i="20"/>
  <c r="T74" i="20"/>
  <c r="T73" i="20"/>
  <c r="T72" i="20"/>
  <c r="T71" i="20"/>
  <c r="T70" i="20"/>
  <c r="S70" i="18"/>
  <c r="Q70" i="18"/>
  <c r="R70" i="18"/>
  <c r="U70" i="18"/>
  <c r="S71" i="18"/>
  <c r="Q71" i="18"/>
  <c r="R71" i="18"/>
  <c r="U71" i="18"/>
  <c r="S72" i="18"/>
  <c r="Q72" i="18"/>
  <c r="R72" i="18"/>
  <c r="U72" i="18"/>
  <c r="S73" i="18"/>
  <c r="Q73" i="18"/>
  <c r="R73" i="18"/>
  <c r="U73" i="18"/>
  <c r="S74" i="18"/>
  <c r="Q74" i="18"/>
  <c r="R74" i="18"/>
  <c r="U74" i="18"/>
  <c r="S75" i="18"/>
  <c r="Q75" i="18"/>
  <c r="R75" i="18"/>
  <c r="U75" i="18"/>
  <c r="S76" i="18"/>
  <c r="Q76" i="18"/>
  <c r="R76" i="18"/>
  <c r="U76" i="18"/>
  <c r="S77" i="18"/>
  <c r="Q77" i="18"/>
  <c r="R77" i="18"/>
  <c r="U77" i="18"/>
  <c r="S78" i="18"/>
  <c r="Q78" i="18"/>
  <c r="R78" i="18"/>
  <c r="U78" i="18"/>
  <c r="S79" i="18"/>
  <c r="Q79" i="18"/>
  <c r="R79" i="18"/>
  <c r="U79" i="18"/>
  <c r="S80" i="18"/>
  <c r="Q80" i="18"/>
  <c r="R80" i="18"/>
  <c r="U80" i="18"/>
  <c r="S81" i="18"/>
  <c r="Q81" i="18"/>
  <c r="R81" i="18"/>
  <c r="U81" i="18"/>
  <c r="S82" i="18"/>
  <c r="Q82" i="18"/>
  <c r="R82" i="18"/>
  <c r="U82" i="18"/>
  <c r="S83" i="18"/>
  <c r="Q83" i="18"/>
  <c r="R83" i="18"/>
  <c r="U83" i="18"/>
  <c r="S84" i="18"/>
  <c r="Q84" i="18"/>
  <c r="R84" i="18"/>
  <c r="U84" i="18"/>
  <c r="S85" i="18"/>
  <c r="Q85" i="18"/>
  <c r="R85" i="18"/>
  <c r="U85" i="18"/>
  <c r="S86" i="18"/>
  <c r="Q86" i="18"/>
  <c r="R86" i="18"/>
  <c r="U86" i="18"/>
  <c r="S87" i="18"/>
  <c r="Q87" i="18"/>
  <c r="R87" i="18"/>
  <c r="U87" i="18"/>
  <c r="S88" i="18"/>
  <c r="Q88" i="18"/>
  <c r="R88" i="18"/>
  <c r="U88" i="18"/>
  <c r="S89" i="18"/>
  <c r="Q89" i="18"/>
  <c r="R89" i="18"/>
  <c r="U89" i="18"/>
  <c r="S90" i="18"/>
  <c r="Q90" i="18"/>
  <c r="R90" i="18"/>
  <c r="U90" i="18"/>
  <c r="S91" i="18"/>
  <c r="Q91" i="18"/>
  <c r="R91" i="18"/>
  <c r="U91" i="18"/>
  <c r="S92" i="18"/>
  <c r="Q92" i="18"/>
  <c r="R92" i="18"/>
  <c r="U92" i="18"/>
  <c r="S93" i="18"/>
  <c r="Q93" i="18"/>
  <c r="R93" i="18"/>
  <c r="U93" i="18"/>
  <c r="S94" i="18"/>
  <c r="Q94" i="18"/>
  <c r="R94" i="18"/>
  <c r="U94" i="18"/>
  <c r="S95" i="18"/>
  <c r="Q95" i="18"/>
  <c r="R95" i="18"/>
  <c r="U95" i="18"/>
  <c r="S96" i="18"/>
  <c r="Q96" i="18"/>
  <c r="R96" i="18"/>
  <c r="U96" i="18"/>
  <c r="S97" i="18"/>
  <c r="Q97" i="18"/>
  <c r="R97" i="18"/>
  <c r="U97" i="18"/>
  <c r="S98" i="18"/>
  <c r="Q98" i="18"/>
  <c r="R98" i="18"/>
  <c r="U98" i="18"/>
  <c r="S99" i="18"/>
  <c r="Q99" i="18"/>
  <c r="R99" i="18"/>
  <c r="U99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T99" i="18"/>
  <c r="T98" i="18"/>
  <c r="T97" i="18"/>
  <c r="T96" i="18"/>
  <c r="T95" i="18"/>
  <c r="T94" i="18"/>
  <c r="T93" i="18"/>
  <c r="T92" i="18"/>
  <c r="T91" i="18"/>
  <c r="T90" i="18"/>
  <c r="T89" i="18"/>
  <c r="T88" i="18"/>
  <c r="T87" i="18"/>
  <c r="T86" i="18"/>
  <c r="T85" i="18"/>
  <c r="T84" i="18"/>
  <c r="T83" i="18"/>
  <c r="T82" i="18"/>
  <c r="T81" i="18"/>
  <c r="T80" i="18"/>
  <c r="T79" i="18"/>
  <c r="T78" i="18"/>
  <c r="T77" i="18"/>
  <c r="T76" i="18"/>
  <c r="T75" i="18"/>
  <c r="T74" i="18"/>
  <c r="T73" i="18"/>
  <c r="T72" i="18"/>
  <c r="T71" i="18"/>
  <c r="T70" i="18"/>
  <c r="S70" i="24"/>
  <c r="Q70" i="24"/>
  <c r="R70" i="24"/>
  <c r="U70" i="24"/>
  <c r="S71" i="24"/>
  <c r="Q71" i="24"/>
  <c r="R71" i="24"/>
  <c r="U71" i="24"/>
  <c r="S72" i="24"/>
  <c r="Q72" i="24"/>
  <c r="R72" i="24"/>
  <c r="U72" i="24"/>
  <c r="S73" i="24"/>
  <c r="Q73" i="24"/>
  <c r="R73" i="24"/>
  <c r="U73" i="24"/>
  <c r="S74" i="24"/>
  <c r="Q74" i="24"/>
  <c r="R74" i="24"/>
  <c r="U74" i="24"/>
  <c r="S75" i="24"/>
  <c r="Q75" i="24"/>
  <c r="R75" i="24"/>
  <c r="U75" i="24"/>
  <c r="S76" i="24"/>
  <c r="Q76" i="24"/>
  <c r="R76" i="24"/>
  <c r="U76" i="24"/>
  <c r="S77" i="24"/>
  <c r="Q77" i="24"/>
  <c r="R77" i="24"/>
  <c r="U77" i="24"/>
  <c r="S78" i="24"/>
  <c r="Q78" i="24"/>
  <c r="R78" i="24"/>
  <c r="U78" i="24"/>
  <c r="S79" i="24"/>
  <c r="Q79" i="24"/>
  <c r="R79" i="24"/>
  <c r="U79" i="24"/>
  <c r="S80" i="24"/>
  <c r="Q80" i="24"/>
  <c r="R80" i="24"/>
  <c r="U80" i="24"/>
  <c r="S81" i="24"/>
  <c r="Q81" i="24"/>
  <c r="R81" i="24"/>
  <c r="U81" i="24"/>
  <c r="S82" i="24"/>
  <c r="Q82" i="24"/>
  <c r="R82" i="24"/>
  <c r="U82" i="24"/>
  <c r="S83" i="24"/>
  <c r="Q83" i="24"/>
  <c r="R83" i="24"/>
  <c r="U83" i="24"/>
  <c r="S84" i="24"/>
  <c r="Q84" i="24"/>
  <c r="R84" i="24"/>
  <c r="U84" i="24"/>
  <c r="S85" i="24"/>
  <c r="Q85" i="24"/>
  <c r="R85" i="24"/>
  <c r="U85" i="24"/>
  <c r="S86" i="24"/>
  <c r="Q86" i="24"/>
  <c r="R86" i="24"/>
  <c r="U86" i="24"/>
  <c r="S87" i="24"/>
  <c r="Q87" i="24"/>
  <c r="R87" i="24"/>
  <c r="U87" i="24"/>
  <c r="S88" i="24"/>
  <c r="Q88" i="24"/>
  <c r="R88" i="24"/>
  <c r="U88" i="24"/>
  <c r="S89" i="24"/>
  <c r="Q89" i="24"/>
  <c r="R89" i="24"/>
  <c r="U89" i="24"/>
  <c r="S90" i="24"/>
  <c r="Q90" i="24"/>
  <c r="R90" i="24"/>
  <c r="U90" i="24"/>
  <c r="S91" i="24"/>
  <c r="Q91" i="24"/>
  <c r="R91" i="24"/>
  <c r="U91" i="24"/>
  <c r="S92" i="24"/>
  <c r="Q92" i="24"/>
  <c r="R92" i="24"/>
  <c r="U92" i="24"/>
  <c r="S93" i="24"/>
  <c r="Q93" i="24"/>
  <c r="R93" i="24"/>
  <c r="U93" i="24"/>
  <c r="S94" i="24"/>
  <c r="Q94" i="24"/>
  <c r="R94" i="24"/>
  <c r="U94" i="24"/>
  <c r="S95" i="24"/>
  <c r="Q95" i="24"/>
  <c r="R95" i="24"/>
  <c r="U95" i="24"/>
  <c r="S96" i="24"/>
  <c r="Q96" i="24"/>
  <c r="R96" i="24"/>
  <c r="U96" i="24"/>
  <c r="S97" i="24"/>
  <c r="Q97" i="24"/>
  <c r="R97" i="24"/>
  <c r="U97" i="24"/>
  <c r="S98" i="24"/>
  <c r="Q98" i="24"/>
  <c r="R98" i="24"/>
  <c r="U98" i="24"/>
  <c r="S99" i="24"/>
  <c r="Q99" i="24"/>
  <c r="R99" i="24"/>
  <c r="U99" i="24"/>
  <c r="S100" i="24"/>
  <c r="Q100" i="24"/>
  <c r="R100" i="24"/>
  <c r="U100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T100" i="24"/>
  <c r="T99" i="24"/>
  <c r="T98" i="24"/>
  <c r="T97" i="24"/>
  <c r="T96" i="24"/>
  <c r="T95" i="24"/>
  <c r="T94" i="24"/>
  <c r="T93" i="24"/>
  <c r="T92" i="24"/>
  <c r="T91" i="24"/>
  <c r="T90" i="24"/>
  <c r="T89" i="24"/>
  <c r="T88" i="24"/>
  <c r="T87" i="24"/>
  <c r="T86" i="24"/>
  <c r="T85" i="24"/>
  <c r="T84" i="24"/>
  <c r="T83" i="24"/>
  <c r="T82" i="24"/>
  <c r="T81" i="24"/>
  <c r="T80" i="24"/>
  <c r="T79" i="24"/>
  <c r="T78" i="24"/>
  <c r="T77" i="24"/>
  <c r="T76" i="24"/>
  <c r="T75" i="24"/>
  <c r="T74" i="24"/>
  <c r="T73" i="24"/>
  <c r="T72" i="24"/>
  <c r="T71" i="24"/>
  <c r="T70" i="24"/>
  <c r="S70" i="26"/>
  <c r="Q70" i="26"/>
  <c r="R70" i="26"/>
  <c r="U70" i="26"/>
  <c r="S71" i="26"/>
  <c r="Q71" i="26"/>
  <c r="R71" i="26"/>
  <c r="U71" i="26"/>
  <c r="S72" i="26"/>
  <c r="Q72" i="26"/>
  <c r="R72" i="26"/>
  <c r="U72" i="26"/>
  <c r="S73" i="26"/>
  <c r="Q73" i="26"/>
  <c r="R73" i="26"/>
  <c r="U73" i="26"/>
  <c r="S74" i="26"/>
  <c r="Q74" i="26"/>
  <c r="R74" i="26"/>
  <c r="U74" i="26"/>
  <c r="S75" i="26"/>
  <c r="Q75" i="26"/>
  <c r="R75" i="26"/>
  <c r="U75" i="26"/>
  <c r="S76" i="26"/>
  <c r="Q76" i="26"/>
  <c r="R76" i="26"/>
  <c r="U76" i="26"/>
  <c r="S77" i="26"/>
  <c r="Q77" i="26"/>
  <c r="R77" i="26"/>
  <c r="U77" i="26"/>
  <c r="S78" i="26"/>
  <c r="Q78" i="26"/>
  <c r="R78" i="26"/>
  <c r="U78" i="26"/>
  <c r="S79" i="26"/>
  <c r="Q79" i="26"/>
  <c r="R79" i="26"/>
  <c r="U79" i="26"/>
  <c r="S80" i="26"/>
  <c r="Q80" i="26"/>
  <c r="R80" i="26"/>
  <c r="U80" i="26"/>
  <c r="S81" i="26"/>
  <c r="Q81" i="26"/>
  <c r="R81" i="26"/>
  <c r="U81" i="26"/>
  <c r="S82" i="26"/>
  <c r="Q82" i="26"/>
  <c r="R82" i="26"/>
  <c r="U82" i="26"/>
  <c r="S83" i="26"/>
  <c r="Q83" i="26"/>
  <c r="R83" i="26"/>
  <c r="U83" i="26"/>
  <c r="S84" i="26"/>
  <c r="Q84" i="26"/>
  <c r="R84" i="26"/>
  <c r="U84" i="26"/>
  <c r="S85" i="26"/>
  <c r="Q85" i="26"/>
  <c r="R85" i="26"/>
  <c r="U85" i="26"/>
  <c r="S86" i="26"/>
  <c r="Q86" i="26"/>
  <c r="R86" i="26"/>
  <c r="U86" i="26"/>
  <c r="S87" i="26"/>
  <c r="Q87" i="26"/>
  <c r="R87" i="26"/>
  <c r="U87" i="26"/>
  <c r="S88" i="26"/>
  <c r="Q88" i="26"/>
  <c r="R88" i="26"/>
  <c r="U88" i="26"/>
  <c r="S89" i="26"/>
  <c r="Q89" i="26"/>
  <c r="R89" i="26"/>
  <c r="U89" i="26"/>
  <c r="S90" i="26"/>
  <c r="Q90" i="26"/>
  <c r="R90" i="26"/>
  <c r="U90" i="26"/>
  <c r="S91" i="26"/>
  <c r="Q91" i="26"/>
  <c r="R91" i="26"/>
  <c r="U91" i="26"/>
  <c r="S92" i="26"/>
  <c r="Q92" i="26"/>
  <c r="R92" i="26"/>
  <c r="U92" i="26"/>
  <c r="S93" i="26"/>
  <c r="Q93" i="26"/>
  <c r="R93" i="26"/>
  <c r="U93" i="26"/>
  <c r="S94" i="26"/>
  <c r="Q94" i="26"/>
  <c r="R94" i="26"/>
  <c r="U94" i="26"/>
  <c r="S95" i="26"/>
  <c r="Q95" i="26"/>
  <c r="R95" i="26"/>
  <c r="U95" i="26"/>
  <c r="S96" i="26"/>
  <c r="Q96" i="26"/>
  <c r="R96" i="26"/>
  <c r="U96" i="26"/>
  <c r="S97" i="26"/>
  <c r="Q97" i="26"/>
  <c r="R97" i="26"/>
  <c r="U97" i="26"/>
  <c r="S98" i="26"/>
  <c r="Q98" i="26"/>
  <c r="R98" i="26"/>
  <c r="U98" i="26"/>
  <c r="S99" i="26"/>
  <c r="Q99" i="26"/>
  <c r="R99" i="26"/>
  <c r="U99" i="26"/>
  <c r="S100" i="26"/>
  <c r="Q100" i="26"/>
  <c r="R100" i="26"/>
  <c r="U100" i="26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T100" i="26"/>
  <c r="T99" i="26"/>
  <c r="T98" i="26"/>
  <c r="T97" i="26"/>
  <c r="T96" i="26"/>
  <c r="T95" i="26"/>
  <c r="T94" i="26"/>
  <c r="T93" i="26"/>
  <c r="T92" i="26"/>
  <c r="T91" i="26"/>
  <c r="T90" i="26"/>
  <c r="T89" i="26"/>
  <c r="T88" i="26"/>
  <c r="T87" i="26"/>
  <c r="T86" i="26"/>
  <c r="T85" i="26"/>
  <c r="T84" i="26"/>
  <c r="T83" i="26"/>
  <c r="T82" i="26"/>
  <c r="T81" i="26"/>
  <c r="T80" i="26"/>
  <c r="T79" i="26"/>
  <c r="T78" i="26"/>
  <c r="T77" i="26"/>
  <c r="T76" i="26"/>
  <c r="T75" i="26"/>
  <c r="T74" i="26"/>
  <c r="T73" i="26"/>
  <c r="T72" i="26"/>
  <c r="T71" i="26"/>
  <c r="T70" i="26"/>
  <c r="S70" i="22"/>
  <c r="Q70" i="22"/>
  <c r="R70" i="22"/>
  <c r="U70" i="22"/>
  <c r="S71" i="22"/>
  <c r="Q71" i="22"/>
  <c r="R71" i="22"/>
  <c r="U71" i="22"/>
  <c r="S72" i="22"/>
  <c r="Q72" i="22"/>
  <c r="R72" i="22"/>
  <c r="U72" i="22"/>
  <c r="S73" i="22"/>
  <c r="Q73" i="22"/>
  <c r="R73" i="22"/>
  <c r="U73" i="22"/>
  <c r="S74" i="22"/>
  <c r="Q74" i="22"/>
  <c r="R74" i="22"/>
  <c r="U74" i="22"/>
  <c r="S75" i="22"/>
  <c r="Q75" i="22"/>
  <c r="R75" i="22"/>
  <c r="U75" i="22"/>
  <c r="S76" i="22"/>
  <c r="Q76" i="22"/>
  <c r="R76" i="22"/>
  <c r="U76" i="22"/>
  <c r="S77" i="22"/>
  <c r="Q77" i="22"/>
  <c r="R77" i="22"/>
  <c r="U77" i="22"/>
  <c r="S78" i="22"/>
  <c r="Q78" i="22"/>
  <c r="R78" i="22"/>
  <c r="U78" i="22"/>
  <c r="S79" i="22"/>
  <c r="Q79" i="22"/>
  <c r="R79" i="22"/>
  <c r="U79" i="22"/>
  <c r="S80" i="22"/>
  <c r="Q80" i="22"/>
  <c r="R80" i="22"/>
  <c r="U80" i="22"/>
  <c r="S81" i="22"/>
  <c r="Q81" i="22"/>
  <c r="R81" i="22"/>
  <c r="U81" i="22"/>
  <c r="S82" i="22"/>
  <c r="Q82" i="22"/>
  <c r="R82" i="22"/>
  <c r="U82" i="22"/>
  <c r="S83" i="22"/>
  <c r="Q83" i="22"/>
  <c r="R83" i="22"/>
  <c r="U83" i="22"/>
  <c r="S84" i="22"/>
  <c r="Q84" i="22"/>
  <c r="R84" i="22"/>
  <c r="U84" i="22"/>
  <c r="S85" i="22"/>
  <c r="Q85" i="22"/>
  <c r="R85" i="22"/>
  <c r="U85" i="22"/>
  <c r="S86" i="22"/>
  <c r="Q86" i="22"/>
  <c r="R86" i="22"/>
  <c r="U86" i="22"/>
  <c r="S87" i="22"/>
  <c r="Q87" i="22"/>
  <c r="R87" i="22"/>
  <c r="U87" i="22"/>
  <c r="S88" i="22"/>
  <c r="Q88" i="22"/>
  <c r="R88" i="22"/>
  <c r="U88" i="22"/>
  <c r="S89" i="22"/>
  <c r="Q89" i="22"/>
  <c r="R89" i="22"/>
  <c r="U89" i="22"/>
  <c r="S90" i="22"/>
  <c r="Q90" i="22"/>
  <c r="R90" i="22"/>
  <c r="U90" i="22"/>
  <c r="S91" i="22"/>
  <c r="Q91" i="22"/>
  <c r="R91" i="22"/>
  <c r="U91" i="22"/>
  <c r="S92" i="22"/>
  <c r="Q92" i="22"/>
  <c r="R92" i="22"/>
  <c r="U92" i="22"/>
  <c r="S93" i="22"/>
  <c r="Q93" i="22"/>
  <c r="R93" i="22"/>
  <c r="U93" i="22"/>
  <c r="S94" i="22"/>
  <c r="Q94" i="22"/>
  <c r="R94" i="22"/>
  <c r="U94" i="22"/>
  <c r="S95" i="22"/>
  <c r="Q95" i="22"/>
  <c r="R95" i="22"/>
  <c r="U95" i="22"/>
  <c r="S96" i="22"/>
  <c r="Q96" i="22"/>
  <c r="R96" i="22"/>
  <c r="U96" i="22"/>
  <c r="S97" i="22"/>
  <c r="Q97" i="22"/>
  <c r="R97" i="22"/>
  <c r="U97" i="22"/>
  <c r="S98" i="22"/>
  <c r="Q98" i="22"/>
  <c r="R98" i="22"/>
  <c r="U98" i="22"/>
  <c r="S99" i="22"/>
  <c r="Q99" i="22"/>
  <c r="R99" i="22"/>
  <c r="U99" i="22"/>
  <c r="S100" i="22"/>
  <c r="Q100" i="22"/>
  <c r="R100" i="22"/>
  <c r="U100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T100" i="22"/>
  <c r="T99" i="22"/>
  <c r="T98" i="22"/>
  <c r="T97" i="22"/>
  <c r="T96" i="22"/>
  <c r="T95" i="22"/>
  <c r="T94" i="22"/>
  <c r="T93" i="22"/>
  <c r="T92" i="22"/>
  <c r="T91" i="22"/>
  <c r="T90" i="22"/>
  <c r="T89" i="22"/>
  <c r="T88" i="22"/>
  <c r="T87" i="22"/>
  <c r="T86" i="22"/>
  <c r="T85" i="22"/>
  <c r="T84" i="22"/>
  <c r="T83" i="22"/>
  <c r="T82" i="22"/>
  <c r="T81" i="22"/>
  <c r="T80" i="22"/>
  <c r="T79" i="22"/>
  <c r="T78" i="22"/>
  <c r="T77" i="22"/>
  <c r="T76" i="22"/>
  <c r="T75" i="22"/>
  <c r="T74" i="22"/>
  <c r="T73" i="22"/>
  <c r="T72" i="22"/>
  <c r="T71" i="22"/>
  <c r="T70" i="22"/>
  <c r="S70" i="21"/>
  <c r="Q70" i="21"/>
  <c r="R70" i="21"/>
  <c r="U70" i="21"/>
  <c r="S71" i="21"/>
  <c r="Q71" i="21"/>
  <c r="R71" i="21"/>
  <c r="U71" i="21"/>
  <c r="S72" i="21"/>
  <c r="Q72" i="21"/>
  <c r="R72" i="21"/>
  <c r="U72" i="21"/>
  <c r="S73" i="21"/>
  <c r="Q73" i="21"/>
  <c r="R73" i="21"/>
  <c r="U73" i="21"/>
  <c r="S74" i="21"/>
  <c r="Q74" i="21"/>
  <c r="R74" i="21"/>
  <c r="U74" i="21"/>
  <c r="S75" i="21"/>
  <c r="Q75" i="21"/>
  <c r="R75" i="21"/>
  <c r="U75" i="21"/>
  <c r="S76" i="21"/>
  <c r="Q76" i="21"/>
  <c r="R76" i="21"/>
  <c r="U76" i="21"/>
  <c r="S77" i="21"/>
  <c r="Q77" i="21"/>
  <c r="R77" i="21"/>
  <c r="U77" i="21"/>
  <c r="S78" i="21"/>
  <c r="Q78" i="21"/>
  <c r="R78" i="21"/>
  <c r="U78" i="21"/>
  <c r="S79" i="21"/>
  <c r="Q79" i="21"/>
  <c r="R79" i="21"/>
  <c r="U79" i="21"/>
  <c r="S80" i="21"/>
  <c r="Q80" i="21"/>
  <c r="R80" i="21"/>
  <c r="U80" i="21"/>
  <c r="S81" i="21"/>
  <c r="Q81" i="21"/>
  <c r="R81" i="21"/>
  <c r="U81" i="21"/>
  <c r="S82" i="21"/>
  <c r="Q82" i="21"/>
  <c r="R82" i="21"/>
  <c r="U82" i="21"/>
  <c r="S83" i="21"/>
  <c r="Q83" i="21"/>
  <c r="R83" i="21"/>
  <c r="U83" i="21"/>
  <c r="S84" i="21"/>
  <c r="Q84" i="21"/>
  <c r="R84" i="21"/>
  <c r="U84" i="21"/>
  <c r="S85" i="21"/>
  <c r="Q85" i="21"/>
  <c r="R85" i="21"/>
  <c r="U85" i="21"/>
  <c r="S86" i="21"/>
  <c r="Q86" i="21"/>
  <c r="R86" i="21"/>
  <c r="U86" i="21"/>
  <c r="S87" i="21"/>
  <c r="Q87" i="21"/>
  <c r="R87" i="21"/>
  <c r="U87" i="21"/>
  <c r="S88" i="21"/>
  <c r="Q88" i="21"/>
  <c r="R88" i="21"/>
  <c r="U88" i="21"/>
  <c r="S89" i="21"/>
  <c r="Q89" i="21"/>
  <c r="R89" i="21"/>
  <c r="U89" i="21"/>
  <c r="S90" i="21"/>
  <c r="Q90" i="21"/>
  <c r="R90" i="21"/>
  <c r="U90" i="21"/>
  <c r="S91" i="21"/>
  <c r="Q91" i="21"/>
  <c r="R91" i="21"/>
  <c r="U91" i="21"/>
  <c r="S92" i="21"/>
  <c r="Q92" i="21"/>
  <c r="R92" i="21"/>
  <c r="U92" i="21"/>
  <c r="S93" i="21"/>
  <c r="Q93" i="21"/>
  <c r="R93" i="21"/>
  <c r="U93" i="21"/>
  <c r="S94" i="21"/>
  <c r="Q94" i="21"/>
  <c r="R94" i="21"/>
  <c r="U94" i="21"/>
  <c r="S95" i="21"/>
  <c r="Q95" i="21"/>
  <c r="R95" i="21"/>
  <c r="U95" i="21"/>
  <c r="S96" i="21"/>
  <c r="Q96" i="21"/>
  <c r="R96" i="21"/>
  <c r="U96" i="21"/>
  <c r="S97" i="21"/>
  <c r="Q97" i="21"/>
  <c r="R97" i="21"/>
  <c r="U97" i="21"/>
  <c r="S98" i="21"/>
  <c r="Q98" i="21"/>
  <c r="R98" i="21"/>
  <c r="U98" i="21"/>
  <c r="S99" i="21"/>
  <c r="Q99" i="21"/>
  <c r="R99" i="21"/>
  <c r="U99" i="21"/>
  <c r="S100" i="21"/>
  <c r="Q100" i="21"/>
  <c r="R100" i="21"/>
  <c r="U100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T100" i="21"/>
  <c r="T99" i="21"/>
  <c r="T98" i="21"/>
  <c r="T97" i="21"/>
  <c r="T96" i="21"/>
  <c r="T95" i="21"/>
  <c r="T94" i="21"/>
  <c r="T93" i="21"/>
  <c r="T92" i="21"/>
  <c r="T91" i="21"/>
  <c r="T90" i="21"/>
  <c r="T89" i="21"/>
  <c r="T88" i="21"/>
  <c r="T87" i="21"/>
  <c r="T86" i="21"/>
  <c r="T85" i="21"/>
  <c r="T84" i="21"/>
  <c r="T83" i="21"/>
  <c r="T82" i="21"/>
  <c r="T81" i="21"/>
  <c r="T80" i="21"/>
  <c r="T79" i="21"/>
  <c r="T78" i="21"/>
  <c r="T77" i="21"/>
  <c r="T76" i="21"/>
  <c r="T75" i="21"/>
  <c r="T74" i="21"/>
  <c r="T73" i="21"/>
  <c r="T72" i="21"/>
  <c r="T71" i="21"/>
  <c r="T70" i="21"/>
  <c r="S70" i="19"/>
  <c r="Q70" i="19"/>
  <c r="R70" i="19"/>
  <c r="U70" i="19"/>
  <c r="S71" i="19"/>
  <c r="Q71" i="19"/>
  <c r="R71" i="19"/>
  <c r="U71" i="19"/>
  <c r="S72" i="19"/>
  <c r="Q72" i="19"/>
  <c r="R72" i="19"/>
  <c r="U72" i="19"/>
  <c r="S73" i="19"/>
  <c r="Q73" i="19"/>
  <c r="R73" i="19"/>
  <c r="U73" i="19"/>
  <c r="S74" i="19"/>
  <c r="Q74" i="19"/>
  <c r="R74" i="19"/>
  <c r="U74" i="19"/>
  <c r="S75" i="19"/>
  <c r="Q75" i="19"/>
  <c r="R75" i="19"/>
  <c r="U75" i="19"/>
  <c r="S76" i="19"/>
  <c r="Q76" i="19"/>
  <c r="R76" i="19"/>
  <c r="U76" i="19"/>
  <c r="S77" i="19"/>
  <c r="Q77" i="19"/>
  <c r="R77" i="19"/>
  <c r="U77" i="19"/>
  <c r="S78" i="19"/>
  <c r="Q78" i="19"/>
  <c r="R78" i="19"/>
  <c r="U78" i="19"/>
  <c r="S79" i="19"/>
  <c r="Q79" i="19"/>
  <c r="R79" i="19"/>
  <c r="U79" i="19"/>
  <c r="S80" i="19"/>
  <c r="Q80" i="19"/>
  <c r="R80" i="19"/>
  <c r="U80" i="19"/>
  <c r="S81" i="19"/>
  <c r="Q81" i="19"/>
  <c r="R81" i="19"/>
  <c r="U81" i="19"/>
  <c r="S82" i="19"/>
  <c r="Q82" i="19"/>
  <c r="R82" i="19"/>
  <c r="U82" i="19"/>
  <c r="S83" i="19"/>
  <c r="Q83" i="19"/>
  <c r="R83" i="19"/>
  <c r="U83" i="19"/>
  <c r="S84" i="19"/>
  <c r="Q84" i="19"/>
  <c r="R84" i="19"/>
  <c r="U84" i="19"/>
  <c r="S85" i="19"/>
  <c r="Q85" i="19"/>
  <c r="R85" i="19"/>
  <c r="U85" i="19"/>
  <c r="S86" i="19"/>
  <c r="Q86" i="19"/>
  <c r="R86" i="19"/>
  <c r="U86" i="19"/>
  <c r="S87" i="19"/>
  <c r="Q87" i="19"/>
  <c r="R87" i="19"/>
  <c r="U87" i="19"/>
  <c r="S88" i="19"/>
  <c r="Q88" i="19"/>
  <c r="R88" i="19"/>
  <c r="U88" i="19"/>
  <c r="S89" i="19"/>
  <c r="Q89" i="19"/>
  <c r="R89" i="19"/>
  <c r="U89" i="19"/>
  <c r="S90" i="19"/>
  <c r="Q90" i="19"/>
  <c r="R90" i="19"/>
  <c r="U90" i="19"/>
  <c r="S91" i="19"/>
  <c r="Q91" i="19"/>
  <c r="R91" i="19"/>
  <c r="U91" i="19"/>
  <c r="S92" i="19"/>
  <c r="Q92" i="19"/>
  <c r="R92" i="19"/>
  <c r="U92" i="19"/>
  <c r="S93" i="19"/>
  <c r="Q93" i="19"/>
  <c r="R93" i="19"/>
  <c r="U93" i="19"/>
  <c r="S94" i="19"/>
  <c r="Q94" i="19"/>
  <c r="R94" i="19"/>
  <c r="U94" i="19"/>
  <c r="S95" i="19"/>
  <c r="Q95" i="19"/>
  <c r="R95" i="19"/>
  <c r="U95" i="19"/>
  <c r="S96" i="19"/>
  <c r="Q96" i="19"/>
  <c r="R96" i="19"/>
  <c r="U96" i="19"/>
  <c r="S97" i="19"/>
  <c r="Q97" i="19"/>
  <c r="R97" i="19"/>
  <c r="U97" i="19"/>
  <c r="S98" i="19"/>
  <c r="Q98" i="19"/>
  <c r="R98" i="19"/>
  <c r="U98" i="19"/>
  <c r="S99" i="19"/>
  <c r="Q99" i="19"/>
  <c r="R99" i="19"/>
  <c r="U99" i="19"/>
  <c r="S100" i="19"/>
  <c r="Q100" i="19"/>
  <c r="R100" i="19"/>
  <c r="U100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T100" i="19"/>
  <c r="T99" i="19"/>
  <c r="T98" i="19"/>
  <c r="T97" i="19"/>
  <c r="T96" i="19"/>
  <c r="T95" i="19"/>
  <c r="T94" i="19"/>
  <c r="T93" i="19"/>
  <c r="T92" i="19"/>
  <c r="T91" i="19"/>
  <c r="T90" i="19"/>
  <c r="T89" i="19"/>
  <c r="T88" i="19"/>
  <c r="T87" i="19"/>
  <c r="T86" i="19"/>
  <c r="T85" i="19"/>
  <c r="T84" i="19"/>
  <c r="T83" i="19"/>
  <c r="T82" i="19"/>
  <c r="T81" i="19"/>
  <c r="T80" i="19"/>
  <c r="T79" i="19"/>
  <c r="T78" i="19"/>
  <c r="T77" i="19"/>
  <c r="T76" i="19"/>
  <c r="T75" i="19"/>
  <c r="T74" i="19"/>
  <c r="T73" i="19"/>
  <c r="T72" i="19"/>
  <c r="T71" i="19"/>
  <c r="T70" i="19"/>
  <c r="S70" i="17"/>
  <c r="Q70" i="17"/>
  <c r="R70" i="17"/>
  <c r="U70" i="17"/>
  <c r="S71" i="17"/>
  <c r="Q71" i="17"/>
  <c r="R71" i="17"/>
  <c r="U71" i="17"/>
  <c r="S72" i="17"/>
  <c r="Q72" i="17"/>
  <c r="R72" i="17"/>
  <c r="U72" i="17"/>
  <c r="S73" i="17"/>
  <c r="Q73" i="17"/>
  <c r="R73" i="17"/>
  <c r="U73" i="17"/>
  <c r="S74" i="17"/>
  <c r="Q74" i="17"/>
  <c r="R74" i="17"/>
  <c r="U74" i="17"/>
  <c r="S75" i="17"/>
  <c r="Q75" i="17"/>
  <c r="R75" i="17"/>
  <c r="U75" i="17"/>
  <c r="S76" i="17"/>
  <c r="Q76" i="17"/>
  <c r="R76" i="17"/>
  <c r="U76" i="17"/>
  <c r="S77" i="17"/>
  <c r="Q77" i="17"/>
  <c r="R77" i="17"/>
  <c r="U77" i="17"/>
  <c r="S78" i="17"/>
  <c r="Q78" i="17"/>
  <c r="R78" i="17"/>
  <c r="U78" i="17"/>
  <c r="S79" i="17"/>
  <c r="Q79" i="17"/>
  <c r="R79" i="17"/>
  <c r="U79" i="17"/>
  <c r="S80" i="17"/>
  <c r="Q80" i="17"/>
  <c r="R80" i="17"/>
  <c r="U80" i="17"/>
  <c r="S81" i="17"/>
  <c r="Q81" i="17"/>
  <c r="R81" i="17"/>
  <c r="U81" i="17"/>
  <c r="S82" i="17"/>
  <c r="Q82" i="17"/>
  <c r="R82" i="17"/>
  <c r="U82" i="17"/>
  <c r="S83" i="17"/>
  <c r="Q83" i="17"/>
  <c r="R83" i="17"/>
  <c r="U83" i="17"/>
  <c r="S84" i="17"/>
  <c r="Q84" i="17"/>
  <c r="R84" i="17"/>
  <c r="U84" i="17"/>
  <c r="S85" i="17"/>
  <c r="Q85" i="17"/>
  <c r="R85" i="17"/>
  <c r="U85" i="17"/>
  <c r="S86" i="17"/>
  <c r="Q86" i="17"/>
  <c r="R86" i="17"/>
  <c r="U86" i="17"/>
  <c r="S87" i="17"/>
  <c r="Q87" i="17"/>
  <c r="R87" i="17"/>
  <c r="U87" i="17"/>
  <c r="S88" i="17"/>
  <c r="Q88" i="17"/>
  <c r="R88" i="17"/>
  <c r="U88" i="17"/>
  <c r="S89" i="17"/>
  <c r="Q89" i="17"/>
  <c r="R89" i="17"/>
  <c r="U89" i="17"/>
  <c r="S90" i="17"/>
  <c r="Q90" i="17"/>
  <c r="R90" i="17"/>
  <c r="U90" i="17"/>
  <c r="S91" i="17"/>
  <c r="Q91" i="17"/>
  <c r="R91" i="17"/>
  <c r="U91" i="17"/>
  <c r="S92" i="17"/>
  <c r="Q92" i="17"/>
  <c r="R92" i="17"/>
  <c r="U92" i="17"/>
  <c r="S93" i="17"/>
  <c r="Q93" i="17"/>
  <c r="R93" i="17"/>
  <c r="U93" i="17"/>
  <c r="S94" i="17"/>
  <c r="Q94" i="17"/>
  <c r="R94" i="17"/>
  <c r="U94" i="17"/>
  <c r="S95" i="17"/>
  <c r="Q95" i="17"/>
  <c r="R95" i="17"/>
  <c r="U95" i="17"/>
  <c r="S96" i="17"/>
  <c r="Q96" i="17"/>
  <c r="R96" i="17"/>
  <c r="U96" i="17"/>
  <c r="S97" i="17"/>
  <c r="Q97" i="17"/>
  <c r="R97" i="17"/>
  <c r="U97" i="17"/>
  <c r="S98" i="17"/>
  <c r="Q98" i="17"/>
  <c r="R98" i="17"/>
  <c r="U98" i="17"/>
  <c r="S99" i="17"/>
  <c r="Q99" i="17"/>
  <c r="R99" i="17"/>
  <c r="U99" i="17"/>
  <c r="S100" i="17"/>
  <c r="Q100" i="17"/>
  <c r="R100" i="17"/>
  <c r="U100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T100" i="17"/>
  <c r="T99" i="17"/>
  <c r="T98" i="17"/>
  <c r="T97" i="17"/>
  <c r="T96" i="17"/>
  <c r="T95" i="17"/>
  <c r="T94" i="17"/>
  <c r="T93" i="17"/>
  <c r="T92" i="17"/>
  <c r="T91" i="17"/>
  <c r="T90" i="17"/>
  <c r="T89" i="17"/>
  <c r="T88" i="17"/>
  <c r="T87" i="17"/>
  <c r="T86" i="17"/>
  <c r="T85" i="17"/>
  <c r="T84" i="17"/>
  <c r="T83" i="17"/>
  <c r="T82" i="17"/>
  <c r="T81" i="17"/>
  <c r="T80" i="17"/>
  <c r="T79" i="17"/>
  <c r="T78" i="17"/>
  <c r="T77" i="17"/>
  <c r="T76" i="17"/>
  <c r="T75" i="17"/>
  <c r="T74" i="17"/>
  <c r="T73" i="17"/>
  <c r="T72" i="17"/>
  <c r="T71" i="17"/>
  <c r="T70" i="17"/>
  <c r="S70" i="16"/>
  <c r="Q70" i="16"/>
  <c r="R70" i="16"/>
  <c r="U70" i="16"/>
  <c r="S71" i="16"/>
  <c r="Q71" i="16"/>
  <c r="R71" i="16"/>
  <c r="U71" i="16"/>
  <c r="S72" i="16"/>
  <c r="Q72" i="16"/>
  <c r="R72" i="16"/>
  <c r="U72" i="16"/>
  <c r="S73" i="16"/>
  <c r="Q73" i="16"/>
  <c r="R73" i="16"/>
  <c r="U73" i="16"/>
  <c r="S74" i="16"/>
  <c r="Q74" i="16"/>
  <c r="R74" i="16"/>
  <c r="U74" i="16"/>
  <c r="S75" i="16"/>
  <c r="Q75" i="16"/>
  <c r="R75" i="16"/>
  <c r="U75" i="16"/>
  <c r="S76" i="16"/>
  <c r="Q76" i="16"/>
  <c r="R76" i="16"/>
  <c r="U76" i="16"/>
  <c r="S77" i="16"/>
  <c r="Q77" i="16"/>
  <c r="R77" i="16"/>
  <c r="U77" i="16"/>
  <c r="S78" i="16"/>
  <c r="Q78" i="16"/>
  <c r="R78" i="16"/>
  <c r="U78" i="16"/>
  <c r="S79" i="16"/>
  <c r="Q79" i="16"/>
  <c r="R79" i="16"/>
  <c r="U79" i="16"/>
  <c r="S80" i="16"/>
  <c r="Q80" i="16"/>
  <c r="R80" i="16"/>
  <c r="U80" i="16"/>
  <c r="S81" i="16"/>
  <c r="Q81" i="16"/>
  <c r="R81" i="16"/>
  <c r="U81" i="16"/>
  <c r="S82" i="16"/>
  <c r="Q82" i="16"/>
  <c r="R82" i="16"/>
  <c r="U82" i="16"/>
  <c r="S83" i="16"/>
  <c r="Q83" i="16"/>
  <c r="R83" i="16"/>
  <c r="U83" i="16"/>
  <c r="S84" i="16"/>
  <c r="Q84" i="16"/>
  <c r="R84" i="16"/>
  <c r="U84" i="16"/>
  <c r="S85" i="16"/>
  <c r="Q85" i="16"/>
  <c r="R85" i="16"/>
  <c r="U85" i="16"/>
  <c r="S86" i="16"/>
  <c r="Q86" i="16"/>
  <c r="R86" i="16"/>
  <c r="U86" i="16"/>
  <c r="S87" i="16"/>
  <c r="Q87" i="16"/>
  <c r="R87" i="16"/>
  <c r="U87" i="16"/>
  <c r="S88" i="16"/>
  <c r="Q88" i="16"/>
  <c r="R88" i="16"/>
  <c r="U88" i="16"/>
  <c r="S89" i="16"/>
  <c r="Q89" i="16"/>
  <c r="R89" i="16"/>
  <c r="U89" i="16"/>
  <c r="S90" i="16"/>
  <c r="Q90" i="16"/>
  <c r="R90" i="16"/>
  <c r="U90" i="16"/>
  <c r="S91" i="16"/>
  <c r="Q91" i="16"/>
  <c r="R91" i="16"/>
  <c r="U91" i="16"/>
  <c r="S92" i="16"/>
  <c r="Q92" i="16"/>
  <c r="R92" i="16"/>
  <c r="U92" i="16"/>
  <c r="S93" i="16"/>
  <c r="Q93" i="16"/>
  <c r="R93" i="16"/>
  <c r="U93" i="16"/>
  <c r="S94" i="16"/>
  <c r="Q94" i="16"/>
  <c r="R94" i="16"/>
  <c r="U94" i="16"/>
  <c r="S95" i="16"/>
  <c r="Q95" i="16"/>
  <c r="R95" i="16"/>
  <c r="U95" i="16"/>
  <c r="S96" i="16"/>
  <c r="Q96" i="16"/>
  <c r="R96" i="16"/>
  <c r="U96" i="16"/>
  <c r="S97" i="16"/>
  <c r="Q97" i="16"/>
  <c r="R97" i="16"/>
  <c r="U97" i="16"/>
  <c r="S98" i="16"/>
  <c r="Q98" i="16"/>
  <c r="R98" i="16"/>
  <c r="U98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T98" i="16"/>
  <c r="T97" i="16"/>
  <c r="T96" i="16"/>
  <c r="T95" i="16"/>
  <c r="T94" i="16"/>
  <c r="T93" i="16"/>
  <c r="T92" i="16"/>
  <c r="T91" i="16"/>
  <c r="T90" i="16"/>
  <c r="T89" i="16"/>
  <c r="T88" i="16"/>
  <c r="T87" i="16"/>
  <c r="T86" i="16"/>
  <c r="T85" i="16"/>
  <c r="T84" i="16"/>
  <c r="T83" i="16"/>
  <c r="T82" i="16"/>
  <c r="T81" i="16"/>
  <c r="T80" i="16"/>
  <c r="T79" i="16"/>
  <c r="T78" i="16"/>
  <c r="T77" i="16"/>
  <c r="T76" i="16"/>
  <c r="T75" i="16"/>
  <c r="T74" i="16"/>
  <c r="T73" i="16"/>
  <c r="T72" i="16"/>
  <c r="T71" i="16"/>
  <c r="T70" i="16"/>
  <c r="S5" i="3"/>
  <c r="S6" i="3"/>
  <c r="S7" i="3"/>
  <c r="T72" i="3"/>
  <c r="S8" i="3"/>
  <c r="T73" i="3"/>
  <c r="S9" i="3"/>
  <c r="T74" i="3"/>
  <c r="S10" i="3"/>
  <c r="T75" i="3"/>
  <c r="S11" i="3"/>
  <c r="T76" i="3"/>
  <c r="S12" i="3"/>
  <c r="T77" i="3"/>
  <c r="S13" i="3"/>
  <c r="T78" i="3"/>
  <c r="S14" i="3"/>
  <c r="T79" i="3"/>
  <c r="S15" i="3"/>
  <c r="T80" i="3"/>
  <c r="S16" i="3"/>
  <c r="T81" i="3"/>
  <c r="S17" i="3"/>
  <c r="T82" i="3"/>
  <c r="S18" i="3"/>
  <c r="T83" i="3"/>
  <c r="S19" i="3"/>
  <c r="T84" i="3"/>
  <c r="S20" i="3"/>
  <c r="T85" i="3"/>
  <c r="S21" i="3"/>
  <c r="T86" i="3"/>
  <c r="S22" i="3"/>
  <c r="T87" i="3"/>
  <c r="S23" i="3"/>
  <c r="T88" i="3"/>
  <c r="S24" i="3"/>
  <c r="T89" i="3"/>
  <c r="S25" i="3"/>
  <c r="T90" i="3"/>
  <c r="S26" i="3"/>
  <c r="T91" i="3"/>
  <c r="S27" i="3"/>
  <c r="T92" i="3"/>
  <c r="S28" i="3"/>
  <c r="T93" i="3"/>
  <c r="S29" i="3"/>
  <c r="T94" i="3"/>
  <c r="S30" i="3"/>
  <c r="T95" i="3"/>
  <c r="S31" i="3"/>
  <c r="T96" i="3"/>
  <c r="S32" i="3"/>
  <c r="T97" i="3"/>
  <c r="S33" i="3"/>
  <c r="T98" i="3"/>
  <c r="S34" i="3"/>
  <c r="T99" i="3"/>
  <c r="S35" i="3"/>
  <c r="T100" i="3"/>
  <c r="Q70" i="3"/>
  <c r="R70" i="3"/>
  <c r="S70" i="3"/>
  <c r="U70" i="3"/>
  <c r="Q71" i="3"/>
  <c r="R71" i="3"/>
  <c r="S71" i="3"/>
  <c r="U71" i="3"/>
  <c r="Q72" i="3"/>
  <c r="R72" i="3"/>
  <c r="S72" i="3"/>
  <c r="U72" i="3"/>
  <c r="Q73" i="3"/>
  <c r="R73" i="3"/>
  <c r="S73" i="3"/>
  <c r="U73" i="3"/>
  <c r="Q74" i="3"/>
  <c r="R74" i="3"/>
  <c r="S74" i="3"/>
  <c r="U74" i="3"/>
  <c r="Q75" i="3"/>
  <c r="R75" i="3"/>
  <c r="S75" i="3"/>
  <c r="U75" i="3"/>
  <c r="Q76" i="3"/>
  <c r="R76" i="3"/>
  <c r="S76" i="3"/>
  <c r="U76" i="3"/>
  <c r="Q77" i="3"/>
  <c r="R77" i="3"/>
  <c r="S77" i="3"/>
  <c r="U77" i="3"/>
  <c r="Q78" i="3"/>
  <c r="R78" i="3"/>
  <c r="S78" i="3"/>
  <c r="U78" i="3"/>
  <c r="Q79" i="3"/>
  <c r="R79" i="3"/>
  <c r="S79" i="3"/>
  <c r="U79" i="3"/>
  <c r="Q80" i="3"/>
  <c r="R80" i="3"/>
  <c r="S80" i="3"/>
  <c r="U80" i="3"/>
  <c r="Q81" i="3"/>
  <c r="R81" i="3"/>
  <c r="S81" i="3"/>
  <c r="U81" i="3"/>
  <c r="Q82" i="3"/>
  <c r="R82" i="3"/>
  <c r="S82" i="3"/>
  <c r="U82" i="3"/>
  <c r="Q83" i="3"/>
  <c r="R83" i="3"/>
  <c r="S83" i="3"/>
  <c r="U83" i="3"/>
  <c r="Q84" i="3"/>
  <c r="R84" i="3"/>
  <c r="S84" i="3"/>
  <c r="U84" i="3"/>
  <c r="Q85" i="3"/>
  <c r="R85" i="3"/>
  <c r="S85" i="3"/>
  <c r="U85" i="3"/>
  <c r="Q86" i="3"/>
  <c r="R86" i="3"/>
  <c r="S86" i="3"/>
  <c r="U86" i="3"/>
  <c r="Q87" i="3"/>
  <c r="R87" i="3"/>
  <c r="S87" i="3"/>
  <c r="U87" i="3"/>
  <c r="Q88" i="3"/>
  <c r="R88" i="3"/>
  <c r="S88" i="3"/>
  <c r="U88" i="3"/>
  <c r="Q89" i="3"/>
  <c r="R89" i="3"/>
  <c r="S89" i="3"/>
  <c r="U89" i="3"/>
  <c r="Q90" i="3"/>
  <c r="R90" i="3"/>
  <c r="S90" i="3"/>
  <c r="U90" i="3"/>
  <c r="Q91" i="3"/>
  <c r="R91" i="3"/>
  <c r="S91" i="3"/>
  <c r="U91" i="3"/>
  <c r="Q92" i="3"/>
  <c r="R92" i="3"/>
  <c r="S92" i="3"/>
  <c r="U92" i="3"/>
  <c r="Q93" i="3"/>
  <c r="R93" i="3"/>
  <c r="S93" i="3"/>
  <c r="U93" i="3"/>
  <c r="Q94" i="3"/>
  <c r="R94" i="3"/>
  <c r="S94" i="3"/>
  <c r="U94" i="3"/>
  <c r="Q95" i="3"/>
  <c r="R95" i="3"/>
  <c r="S95" i="3"/>
  <c r="U95" i="3"/>
  <c r="Q96" i="3"/>
  <c r="R96" i="3"/>
  <c r="S96" i="3"/>
  <c r="U96" i="3"/>
  <c r="Q97" i="3"/>
  <c r="R97" i="3"/>
  <c r="S97" i="3"/>
  <c r="U97" i="3"/>
  <c r="Q98" i="3"/>
  <c r="R98" i="3"/>
  <c r="S98" i="3"/>
  <c r="U98" i="3"/>
  <c r="Q99" i="3"/>
  <c r="R99" i="3"/>
  <c r="S99" i="3"/>
  <c r="U99" i="3"/>
  <c r="Q100" i="3"/>
  <c r="R100" i="3"/>
  <c r="S100" i="3"/>
  <c r="U100" i="3"/>
  <c r="T71" i="3"/>
  <c r="T70" i="3"/>
  <c r="T43" i="23"/>
  <c r="T43" i="22"/>
  <c r="T7" i="22"/>
  <c r="T7" i="18"/>
  <c r="T43" i="24"/>
  <c r="T43" i="25"/>
  <c r="T43" i="26"/>
  <c r="T43" i="21"/>
  <c r="T43" i="20"/>
  <c r="T43" i="19"/>
  <c r="T43" i="18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Q35" i="24"/>
  <c r="O35" i="24"/>
  <c r="P35" i="24"/>
  <c r="N35" i="24"/>
  <c r="M35" i="24"/>
  <c r="Q34" i="24"/>
  <c r="O34" i="24"/>
  <c r="P34" i="24"/>
  <c r="N34" i="24"/>
  <c r="M34" i="24"/>
  <c r="Q33" i="24"/>
  <c r="O33" i="24"/>
  <c r="P33" i="24"/>
  <c r="N33" i="24"/>
  <c r="M33" i="24"/>
  <c r="Q32" i="24"/>
  <c r="O32" i="24"/>
  <c r="P32" i="24"/>
  <c r="N32" i="24"/>
  <c r="M32" i="24"/>
  <c r="Q31" i="24"/>
  <c r="O31" i="24"/>
  <c r="P31" i="24"/>
  <c r="N31" i="24"/>
  <c r="M31" i="24"/>
  <c r="Q30" i="24"/>
  <c r="O30" i="24"/>
  <c r="P30" i="24"/>
  <c r="N30" i="24"/>
  <c r="M30" i="24"/>
  <c r="Q29" i="24"/>
  <c r="O29" i="24"/>
  <c r="P29" i="24"/>
  <c r="N29" i="24"/>
  <c r="M29" i="24"/>
  <c r="Q28" i="24"/>
  <c r="O28" i="24"/>
  <c r="P28" i="24"/>
  <c r="N28" i="24"/>
  <c r="M28" i="24"/>
  <c r="Q27" i="24"/>
  <c r="O27" i="24"/>
  <c r="P27" i="24"/>
  <c r="N27" i="24"/>
  <c r="M27" i="24"/>
  <c r="Q26" i="24"/>
  <c r="O26" i="24"/>
  <c r="P26" i="24"/>
  <c r="N26" i="24"/>
  <c r="M26" i="24"/>
  <c r="Q25" i="24"/>
  <c r="O25" i="24"/>
  <c r="P25" i="24"/>
  <c r="N25" i="24"/>
  <c r="M25" i="24"/>
  <c r="Q24" i="24"/>
  <c r="O24" i="24"/>
  <c r="P24" i="24"/>
  <c r="N24" i="24"/>
  <c r="M24" i="24"/>
  <c r="Q23" i="24"/>
  <c r="O23" i="24"/>
  <c r="P23" i="24"/>
  <c r="N23" i="24"/>
  <c r="M23" i="24"/>
  <c r="Q22" i="24"/>
  <c r="O22" i="24"/>
  <c r="P22" i="24"/>
  <c r="N22" i="24"/>
  <c r="M22" i="24"/>
  <c r="Q21" i="24"/>
  <c r="O21" i="24"/>
  <c r="P21" i="24"/>
  <c r="N21" i="24"/>
  <c r="M21" i="24"/>
  <c r="Q20" i="24"/>
  <c r="O20" i="24"/>
  <c r="P20" i="24"/>
  <c r="N20" i="24"/>
  <c r="M20" i="24"/>
  <c r="Q19" i="24"/>
  <c r="O19" i="24"/>
  <c r="P19" i="24"/>
  <c r="N19" i="24"/>
  <c r="M19" i="24"/>
  <c r="Q18" i="24"/>
  <c r="O18" i="24"/>
  <c r="P18" i="24"/>
  <c r="N18" i="24"/>
  <c r="M18" i="24"/>
  <c r="Q17" i="24"/>
  <c r="O17" i="24"/>
  <c r="P17" i="24"/>
  <c r="N17" i="24"/>
  <c r="M17" i="24"/>
  <c r="Q16" i="24"/>
  <c r="O16" i="24"/>
  <c r="P16" i="24"/>
  <c r="N16" i="24"/>
  <c r="M16" i="24"/>
  <c r="Q15" i="24"/>
  <c r="O15" i="24"/>
  <c r="P15" i="24"/>
  <c r="N15" i="24"/>
  <c r="M15" i="24"/>
  <c r="Q14" i="24"/>
  <c r="O14" i="24"/>
  <c r="P14" i="24"/>
  <c r="N14" i="24"/>
  <c r="M14" i="24"/>
  <c r="Q13" i="24"/>
  <c r="O13" i="24"/>
  <c r="P13" i="24"/>
  <c r="N13" i="24"/>
  <c r="M13" i="24"/>
  <c r="Q12" i="24"/>
  <c r="O12" i="24"/>
  <c r="P12" i="24"/>
  <c r="N12" i="24"/>
  <c r="M12" i="24"/>
  <c r="Q11" i="24"/>
  <c r="O11" i="24"/>
  <c r="P11" i="24"/>
  <c r="N11" i="24"/>
  <c r="M11" i="24"/>
  <c r="Q10" i="24"/>
  <c r="O10" i="24"/>
  <c r="P10" i="24"/>
  <c r="N10" i="24"/>
  <c r="M10" i="24"/>
  <c r="Q9" i="24"/>
  <c r="O9" i="24"/>
  <c r="P9" i="24"/>
  <c r="N9" i="24"/>
  <c r="M9" i="24"/>
  <c r="Q8" i="24"/>
  <c r="O8" i="24"/>
  <c r="P8" i="24"/>
  <c r="N8" i="24"/>
  <c r="M8" i="24"/>
  <c r="Q7" i="24"/>
  <c r="O7" i="24"/>
  <c r="P7" i="24"/>
  <c r="N7" i="24"/>
  <c r="M7" i="24"/>
  <c r="Q6" i="24"/>
  <c r="O6" i="24"/>
  <c r="P6" i="24"/>
  <c r="N6" i="24"/>
  <c r="M6" i="24"/>
  <c r="Q5" i="24"/>
  <c r="O5" i="24"/>
  <c r="P5" i="24"/>
  <c r="N5" i="24"/>
  <c r="M5" i="24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Q35" i="26"/>
  <c r="O35" i="26"/>
  <c r="P35" i="26"/>
  <c r="N35" i="26"/>
  <c r="M35" i="26"/>
  <c r="Q34" i="26"/>
  <c r="O34" i="26"/>
  <c r="P34" i="26"/>
  <c r="N34" i="26"/>
  <c r="M34" i="26"/>
  <c r="Q33" i="26"/>
  <c r="O33" i="26"/>
  <c r="P33" i="26"/>
  <c r="N33" i="26"/>
  <c r="M33" i="26"/>
  <c r="Q32" i="26"/>
  <c r="O32" i="26"/>
  <c r="P32" i="26"/>
  <c r="N32" i="26"/>
  <c r="M32" i="26"/>
  <c r="Q31" i="26"/>
  <c r="O31" i="26"/>
  <c r="P31" i="26"/>
  <c r="N31" i="26"/>
  <c r="M31" i="26"/>
  <c r="Q30" i="26"/>
  <c r="O30" i="26"/>
  <c r="P30" i="26"/>
  <c r="N30" i="26"/>
  <c r="M30" i="26"/>
  <c r="Q29" i="26"/>
  <c r="O29" i="26"/>
  <c r="P29" i="26"/>
  <c r="N29" i="26"/>
  <c r="M29" i="26"/>
  <c r="Q28" i="26"/>
  <c r="O28" i="26"/>
  <c r="P28" i="26"/>
  <c r="N28" i="26"/>
  <c r="M28" i="26"/>
  <c r="Q27" i="26"/>
  <c r="O27" i="26"/>
  <c r="P27" i="26"/>
  <c r="N27" i="26"/>
  <c r="M27" i="26"/>
  <c r="Q26" i="26"/>
  <c r="O26" i="26"/>
  <c r="P26" i="26"/>
  <c r="N26" i="26"/>
  <c r="M26" i="26"/>
  <c r="Q25" i="26"/>
  <c r="O25" i="26"/>
  <c r="P25" i="26"/>
  <c r="N25" i="26"/>
  <c r="M25" i="26"/>
  <c r="Q24" i="26"/>
  <c r="O24" i="26"/>
  <c r="P24" i="26"/>
  <c r="N24" i="26"/>
  <c r="M24" i="26"/>
  <c r="Q23" i="26"/>
  <c r="O23" i="26"/>
  <c r="P23" i="26"/>
  <c r="N23" i="26"/>
  <c r="M23" i="26"/>
  <c r="Q22" i="26"/>
  <c r="O22" i="26"/>
  <c r="P22" i="26"/>
  <c r="N22" i="26"/>
  <c r="M22" i="26"/>
  <c r="Q21" i="26"/>
  <c r="O21" i="26"/>
  <c r="P21" i="26"/>
  <c r="N21" i="26"/>
  <c r="M21" i="26"/>
  <c r="Q20" i="26"/>
  <c r="O20" i="26"/>
  <c r="P20" i="26"/>
  <c r="N20" i="26"/>
  <c r="M20" i="26"/>
  <c r="Q19" i="26"/>
  <c r="O19" i="26"/>
  <c r="P19" i="26"/>
  <c r="N19" i="26"/>
  <c r="M19" i="26"/>
  <c r="Q18" i="26"/>
  <c r="O18" i="26"/>
  <c r="P18" i="26"/>
  <c r="N18" i="26"/>
  <c r="M18" i="26"/>
  <c r="Q17" i="26"/>
  <c r="O17" i="26"/>
  <c r="P17" i="26"/>
  <c r="N17" i="26"/>
  <c r="M17" i="26"/>
  <c r="Q16" i="26"/>
  <c r="O16" i="26"/>
  <c r="P16" i="26"/>
  <c r="N16" i="26"/>
  <c r="M16" i="26"/>
  <c r="Q15" i="26"/>
  <c r="O15" i="26"/>
  <c r="P15" i="26"/>
  <c r="N15" i="26"/>
  <c r="M15" i="26"/>
  <c r="Q14" i="26"/>
  <c r="O14" i="26"/>
  <c r="P14" i="26"/>
  <c r="N14" i="26"/>
  <c r="M14" i="26"/>
  <c r="Q13" i="26"/>
  <c r="O13" i="26"/>
  <c r="P13" i="26"/>
  <c r="N13" i="26"/>
  <c r="M13" i="26"/>
  <c r="Q12" i="26"/>
  <c r="O12" i="26"/>
  <c r="P12" i="26"/>
  <c r="N12" i="26"/>
  <c r="M12" i="26"/>
  <c r="Q11" i="26"/>
  <c r="O11" i="26"/>
  <c r="P11" i="26"/>
  <c r="N11" i="26"/>
  <c r="M11" i="26"/>
  <c r="Q10" i="26"/>
  <c r="O10" i="26"/>
  <c r="P10" i="26"/>
  <c r="N10" i="26"/>
  <c r="M10" i="26"/>
  <c r="Q9" i="26"/>
  <c r="O9" i="26"/>
  <c r="P9" i="26"/>
  <c r="N9" i="26"/>
  <c r="M9" i="26"/>
  <c r="Q8" i="26"/>
  <c r="O8" i="26"/>
  <c r="P8" i="26"/>
  <c r="N8" i="26"/>
  <c r="M8" i="26"/>
  <c r="Q7" i="26"/>
  <c r="O7" i="26"/>
  <c r="P7" i="26"/>
  <c r="N7" i="26"/>
  <c r="M7" i="26"/>
  <c r="Q6" i="26"/>
  <c r="O6" i="26"/>
  <c r="P6" i="26"/>
  <c r="N6" i="26"/>
  <c r="M6" i="26"/>
  <c r="Q5" i="26"/>
  <c r="O5" i="26"/>
  <c r="P5" i="26"/>
  <c r="N5" i="26"/>
  <c r="M5" i="26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Q35" i="22"/>
  <c r="O35" i="22"/>
  <c r="P35" i="22"/>
  <c r="N35" i="22"/>
  <c r="M35" i="22"/>
  <c r="Q34" i="22"/>
  <c r="O34" i="22"/>
  <c r="P34" i="22"/>
  <c r="N34" i="22"/>
  <c r="M34" i="22"/>
  <c r="Q33" i="22"/>
  <c r="O33" i="22"/>
  <c r="P33" i="22"/>
  <c r="N33" i="22"/>
  <c r="M33" i="22"/>
  <c r="Q32" i="22"/>
  <c r="O32" i="22"/>
  <c r="P32" i="22"/>
  <c r="N32" i="22"/>
  <c r="M32" i="22"/>
  <c r="Q31" i="22"/>
  <c r="O31" i="22"/>
  <c r="P31" i="22"/>
  <c r="N31" i="22"/>
  <c r="M31" i="22"/>
  <c r="Q30" i="22"/>
  <c r="O30" i="22"/>
  <c r="P30" i="22"/>
  <c r="N30" i="22"/>
  <c r="M30" i="22"/>
  <c r="Q29" i="22"/>
  <c r="O29" i="22"/>
  <c r="P29" i="22"/>
  <c r="N29" i="22"/>
  <c r="M29" i="22"/>
  <c r="Q28" i="22"/>
  <c r="O28" i="22"/>
  <c r="P28" i="22"/>
  <c r="N28" i="22"/>
  <c r="M28" i="22"/>
  <c r="Q27" i="22"/>
  <c r="O27" i="22"/>
  <c r="P27" i="22"/>
  <c r="N27" i="22"/>
  <c r="M27" i="22"/>
  <c r="Q26" i="22"/>
  <c r="O26" i="22"/>
  <c r="P26" i="22"/>
  <c r="N26" i="22"/>
  <c r="M26" i="22"/>
  <c r="Q25" i="22"/>
  <c r="O25" i="22"/>
  <c r="P25" i="22"/>
  <c r="N25" i="22"/>
  <c r="M25" i="22"/>
  <c r="Q24" i="22"/>
  <c r="O24" i="22"/>
  <c r="P24" i="22"/>
  <c r="N24" i="22"/>
  <c r="M24" i="22"/>
  <c r="Q23" i="22"/>
  <c r="O23" i="22"/>
  <c r="P23" i="22"/>
  <c r="N23" i="22"/>
  <c r="M23" i="22"/>
  <c r="Q22" i="22"/>
  <c r="O22" i="22"/>
  <c r="P22" i="22"/>
  <c r="N22" i="22"/>
  <c r="M22" i="22"/>
  <c r="Q21" i="22"/>
  <c r="O21" i="22"/>
  <c r="P21" i="22"/>
  <c r="N21" i="22"/>
  <c r="M21" i="22"/>
  <c r="Q20" i="22"/>
  <c r="O20" i="22"/>
  <c r="P20" i="22"/>
  <c r="N20" i="22"/>
  <c r="M20" i="22"/>
  <c r="Q19" i="22"/>
  <c r="O19" i="22"/>
  <c r="P19" i="22"/>
  <c r="N19" i="22"/>
  <c r="M19" i="22"/>
  <c r="Q18" i="22"/>
  <c r="O18" i="22"/>
  <c r="P18" i="22"/>
  <c r="N18" i="22"/>
  <c r="M18" i="22"/>
  <c r="Q17" i="22"/>
  <c r="O17" i="22"/>
  <c r="P17" i="22"/>
  <c r="N17" i="22"/>
  <c r="M17" i="22"/>
  <c r="Q16" i="22"/>
  <c r="O16" i="22"/>
  <c r="P16" i="22"/>
  <c r="N16" i="22"/>
  <c r="M16" i="22"/>
  <c r="Q15" i="22"/>
  <c r="O15" i="22"/>
  <c r="P15" i="22"/>
  <c r="N15" i="22"/>
  <c r="M15" i="22"/>
  <c r="Q14" i="22"/>
  <c r="O14" i="22"/>
  <c r="P14" i="22"/>
  <c r="N14" i="22"/>
  <c r="M14" i="22"/>
  <c r="Q13" i="22"/>
  <c r="O13" i="22"/>
  <c r="P13" i="22"/>
  <c r="N13" i="22"/>
  <c r="M13" i="22"/>
  <c r="Q12" i="22"/>
  <c r="O12" i="22"/>
  <c r="P12" i="22"/>
  <c r="N12" i="22"/>
  <c r="M12" i="22"/>
  <c r="Q11" i="22"/>
  <c r="O11" i="22"/>
  <c r="P11" i="22"/>
  <c r="N11" i="22"/>
  <c r="M11" i="22"/>
  <c r="Q10" i="22"/>
  <c r="O10" i="22"/>
  <c r="P10" i="22"/>
  <c r="N10" i="22"/>
  <c r="M10" i="22"/>
  <c r="Q9" i="22"/>
  <c r="O9" i="22"/>
  <c r="P9" i="22"/>
  <c r="N9" i="22"/>
  <c r="M9" i="22"/>
  <c r="Q8" i="22"/>
  <c r="O8" i="22"/>
  <c r="P8" i="22"/>
  <c r="N8" i="22"/>
  <c r="M8" i="22"/>
  <c r="Q7" i="22"/>
  <c r="O7" i="22"/>
  <c r="P7" i="22"/>
  <c r="N7" i="22"/>
  <c r="M7" i="22"/>
  <c r="Q6" i="22"/>
  <c r="O6" i="22"/>
  <c r="P6" i="22"/>
  <c r="N6" i="22"/>
  <c r="M6" i="22"/>
  <c r="Q5" i="22"/>
  <c r="O5" i="22"/>
  <c r="P5" i="22"/>
  <c r="N5" i="22"/>
  <c r="M5" i="22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Q35" i="21"/>
  <c r="O35" i="21"/>
  <c r="P35" i="21"/>
  <c r="N35" i="21"/>
  <c r="M35" i="21"/>
  <c r="Q34" i="21"/>
  <c r="O34" i="21"/>
  <c r="P34" i="21"/>
  <c r="N34" i="21"/>
  <c r="M34" i="21"/>
  <c r="Q33" i="21"/>
  <c r="O33" i="21"/>
  <c r="P33" i="21"/>
  <c r="N33" i="21"/>
  <c r="M33" i="21"/>
  <c r="Q32" i="21"/>
  <c r="O32" i="21"/>
  <c r="P32" i="21"/>
  <c r="N32" i="21"/>
  <c r="M32" i="21"/>
  <c r="Q31" i="21"/>
  <c r="O31" i="21"/>
  <c r="P31" i="21"/>
  <c r="N31" i="21"/>
  <c r="M31" i="21"/>
  <c r="Q30" i="21"/>
  <c r="O30" i="21"/>
  <c r="P30" i="21"/>
  <c r="N30" i="21"/>
  <c r="M30" i="21"/>
  <c r="Q29" i="21"/>
  <c r="O29" i="21"/>
  <c r="P29" i="21"/>
  <c r="N29" i="21"/>
  <c r="M29" i="21"/>
  <c r="Q28" i="21"/>
  <c r="O28" i="21"/>
  <c r="P28" i="21"/>
  <c r="N28" i="21"/>
  <c r="M28" i="21"/>
  <c r="Q27" i="21"/>
  <c r="O27" i="21"/>
  <c r="P27" i="21"/>
  <c r="N27" i="21"/>
  <c r="M27" i="21"/>
  <c r="Q26" i="21"/>
  <c r="O26" i="21"/>
  <c r="P26" i="21"/>
  <c r="N26" i="21"/>
  <c r="M26" i="21"/>
  <c r="Q25" i="21"/>
  <c r="O25" i="21"/>
  <c r="P25" i="21"/>
  <c r="N25" i="21"/>
  <c r="M25" i="21"/>
  <c r="Q24" i="21"/>
  <c r="O24" i="21"/>
  <c r="P24" i="21"/>
  <c r="N24" i="21"/>
  <c r="M24" i="21"/>
  <c r="Q23" i="21"/>
  <c r="O23" i="21"/>
  <c r="P23" i="21"/>
  <c r="N23" i="21"/>
  <c r="M23" i="21"/>
  <c r="Q22" i="21"/>
  <c r="O22" i="21"/>
  <c r="P22" i="21"/>
  <c r="N22" i="21"/>
  <c r="M22" i="21"/>
  <c r="Q21" i="21"/>
  <c r="O21" i="21"/>
  <c r="P21" i="21"/>
  <c r="N21" i="21"/>
  <c r="M21" i="21"/>
  <c r="Q20" i="21"/>
  <c r="O20" i="21"/>
  <c r="P20" i="21"/>
  <c r="N20" i="21"/>
  <c r="M20" i="21"/>
  <c r="Q19" i="21"/>
  <c r="O19" i="21"/>
  <c r="P19" i="21"/>
  <c r="N19" i="21"/>
  <c r="M19" i="21"/>
  <c r="Q18" i="21"/>
  <c r="O18" i="21"/>
  <c r="P18" i="21"/>
  <c r="N18" i="21"/>
  <c r="M18" i="21"/>
  <c r="Q17" i="21"/>
  <c r="O17" i="21"/>
  <c r="P17" i="21"/>
  <c r="N17" i="21"/>
  <c r="M17" i="21"/>
  <c r="Q16" i="21"/>
  <c r="O16" i="21"/>
  <c r="P16" i="21"/>
  <c r="N16" i="21"/>
  <c r="M16" i="21"/>
  <c r="Q15" i="21"/>
  <c r="O15" i="21"/>
  <c r="P15" i="21"/>
  <c r="N15" i="21"/>
  <c r="M15" i="21"/>
  <c r="Q14" i="21"/>
  <c r="O14" i="21"/>
  <c r="P14" i="21"/>
  <c r="N14" i="21"/>
  <c r="M14" i="21"/>
  <c r="Q13" i="21"/>
  <c r="O13" i="21"/>
  <c r="P13" i="21"/>
  <c r="N13" i="21"/>
  <c r="M13" i="21"/>
  <c r="Q12" i="21"/>
  <c r="O12" i="21"/>
  <c r="P12" i="21"/>
  <c r="N12" i="21"/>
  <c r="M12" i="21"/>
  <c r="Q11" i="21"/>
  <c r="O11" i="21"/>
  <c r="P11" i="21"/>
  <c r="N11" i="21"/>
  <c r="M11" i="21"/>
  <c r="Q10" i="21"/>
  <c r="O10" i="21"/>
  <c r="P10" i="21"/>
  <c r="N10" i="21"/>
  <c r="M10" i="21"/>
  <c r="Q9" i="21"/>
  <c r="O9" i="21"/>
  <c r="P9" i="21"/>
  <c r="N9" i="21"/>
  <c r="M9" i="21"/>
  <c r="Q8" i="21"/>
  <c r="O8" i="21"/>
  <c r="P8" i="21"/>
  <c r="N8" i="21"/>
  <c r="M8" i="21"/>
  <c r="Q7" i="21"/>
  <c r="O7" i="21"/>
  <c r="P7" i="21"/>
  <c r="N7" i="21"/>
  <c r="M7" i="21"/>
  <c r="Q6" i="21"/>
  <c r="O6" i="21"/>
  <c r="P6" i="21"/>
  <c r="N6" i="21"/>
  <c r="M6" i="21"/>
  <c r="Q5" i="21"/>
  <c r="O5" i="21"/>
  <c r="P5" i="21"/>
  <c r="N5" i="21"/>
  <c r="M5" i="21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Q35" i="19"/>
  <c r="O35" i="19"/>
  <c r="P35" i="19"/>
  <c r="N35" i="19"/>
  <c r="M35" i="19"/>
  <c r="Q34" i="19"/>
  <c r="O34" i="19"/>
  <c r="P34" i="19"/>
  <c r="N34" i="19"/>
  <c r="M34" i="19"/>
  <c r="Q33" i="19"/>
  <c r="O33" i="19"/>
  <c r="P33" i="19"/>
  <c r="N33" i="19"/>
  <c r="M33" i="19"/>
  <c r="Q32" i="19"/>
  <c r="O32" i="19"/>
  <c r="P32" i="19"/>
  <c r="N32" i="19"/>
  <c r="M32" i="19"/>
  <c r="Q31" i="19"/>
  <c r="O31" i="19"/>
  <c r="P31" i="19"/>
  <c r="N31" i="19"/>
  <c r="M31" i="19"/>
  <c r="Q30" i="19"/>
  <c r="O30" i="19"/>
  <c r="P30" i="19"/>
  <c r="N30" i="19"/>
  <c r="M30" i="19"/>
  <c r="Q29" i="19"/>
  <c r="O29" i="19"/>
  <c r="P29" i="19"/>
  <c r="N29" i="19"/>
  <c r="M29" i="19"/>
  <c r="Q28" i="19"/>
  <c r="O28" i="19"/>
  <c r="P28" i="19"/>
  <c r="N28" i="19"/>
  <c r="M28" i="19"/>
  <c r="Q27" i="19"/>
  <c r="O27" i="19"/>
  <c r="P27" i="19"/>
  <c r="N27" i="19"/>
  <c r="M27" i="19"/>
  <c r="Q26" i="19"/>
  <c r="O26" i="19"/>
  <c r="P26" i="19"/>
  <c r="N26" i="19"/>
  <c r="M26" i="19"/>
  <c r="Q25" i="19"/>
  <c r="O25" i="19"/>
  <c r="P25" i="19"/>
  <c r="N25" i="19"/>
  <c r="M25" i="19"/>
  <c r="Q24" i="19"/>
  <c r="O24" i="19"/>
  <c r="P24" i="19"/>
  <c r="N24" i="19"/>
  <c r="M24" i="19"/>
  <c r="Q23" i="19"/>
  <c r="O23" i="19"/>
  <c r="P23" i="19"/>
  <c r="N23" i="19"/>
  <c r="M23" i="19"/>
  <c r="Q22" i="19"/>
  <c r="O22" i="19"/>
  <c r="P22" i="19"/>
  <c r="N22" i="19"/>
  <c r="M22" i="19"/>
  <c r="Q21" i="19"/>
  <c r="O21" i="19"/>
  <c r="P21" i="19"/>
  <c r="N21" i="19"/>
  <c r="M21" i="19"/>
  <c r="Q20" i="19"/>
  <c r="O20" i="19"/>
  <c r="P20" i="19"/>
  <c r="N20" i="19"/>
  <c r="M20" i="19"/>
  <c r="Q19" i="19"/>
  <c r="O19" i="19"/>
  <c r="P19" i="19"/>
  <c r="N19" i="19"/>
  <c r="M19" i="19"/>
  <c r="Q18" i="19"/>
  <c r="O18" i="19"/>
  <c r="P18" i="19"/>
  <c r="N18" i="19"/>
  <c r="M18" i="19"/>
  <c r="Q17" i="19"/>
  <c r="O17" i="19"/>
  <c r="P17" i="19"/>
  <c r="N17" i="19"/>
  <c r="M17" i="19"/>
  <c r="Q16" i="19"/>
  <c r="O16" i="19"/>
  <c r="P16" i="19"/>
  <c r="N16" i="19"/>
  <c r="M16" i="19"/>
  <c r="Q15" i="19"/>
  <c r="O15" i="19"/>
  <c r="P15" i="19"/>
  <c r="N15" i="19"/>
  <c r="M15" i="19"/>
  <c r="Q14" i="19"/>
  <c r="O14" i="19"/>
  <c r="P14" i="19"/>
  <c r="N14" i="19"/>
  <c r="M14" i="19"/>
  <c r="Q13" i="19"/>
  <c r="O13" i="19"/>
  <c r="P13" i="19"/>
  <c r="N13" i="19"/>
  <c r="M13" i="19"/>
  <c r="Q12" i="19"/>
  <c r="O12" i="19"/>
  <c r="P12" i="19"/>
  <c r="N12" i="19"/>
  <c r="M12" i="19"/>
  <c r="Q11" i="19"/>
  <c r="O11" i="19"/>
  <c r="P11" i="19"/>
  <c r="N11" i="19"/>
  <c r="M11" i="19"/>
  <c r="Q10" i="19"/>
  <c r="O10" i="19"/>
  <c r="P10" i="19"/>
  <c r="N10" i="19"/>
  <c r="M10" i="19"/>
  <c r="Q9" i="19"/>
  <c r="O9" i="19"/>
  <c r="P9" i="19"/>
  <c r="N9" i="19"/>
  <c r="M9" i="19"/>
  <c r="Q8" i="19"/>
  <c r="O8" i="19"/>
  <c r="P8" i="19"/>
  <c r="N8" i="19"/>
  <c r="M8" i="19"/>
  <c r="Q7" i="19"/>
  <c r="O7" i="19"/>
  <c r="P7" i="19"/>
  <c r="N7" i="19"/>
  <c r="M7" i="19"/>
  <c r="Q6" i="19"/>
  <c r="O6" i="19"/>
  <c r="P6" i="19"/>
  <c r="N6" i="19"/>
  <c r="M6" i="19"/>
  <c r="Q5" i="19"/>
  <c r="O5" i="19"/>
  <c r="P5" i="19"/>
  <c r="N5" i="19"/>
  <c r="M5" i="19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Q34" i="25"/>
  <c r="O34" i="25"/>
  <c r="P34" i="25"/>
  <c r="N34" i="25"/>
  <c r="M34" i="25"/>
  <c r="Q33" i="25"/>
  <c r="O33" i="25"/>
  <c r="P33" i="25"/>
  <c r="N33" i="25"/>
  <c r="M33" i="25"/>
  <c r="Q32" i="25"/>
  <c r="O32" i="25"/>
  <c r="P32" i="25"/>
  <c r="N32" i="25"/>
  <c r="M32" i="25"/>
  <c r="Q31" i="25"/>
  <c r="O31" i="25"/>
  <c r="P31" i="25"/>
  <c r="N31" i="25"/>
  <c r="M31" i="25"/>
  <c r="Q30" i="25"/>
  <c r="O30" i="25"/>
  <c r="P30" i="25"/>
  <c r="N30" i="25"/>
  <c r="M30" i="25"/>
  <c r="Q29" i="25"/>
  <c r="O29" i="25"/>
  <c r="P29" i="25"/>
  <c r="N29" i="25"/>
  <c r="M29" i="25"/>
  <c r="Q28" i="25"/>
  <c r="O28" i="25"/>
  <c r="P28" i="25"/>
  <c r="N28" i="25"/>
  <c r="M28" i="25"/>
  <c r="Q27" i="25"/>
  <c r="O27" i="25"/>
  <c r="P27" i="25"/>
  <c r="N27" i="25"/>
  <c r="M27" i="25"/>
  <c r="Q26" i="25"/>
  <c r="O26" i="25"/>
  <c r="P26" i="25"/>
  <c r="N26" i="25"/>
  <c r="M26" i="25"/>
  <c r="Q25" i="25"/>
  <c r="O25" i="25"/>
  <c r="P25" i="25"/>
  <c r="N25" i="25"/>
  <c r="M25" i="25"/>
  <c r="Q24" i="25"/>
  <c r="O24" i="25"/>
  <c r="P24" i="25"/>
  <c r="N24" i="25"/>
  <c r="M24" i="25"/>
  <c r="Q23" i="25"/>
  <c r="O23" i="25"/>
  <c r="P23" i="25"/>
  <c r="N23" i="25"/>
  <c r="M23" i="25"/>
  <c r="Q22" i="25"/>
  <c r="O22" i="25"/>
  <c r="P22" i="25"/>
  <c r="N22" i="25"/>
  <c r="M22" i="25"/>
  <c r="Q21" i="25"/>
  <c r="O21" i="25"/>
  <c r="P21" i="25"/>
  <c r="N21" i="25"/>
  <c r="M21" i="25"/>
  <c r="Q20" i="25"/>
  <c r="O20" i="25"/>
  <c r="P20" i="25"/>
  <c r="N20" i="25"/>
  <c r="M20" i="25"/>
  <c r="Q19" i="25"/>
  <c r="O19" i="25"/>
  <c r="P19" i="25"/>
  <c r="N19" i="25"/>
  <c r="M19" i="25"/>
  <c r="Q18" i="25"/>
  <c r="O18" i="25"/>
  <c r="P18" i="25"/>
  <c r="N18" i="25"/>
  <c r="M18" i="25"/>
  <c r="Q17" i="25"/>
  <c r="O17" i="25"/>
  <c r="P17" i="25"/>
  <c r="N17" i="25"/>
  <c r="M17" i="25"/>
  <c r="Q16" i="25"/>
  <c r="O16" i="25"/>
  <c r="P16" i="25"/>
  <c r="N16" i="25"/>
  <c r="M16" i="25"/>
  <c r="Q15" i="25"/>
  <c r="O15" i="25"/>
  <c r="P15" i="25"/>
  <c r="N15" i="25"/>
  <c r="M15" i="25"/>
  <c r="Q14" i="25"/>
  <c r="O14" i="25"/>
  <c r="P14" i="25"/>
  <c r="N14" i="25"/>
  <c r="M14" i="25"/>
  <c r="Q13" i="25"/>
  <c r="O13" i="25"/>
  <c r="P13" i="25"/>
  <c r="N13" i="25"/>
  <c r="M13" i="25"/>
  <c r="Q12" i="25"/>
  <c r="O12" i="25"/>
  <c r="P12" i="25"/>
  <c r="N12" i="25"/>
  <c r="M12" i="25"/>
  <c r="Q11" i="25"/>
  <c r="O11" i="25"/>
  <c r="P11" i="25"/>
  <c r="N11" i="25"/>
  <c r="M11" i="25"/>
  <c r="Q10" i="25"/>
  <c r="O10" i="25"/>
  <c r="P10" i="25"/>
  <c r="N10" i="25"/>
  <c r="M10" i="25"/>
  <c r="Q9" i="25"/>
  <c r="O9" i="25"/>
  <c r="P9" i="25"/>
  <c r="N9" i="25"/>
  <c r="M9" i="25"/>
  <c r="Q8" i="25"/>
  <c r="O8" i="25"/>
  <c r="P8" i="25"/>
  <c r="N8" i="25"/>
  <c r="M8" i="25"/>
  <c r="Q7" i="25"/>
  <c r="O7" i="25"/>
  <c r="P7" i="25"/>
  <c r="N7" i="25"/>
  <c r="M7" i="25"/>
  <c r="Q6" i="25"/>
  <c r="O6" i="25"/>
  <c r="P6" i="25"/>
  <c r="N6" i="25"/>
  <c r="M6" i="25"/>
  <c r="Q5" i="25"/>
  <c r="O5" i="25"/>
  <c r="P5" i="25"/>
  <c r="N5" i="25"/>
  <c r="M5" i="25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Q34" i="23"/>
  <c r="O34" i="23"/>
  <c r="P34" i="23"/>
  <c r="N34" i="23"/>
  <c r="M34" i="23"/>
  <c r="Q33" i="23"/>
  <c r="O33" i="23"/>
  <c r="P33" i="23"/>
  <c r="N33" i="23"/>
  <c r="M33" i="23"/>
  <c r="Q32" i="23"/>
  <c r="O32" i="23"/>
  <c r="P32" i="23"/>
  <c r="N32" i="23"/>
  <c r="M32" i="23"/>
  <c r="Q31" i="23"/>
  <c r="O31" i="23"/>
  <c r="P31" i="23"/>
  <c r="N31" i="23"/>
  <c r="M31" i="23"/>
  <c r="Q30" i="23"/>
  <c r="O30" i="23"/>
  <c r="P30" i="23"/>
  <c r="N30" i="23"/>
  <c r="M30" i="23"/>
  <c r="Q29" i="23"/>
  <c r="O29" i="23"/>
  <c r="P29" i="23"/>
  <c r="N29" i="23"/>
  <c r="M29" i="23"/>
  <c r="Q28" i="23"/>
  <c r="O28" i="23"/>
  <c r="P28" i="23"/>
  <c r="N28" i="23"/>
  <c r="M28" i="23"/>
  <c r="Q27" i="23"/>
  <c r="O27" i="23"/>
  <c r="P27" i="23"/>
  <c r="N27" i="23"/>
  <c r="M27" i="23"/>
  <c r="Q26" i="23"/>
  <c r="O26" i="23"/>
  <c r="P26" i="23"/>
  <c r="N26" i="23"/>
  <c r="M26" i="23"/>
  <c r="Q25" i="23"/>
  <c r="O25" i="23"/>
  <c r="P25" i="23"/>
  <c r="N25" i="23"/>
  <c r="M25" i="23"/>
  <c r="Q24" i="23"/>
  <c r="O24" i="23"/>
  <c r="P24" i="23"/>
  <c r="N24" i="23"/>
  <c r="M24" i="23"/>
  <c r="Q23" i="23"/>
  <c r="O23" i="23"/>
  <c r="P23" i="23"/>
  <c r="N23" i="23"/>
  <c r="M23" i="23"/>
  <c r="Q22" i="23"/>
  <c r="O22" i="23"/>
  <c r="P22" i="23"/>
  <c r="N22" i="23"/>
  <c r="M22" i="23"/>
  <c r="Q21" i="23"/>
  <c r="O21" i="23"/>
  <c r="P21" i="23"/>
  <c r="N21" i="23"/>
  <c r="M21" i="23"/>
  <c r="Q20" i="23"/>
  <c r="O20" i="23"/>
  <c r="P20" i="23"/>
  <c r="N20" i="23"/>
  <c r="M20" i="23"/>
  <c r="Q19" i="23"/>
  <c r="O19" i="23"/>
  <c r="P19" i="23"/>
  <c r="N19" i="23"/>
  <c r="M19" i="23"/>
  <c r="Q18" i="23"/>
  <c r="O18" i="23"/>
  <c r="P18" i="23"/>
  <c r="N18" i="23"/>
  <c r="M18" i="23"/>
  <c r="Q17" i="23"/>
  <c r="O17" i="23"/>
  <c r="P17" i="23"/>
  <c r="N17" i="23"/>
  <c r="M17" i="23"/>
  <c r="Q16" i="23"/>
  <c r="O16" i="23"/>
  <c r="P16" i="23"/>
  <c r="N16" i="23"/>
  <c r="M16" i="23"/>
  <c r="Q15" i="23"/>
  <c r="O15" i="23"/>
  <c r="P15" i="23"/>
  <c r="N15" i="23"/>
  <c r="M15" i="23"/>
  <c r="Q14" i="23"/>
  <c r="O14" i="23"/>
  <c r="P14" i="23"/>
  <c r="N14" i="23"/>
  <c r="M14" i="23"/>
  <c r="Q13" i="23"/>
  <c r="O13" i="23"/>
  <c r="P13" i="23"/>
  <c r="N13" i="23"/>
  <c r="M13" i="23"/>
  <c r="Q12" i="23"/>
  <c r="O12" i="23"/>
  <c r="P12" i="23"/>
  <c r="N12" i="23"/>
  <c r="M12" i="23"/>
  <c r="Q11" i="23"/>
  <c r="O11" i="23"/>
  <c r="P11" i="23"/>
  <c r="N11" i="23"/>
  <c r="M11" i="23"/>
  <c r="Q10" i="23"/>
  <c r="O10" i="23"/>
  <c r="P10" i="23"/>
  <c r="N10" i="23"/>
  <c r="M10" i="23"/>
  <c r="Q9" i="23"/>
  <c r="O9" i="23"/>
  <c r="P9" i="23"/>
  <c r="N9" i="23"/>
  <c r="M9" i="23"/>
  <c r="Q8" i="23"/>
  <c r="O8" i="23"/>
  <c r="P8" i="23"/>
  <c r="N8" i="23"/>
  <c r="M8" i="23"/>
  <c r="Q7" i="23"/>
  <c r="O7" i="23"/>
  <c r="P7" i="23"/>
  <c r="N7" i="23"/>
  <c r="M7" i="23"/>
  <c r="Q6" i="23"/>
  <c r="O6" i="23"/>
  <c r="P6" i="23"/>
  <c r="N6" i="23"/>
  <c r="M6" i="23"/>
  <c r="Q5" i="23"/>
  <c r="O5" i="23"/>
  <c r="P5" i="23"/>
  <c r="N5" i="23"/>
  <c r="M5" i="23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Q34" i="20"/>
  <c r="O34" i="20"/>
  <c r="P34" i="20"/>
  <c r="N34" i="20"/>
  <c r="M34" i="20"/>
  <c r="Q33" i="20"/>
  <c r="O33" i="20"/>
  <c r="P33" i="20"/>
  <c r="N33" i="20"/>
  <c r="M33" i="20"/>
  <c r="Q32" i="20"/>
  <c r="O32" i="20"/>
  <c r="P32" i="20"/>
  <c r="N32" i="20"/>
  <c r="M32" i="20"/>
  <c r="Q31" i="20"/>
  <c r="O31" i="20"/>
  <c r="P31" i="20"/>
  <c r="N31" i="20"/>
  <c r="M31" i="20"/>
  <c r="Q30" i="20"/>
  <c r="O30" i="20"/>
  <c r="P30" i="20"/>
  <c r="N30" i="20"/>
  <c r="M30" i="20"/>
  <c r="Q29" i="20"/>
  <c r="O29" i="20"/>
  <c r="P29" i="20"/>
  <c r="N29" i="20"/>
  <c r="M29" i="20"/>
  <c r="Q28" i="20"/>
  <c r="O28" i="20"/>
  <c r="P28" i="20"/>
  <c r="N28" i="20"/>
  <c r="M28" i="20"/>
  <c r="Q27" i="20"/>
  <c r="O27" i="20"/>
  <c r="P27" i="20"/>
  <c r="N27" i="20"/>
  <c r="M27" i="20"/>
  <c r="Q26" i="20"/>
  <c r="O26" i="20"/>
  <c r="P26" i="20"/>
  <c r="N26" i="20"/>
  <c r="M26" i="20"/>
  <c r="Q25" i="20"/>
  <c r="O25" i="20"/>
  <c r="P25" i="20"/>
  <c r="N25" i="20"/>
  <c r="M25" i="20"/>
  <c r="Q24" i="20"/>
  <c r="O24" i="20"/>
  <c r="P24" i="20"/>
  <c r="N24" i="20"/>
  <c r="M24" i="20"/>
  <c r="Q23" i="20"/>
  <c r="O23" i="20"/>
  <c r="P23" i="20"/>
  <c r="N23" i="20"/>
  <c r="M23" i="20"/>
  <c r="Q22" i="20"/>
  <c r="O22" i="20"/>
  <c r="P22" i="20"/>
  <c r="N22" i="20"/>
  <c r="M22" i="20"/>
  <c r="Q21" i="20"/>
  <c r="O21" i="20"/>
  <c r="P21" i="20"/>
  <c r="N21" i="20"/>
  <c r="M21" i="20"/>
  <c r="Q20" i="20"/>
  <c r="O20" i="20"/>
  <c r="P20" i="20"/>
  <c r="N20" i="20"/>
  <c r="M20" i="20"/>
  <c r="Q19" i="20"/>
  <c r="O19" i="20"/>
  <c r="P19" i="20"/>
  <c r="N19" i="20"/>
  <c r="M19" i="20"/>
  <c r="Q18" i="20"/>
  <c r="O18" i="20"/>
  <c r="P18" i="20"/>
  <c r="N18" i="20"/>
  <c r="M18" i="20"/>
  <c r="Q17" i="20"/>
  <c r="O17" i="20"/>
  <c r="P17" i="20"/>
  <c r="N17" i="20"/>
  <c r="M17" i="20"/>
  <c r="Q16" i="20"/>
  <c r="O16" i="20"/>
  <c r="P16" i="20"/>
  <c r="N16" i="20"/>
  <c r="M16" i="20"/>
  <c r="Q15" i="20"/>
  <c r="O15" i="20"/>
  <c r="P15" i="20"/>
  <c r="N15" i="20"/>
  <c r="M15" i="20"/>
  <c r="Q14" i="20"/>
  <c r="O14" i="20"/>
  <c r="P14" i="20"/>
  <c r="N14" i="20"/>
  <c r="M14" i="20"/>
  <c r="Q13" i="20"/>
  <c r="O13" i="20"/>
  <c r="P13" i="20"/>
  <c r="N13" i="20"/>
  <c r="M13" i="20"/>
  <c r="Q12" i="20"/>
  <c r="O12" i="20"/>
  <c r="P12" i="20"/>
  <c r="N12" i="20"/>
  <c r="M12" i="20"/>
  <c r="Q11" i="20"/>
  <c r="O11" i="20"/>
  <c r="P11" i="20"/>
  <c r="N11" i="20"/>
  <c r="M11" i="20"/>
  <c r="Q10" i="20"/>
  <c r="O10" i="20"/>
  <c r="P10" i="20"/>
  <c r="N10" i="20"/>
  <c r="M10" i="20"/>
  <c r="Q9" i="20"/>
  <c r="O9" i="20"/>
  <c r="P9" i="20"/>
  <c r="N9" i="20"/>
  <c r="M9" i="20"/>
  <c r="Q8" i="20"/>
  <c r="O8" i="20"/>
  <c r="P8" i="20"/>
  <c r="N8" i="20"/>
  <c r="M8" i="20"/>
  <c r="Q7" i="20"/>
  <c r="O7" i="20"/>
  <c r="P7" i="20"/>
  <c r="N7" i="20"/>
  <c r="M7" i="20"/>
  <c r="Q6" i="20"/>
  <c r="O6" i="20"/>
  <c r="P6" i="20"/>
  <c r="N6" i="20"/>
  <c r="M6" i="20"/>
  <c r="Q5" i="20"/>
  <c r="O5" i="20"/>
  <c r="P5" i="20"/>
  <c r="N5" i="20"/>
  <c r="M5" i="20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Q34" i="18"/>
  <c r="O34" i="18"/>
  <c r="P34" i="18"/>
  <c r="N34" i="18"/>
  <c r="M34" i="18"/>
  <c r="Q33" i="18"/>
  <c r="O33" i="18"/>
  <c r="P33" i="18"/>
  <c r="N33" i="18"/>
  <c r="M33" i="18"/>
  <c r="Q32" i="18"/>
  <c r="O32" i="18"/>
  <c r="P32" i="18"/>
  <c r="N32" i="18"/>
  <c r="M32" i="18"/>
  <c r="Q31" i="18"/>
  <c r="O31" i="18"/>
  <c r="P31" i="18"/>
  <c r="N31" i="18"/>
  <c r="M31" i="18"/>
  <c r="Q30" i="18"/>
  <c r="O30" i="18"/>
  <c r="P30" i="18"/>
  <c r="N30" i="18"/>
  <c r="M30" i="18"/>
  <c r="Q29" i="18"/>
  <c r="O29" i="18"/>
  <c r="P29" i="18"/>
  <c r="N29" i="18"/>
  <c r="M29" i="18"/>
  <c r="Q28" i="18"/>
  <c r="O28" i="18"/>
  <c r="P28" i="18"/>
  <c r="N28" i="18"/>
  <c r="M28" i="18"/>
  <c r="Q27" i="18"/>
  <c r="O27" i="18"/>
  <c r="P27" i="18"/>
  <c r="N27" i="18"/>
  <c r="M27" i="18"/>
  <c r="Q26" i="18"/>
  <c r="O26" i="18"/>
  <c r="P26" i="18"/>
  <c r="N26" i="18"/>
  <c r="M26" i="18"/>
  <c r="Q25" i="18"/>
  <c r="O25" i="18"/>
  <c r="P25" i="18"/>
  <c r="N25" i="18"/>
  <c r="M25" i="18"/>
  <c r="Q24" i="18"/>
  <c r="O24" i="18"/>
  <c r="P24" i="18"/>
  <c r="N24" i="18"/>
  <c r="M24" i="18"/>
  <c r="Q23" i="18"/>
  <c r="O23" i="18"/>
  <c r="P23" i="18"/>
  <c r="N23" i="18"/>
  <c r="M23" i="18"/>
  <c r="Q22" i="18"/>
  <c r="O22" i="18"/>
  <c r="P22" i="18"/>
  <c r="N22" i="18"/>
  <c r="M22" i="18"/>
  <c r="Q21" i="18"/>
  <c r="O21" i="18"/>
  <c r="P21" i="18"/>
  <c r="N21" i="18"/>
  <c r="M21" i="18"/>
  <c r="Q20" i="18"/>
  <c r="O20" i="18"/>
  <c r="P20" i="18"/>
  <c r="N20" i="18"/>
  <c r="M20" i="18"/>
  <c r="Q19" i="18"/>
  <c r="O19" i="18"/>
  <c r="P19" i="18"/>
  <c r="N19" i="18"/>
  <c r="M19" i="18"/>
  <c r="Q18" i="18"/>
  <c r="O18" i="18"/>
  <c r="P18" i="18"/>
  <c r="N18" i="18"/>
  <c r="M18" i="18"/>
  <c r="Q17" i="18"/>
  <c r="O17" i="18"/>
  <c r="P17" i="18"/>
  <c r="N17" i="18"/>
  <c r="M17" i="18"/>
  <c r="Q16" i="18"/>
  <c r="O16" i="18"/>
  <c r="P16" i="18"/>
  <c r="N16" i="18"/>
  <c r="M16" i="18"/>
  <c r="Q15" i="18"/>
  <c r="O15" i="18"/>
  <c r="P15" i="18"/>
  <c r="N15" i="18"/>
  <c r="M15" i="18"/>
  <c r="Q14" i="18"/>
  <c r="O14" i="18"/>
  <c r="P14" i="18"/>
  <c r="N14" i="18"/>
  <c r="M14" i="18"/>
  <c r="Q13" i="18"/>
  <c r="O13" i="18"/>
  <c r="P13" i="18"/>
  <c r="N13" i="18"/>
  <c r="M13" i="18"/>
  <c r="Q12" i="18"/>
  <c r="O12" i="18"/>
  <c r="P12" i="18"/>
  <c r="N12" i="18"/>
  <c r="M12" i="18"/>
  <c r="Q11" i="18"/>
  <c r="O11" i="18"/>
  <c r="P11" i="18"/>
  <c r="N11" i="18"/>
  <c r="M11" i="18"/>
  <c r="Q10" i="18"/>
  <c r="O10" i="18"/>
  <c r="P10" i="18"/>
  <c r="N10" i="18"/>
  <c r="M10" i="18"/>
  <c r="Q9" i="18"/>
  <c r="O9" i="18"/>
  <c r="P9" i="18"/>
  <c r="N9" i="18"/>
  <c r="M9" i="18"/>
  <c r="Q8" i="18"/>
  <c r="O8" i="18"/>
  <c r="P8" i="18"/>
  <c r="N8" i="18"/>
  <c r="M8" i="18"/>
  <c r="Q7" i="18"/>
  <c r="O7" i="18"/>
  <c r="P7" i="18"/>
  <c r="N7" i="18"/>
  <c r="M7" i="18"/>
  <c r="Q6" i="18"/>
  <c r="O6" i="18"/>
  <c r="P6" i="18"/>
  <c r="N6" i="18"/>
  <c r="M6" i="18"/>
  <c r="Q5" i="18"/>
  <c r="O5" i="18"/>
  <c r="P5" i="18"/>
  <c r="N5" i="18"/>
  <c r="M5" i="18"/>
  <c r="Q35" i="17"/>
  <c r="O35" i="17"/>
  <c r="P35" i="17"/>
  <c r="N35" i="17"/>
  <c r="M35" i="17"/>
  <c r="Q34" i="17"/>
  <c r="O34" i="17"/>
  <c r="P34" i="17"/>
  <c r="N34" i="17"/>
  <c r="M34" i="17"/>
  <c r="Q33" i="17"/>
  <c r="O33" i="17"/>
  <c r="P33" i="17"/>
  <c r="N33" i="17"/>
  <c r="M33" i="17"/>
  <c r="Q32" i="17"/>
  <c r="O32" i="17"/>
  <c r="P32" i="17"/>
  <c r="N32" i="17"/>
  <c r="M32" i="17"/>
  <c r="Q31" i="17"/>
  <c r="O31" i="17"/>
  <c r="P31" i="17"/>
  <c r="N31" i="17"/>
  <c r="M31" i="17"/>
  <c r="Q30" i="17"/>
  <c r="O30" i="17"/>
  <c r="P30" i="17"/>
  <c r="N30" i="17"/>
  <c r="M30" i="17"/>
  <c r="Q29" i="17"/>
  <c r="O29" i="17"/>
  <c r="P29" i="17"/>
  <c r="N29" i="17"/>
  <c r="M29" i="17"/>
  <c r="Q28" i="17"/>
  <c r="O28" i="17"/>
  <c r="P28" i="17"/>
  <c r="N28" i="17"/>
  <c r="M28" i="17"/>
  <c r="Q27" i="17"/>
  <c r="O27" i="17"/>
  <c r="P27" i="17"/>
  <c r="N27" i="17"/>
  <c r="M27" i="17"/>
  <c r="Q26" i="17"/>
  <c r="O26" i="17"/>
  <c r="P26" i="17"/>
  <c r="N26" i="17"/>
  <c r="M26" i="17"/>
  <c r="Q25" i="17"/>
  <c r="O25" i="17"/>
  <c r="P25" i="17"/>
  <c r="N25" i="17"/>
  <c r="M25" i="17"/>
  <c r="Q24" i="17"/>
  <c r="O24" i="17"/>
  <c r="P24" i="17"/>
  <c r="N24" i="17"/>
  <c r="M24" i="17"/>
  <c r="Q23" i="17"/>
  <c r="O23" i="17"/>
  <c r="P23" i="17"/>
  <c r="N23" i="17"/>
  <c r="M23" i="17"/>
  <c r="Q22" i="17"/>
  <c r="O22" i="17"/>
  <c r="P22" i="17"/>
  <c r="N22" i="17"/>
  <c r="M22" i="17"/>
  <c r="Q21" i="17"/>
  <c r="O21" i="17"/>
  <c r="P21" i="17"/>
  <c r="N21" i="17"/>
  <c r="M21" i="17"/>
  <c r="Q20" i="17"/>
  <c r="O20" i="17"/>
  <c r="P20" i="17"/>
  <c r="N20" i="17"/>
  <c r="M20" i="17"/>
  <c r="Q19" i="17"/>
  <c r="O19" i="17"/>
  <c r="P19" i="17"/>
  <c r="N19" i="17"/>
  <c r="M19" i="17"/>
  <c r="Q18" i="17"/>
  <c r="O18" i="17"/>
  <c r="P18" i="17"/>
  <c r="N18" i="17"/>
  <c r="M18" i="17"/>
  <c r="Q17" i="17"/>
  <c r="O17" i="17"/>
  <c r="P17" i="17"/>
  <c r="N17" i="17"/>
  <c r="M17" i="17"/>
  <c r="Q16" i="17"/>
  <c r="O16" i="17"/>
  <c r="P16" i="17"/>
  <c r="N16" i="17"/>
  <c r="M16" i="17"/>
  <c r="Q15" i="17"/>
  <c r="O15" i="17"/>
  <c r="P15" i="17"/>
  <c r="N15" i="17"/>
  <c r="M15" i="17"/>
  <c r="Q14" i="17"/>
  <c r="O14" i="17"/>
  <c r="P14" i="17"/>
  <c r="N14" i="17"/>
  <c r="M14" i="17"/>
  <c r="Q13" i="17"/>
  <c r="O13" i="17"/>
  <c r="P13" i="17"/>
  <c r="N13" i="17"/>
  <c r="M13" i="17"/>
  <c r="Q12" i="17"/>
  <c r="O12" i="17"/>
  <c r="P12" i="17"/>
  <c r="N12" i="17"/>
  <c r="M12" i="17"/>
  <c r="Q11" i="17"/>
  <c r="O11" i="17"/>
  <c r="P11" i="17"/>
  <c r="N11" i="17"/>
  <c r="M11" i="17"/>
  <c r="Q10" i="17"/>
  <c r="O10" i="17"/>
  <c r="P10" i="17"/>
  <c r="N10" i="17"/>
  <c r="M10" i="17"/>
  <c r="Q9" i="17"/>
  <c r="O9" i="17"/>
  <c r="P9" i="17"/>
  <c r="N9" i="17"/>
  <c r="M9" i="17"/>
  <c r="Q8" i="17"/>
  <c r="O8" i="17"/>
  <c r="P8" i="17"/>
  <c r="N8" i="17"/>
  <c r="M8" i="17"/>
  <c r="Q7" i="17"/>
  <c r="O7" i="17"/>
  <c r="P7" i="17"/>
  <c r="N7" i="17"/>
  <c r="M7" i="17"/>
  <c r="Q6" i="17"/>
  <c r="O6" i="17"/>
  <c r="P6" i="17"/>
  <c r="N6" i="17"/>
  <c r="M6" i="17"/>
  <c r="Q5" i="17"/>
  <c r="O5" i="17"/>
  <c r="P5" i="17"/>
  <c r="N5" i="17"/>
  <c r="M5" i="17"/>
  <c r="Q33" i="16"/>
  <c r="O33" i="16"/>
  <c r="P33" i="16"/>
  <c r="N33" i="16"/>
  <c r="M33" i="16"/>
  <c r="Q32" i="16"/>
  <c r="O32" i="16"/>
  <c r="P32" i="16"/>
  <c r="N32" i="16"/>
  <c r="M32" i="16"/>
  <c r="Q31" i="16"/>
  <c r="O31" i="16"/>
  <c r="P31" i="16"/>
  <c r="N31" i="16"/>
  <c r="M31" i="16"/>
  <c r="Q30" i="16"/>
  <c r="O30" i="16"/>
  <c r="P30" i="16"/>
  <c r="N30" i="16"/>
  <c r="M30" i="16"/>
  <c r="Q29" i="16"/>
  <c r="O29" i="16"/>
  <c r="P29" i="16"/>
  <c r="N29" i="16"/>
  <c r="M29" i="16"/>
  <c r="Q28" i="16"/>
  <c r="O28" i="16"/>
  <c r="P28" i="16"/>
  <c r="N28" i="16"/>
  <c r="M28" i="16"/>
  <c r="Q27" i="16"/>
  <c r="O27" i="16"/>
  <c r="P27" i="16"/>
  <c r="N27" i="16"/>
  <c r="M27" i="16"/>
  <c r="Q26" i="16"/>
  <c r="O26" i="16"/>
  <c r="P26" i="16"/>
  <c r="N26" i="16"/>
  <c r="M26" i="16"/>
  <c r="Q25" i="16"/>
  <c r="O25" i="16"/>
  <c r="P25" i="16"/>
  <c r="N25" i="16"/>
  <c r="M25" i="16"/>
  <c r="Q24" i="16"/>
  <c r="O24" i="16"/>
  <c r="P24" i="16"/>
  <c r="N24" i="16"/>
  <c r="M24" i="16"/>
  <c r="Q23" i="16"/>
  <c r="O23" i="16"/>
  <c r="P23" i="16"/>
  <c r="N23" i="16"/>
  <c r="M23" i="16"/>
  <c r="Q22" i="16"/>
  <c r="O22" i="16"/>
  <c r="P22" i="16"/>
  <c r="N22" i="16"/>
  <c r="M22" i="16"/>
  <c r="Q21" i="16"/>
  <c r="O21" i="16"/>
  <c r="P21" i="16"/>
  <c r="N21" i="16"/>
  <c r="M21" i="16"/>
  <c r="Q20" i="16"/>
  <c r="O20" i="16"/>
  <c r="P20" i="16"/>
  <c r="N20" i="16"/>
  <c r="M20" i="16"/>
  <c r="Q19" i="16"/>
  <c r="O19" i="16"/>
  <c r="P19" i="16"/>
  <c r="N19" i="16"/>
  <c r="M19" i="16"/>
  <c r="Q18" i="16"/>
  <c r="O18" i="16"/>
  <c r="P18" i="16"/>
  <c r="N18" i="16"/>
  <c r="M18" i="16"/>
  <c r="Q17" i="16"/>
  <c r="O17" i="16"/>
  <c r="P17" i="16"/>
  <c r="N17" i="16"/>
  <c r="M17" i="16"/>
  <c r="Q16" i="16"/>
  <c r="O16" i="16"/>
  <c r="P16" i="16"/>
  <c r="N16" i="16"/>
  <c r="M16" i="16"/>
  <c r="Q15" i="16"/>
  <c r="O15" i="16"/>
  <c r="P15" i="16"/>
  <c r="N15" i="16"/>
  <c r="M15" i="16"/>
  <c r="Q14" i="16"/>
  <c r="O14" i="16"/>
  <c r="P14" i="16"/>
  <c r="N14" i="16"/>
  <c r="M14" i="16"/>
  <c r="Q13" i="16"/>
  <c r="O13" i="16"/>
  <c r="P13" i="16"/>
  <c r="N13" i="16"/>
  <c r="M13" i="16"/>
  <c r="Q12" i="16"/>
  <c r="O12" i="16"/>
  <c r="P12" i="16"/>
  <c r="N12" i="16"/>
  <c r="M12" i="16"/>
  <c r="Q11" i="16"/>
  <c r="O11" i="16"/>
  <c r="P11" i="16"/>
  <c r="N11" i="16"/>
  <c r="M11" i="16"/>
  <c r="Q10" i="16"/>
  <c r="O10" i="16"/>
  <c r="P10" i="16"/>
  <c r="N10" i="16"/>
  <c r="M10" i="16"/>
  <c r="Q9" i="16"/>
  <c r="O9" i="16"/>
  <c r="P9" i="16"/>
  <c r="N9" i="16"/>
  <c r="M9" i="16"/>
  <c r="Q8" i="16"/>
  <c r="O8" i="16"/>
  <c r="P8" i="16"/>
  <c r="N8" i="16"/>
  <c r="M8" i="16"/>
  <c r="Q7" i="16"/>
  <c r="O7" i="16"/>
  <c r="P7" i="16"/>
  <c r="N7" i="16"/>
  <c r="M7" i="16"/>
  <c r="Q6" i="16"/>
  <c r="O6" i="16"/>
  <c r="P6" i="16"/>
  <c r="N6" i="16"/>
  <c r="M6" i="16"/>
  <c r="Q5" i="16"/>
  <c r="O5" i="16"/>
  <c r="P5" i="16"/>
  <c r="N5" i="16"/>
  <c r="M5" i="16"/>
  <c r="G21" i="27"/>
  <c r="E21" i="27"/>
  <c r="Q35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6" i="3"/>
  <c r="Q5" i="3"/>
  <c r="AD42" i="3"/>
  <c r="E31" i="29"/>
  <c r="E32" i="29"/>
  <c r="E33" i="29"/>
  <c r="E30" i="29"/>
  <c r="M41" i="3"/>
  <c r="C18" i="29"/>
  <c r="E18" i="29"/>
  <c r="E20" i="29"/>
  <c r="E21" i="29"/>
  <c r="E22" i="29"/>
  <c r="E27" i="29"/>
  <c r="E28" i="29"/>
  <c r="M40" i="3"/>
  <c r="C17" i="29"/>
  <c r="E17" i="29"/>
  <c r="M39" i="3"/>
  <c r="C16" i="29"/>
  <c r="E16" i="29"/>
  <c r="AD72" i="3"/>
  <c r="AC72" i="3"/>
  <c r="AC73" i="3"/>
  <c r="AC71" i="3"/>
  <c r="AC70" i="3"/>
  <c r="AC69" i="3"/>
  <c r="AD68" i="3"/>
  <c r="AC68" i="3"/>
  <c r="AC67" i="3"/>
  <c r="AB67" i="3"/>
  <c r="AA67" i="3"/>
  <c r="AC66" i="3"/>
  <c r="AC65" i="3"/>
  <c r="AC64" i="3"/>
  <c r="AD63" i="3"/>
  <c r="AC63" i="3"/>
  <c r="AC62" i="3"/>
  <c r="AB62" i="3"/>
  <c r="AA62" i="3"/>
  <c r="AD57" i="3"/>
  <c r="AC51" i="3"/>
  <c r="AC50" i="3"/>
  <c r="AC49" i="3"/>
  <c r="AC48" i="3"/>
  <c r="AD47" i="3"/>
  <c r="AC47" i="3"/>
  <c r="AC46" i="3"/>
  <c r="AB46" i="3"/>
  <c r="AA46" i="3"/>
  <c r="AC45" i="3"/>
  <c r="AC44" i="3"/>
  <c r="AC43" i="3"/>
  <c r="AC42" i="3"/>
  <c r="AC41" i="3"/>
  <c r="AB41" i="3"/>
  <c r="AA41" i="3"/>
  <c r="AD36" i="3"/>
  <c r="AD27" i="3"/>
  <c r="AD18" i="3"/>
  <c r="AC8" i="3"/>
  <c r="AB8" i="3"/>
  <c r="AA8" i="3"/>
  <c r="Y8" i="3"/>
  <c r="AC7" i="3"/>
  <c r="AB7" i="3"/>
  <c r="AA7" i="3"/>
  <c r="Y7" i="3"/>
  <c r="AC6" i="3"/>
  <c r="AB6" i="3"/>
  <c r="AA6" i="3"/>
  <c r="Y6" i="3"/>
  <c r="AD5" i="3"/>
  <c r="AC5" i="3"/>
  <c r="AC4" i="3"/>
  <c r="AB4" i="3"/>
  <c r="AA4" i="3"/>
  <c r="F8" i="28"/>
  <c r="F7" i="28"/>
  <c r="F6" i="28"/>
  <c r="E7" i="28"/>
  <c r="D7" i="28"/>
  <c r="B7" i="28"/>
  <c r="E6" i="28"/>
  <c r="D6" i="28"/>
  <c r="B6" i="28"/>
  <c r="F5" i="28"/>
  <c r="F4" i="28"/>
  <c r="E8" i="28"/>
  <c r="D8" i="28"/>
  <c r="B8" i="28"/>
  <c r="G4" i="28"/>
  <c r="E4" i="28"/>
  <c r="D4" i="28"/>
  <c r="V35" i="24"/>
  <c r="T35" i="24"/>
  <c r="V33" i="24"/>
  <c r="T33" i="24"/>
  <c r="V28" i="24"/>
  <c r="U28" i="24"/>
  <c r="V29" i="24"/>
  <c r="V26" i="24"/>
  <c r="T26" i="24"/>
  <c r="V24" i="24"/>
  <c r="T24" i="24"/>
  <c r="V19" i="24"/>
  <c r="U19" i="24"/>
  <c r="V20" i="24"/>
  <c r="V35" i="25"/>
  <c r="T35" i="25"/>
  <c r="V33" i="25"/>
  <c r="T33" i="25"/>
  <c r="V28" i="25"/>
  <c r="U28" i="25"/>
  <c r="V29" i="25"/>
  <c r="T29" i="25"/>
  <c r="V26" i="25"/>
  <c r="T26" i="25"/>
  <c r="V24" i="25"/>
  <c r="T24" i="25"/>
  <c r="V19" i="25"/>
  <c r="U19" i="25"/>
  <c r="V20" i="25"/>
  <c r="T20" i="25"/>
  <c r="V35" i="26"/>
  <c r="T35" i="26"/>
  <c r="V33" i="26"/>
  <c r="T33" i="26"/>
  <c r="V28" i="26"/>
  <c r="U28" i="26"/>
  <c r="V29" i="26"/>
  <c r="T29" i="26"/>
  <c r="V26" i="26"/>
  <c r="T26" i="26"/>
  <c r="V24" i="26"/>
  <c r="T24" i="26"/>
  <c r="V19" i="26"/>
  <c r="U19" i="26"/>
  <c r="V20" i="26"/>
  <c r="T20" i="26"/>
  <c r="V35" i="23"/>
  <c r="T35" i="23"/>
  <c r="V33" i="23"/>
  <c r="T33" i="23"/>
  <c r="V28" i="23"/>
  <c r="U28" i="23"/>
  <c r="V29" i="23"/>
  <c r="V26" i="23"/>
  <c r="T26" i="23"/>
  <c r="V24" i="23"/>
  <c r="T24" i="23"/>
  <c r="V19" i="23"/>
  <c r="U19" i="23"/>
  <c r="V20" i="23"/>
  <c r="V35" i="22"/>
  <c r="T35" i="22"/>
  <c r="V33" i="22"/>
  <c r="T33" i="22"/>
  <c r="V28" i="22"/>
  <c r="U28" i="22"/>
  <c r="V29" i="22"/>
  <c r="V26" i="22"/>
  <c r="T26" i="22"/>
  <c r="V24" i="22"/>
  <c r="T24" i="22"/>
  <c r="V19" i="22"/>
  <c r="U19" i="22"/>
  <c r="V20" i="22"/>
  <c r="T20" i="22"/>
  <c r="V35" i="21"/>
  <c r="T35" i="21"/>
  <c r="V33" i="21"/>
  <c r="T33" i="21"/>
  <c r="V28" i="21"/>
  <c r="U28" i="21"/>
  <c r="V29" i="21"/>
  <c r="V26" i="21"/>
  <c r="T26" i="21"/>
  <c r="V24" i="21"/>
  <c r="T24" i="21"/>
  <c r="V19" i="21"/>
  <c r="U19" i="21"/>
  <c r="V20" i="21"/>
  <c r="V35" i="20"/>
  <c r="T35" i="20"/>
  <c r="V33" i="20"/>
  <c r="T33" i="20"/>
  <c r="V28" i="20"/>
  <c r="U28" i="20"/>
  <c r="V29" i="20"/>
  <c r="V26" i="20"/>
  <c r="T26" i="20"/>
  <c r="V24" i="20"/>
  <c r="T24" i="20"/>
  <c r="V19" i="20"/>
  <c r="U19" i="20"/>
  <c r="V20" i="20"/>
  <c r="V35" i="19"/>
  <c r="T35" i="19"/>
  <c r="V33" i="19"/>
  <c r="T33" i="19"/>
  <c r="V28" i="19"/>
  <c r="U28" i="19"/>
  <c r="V29" i="19"/>
  <c r="T29" i="19"/>
  <c r="V26" i="19"/>
  <c r="T26" i="19"/>
  <c r="V24" i="19"/>
  <c r="T24" i="19"/>
  <c r="V19" i="19"/>
  <c r="U19" i="19"/>
  <c r="V20" i="19"/>
  <c r="T20" i="19"/>
  <c r="V35" i="18"/>
  <c r="T35" i="18"/>
  <c r="V33" i="18"/>
  <c r="T33" i="18"/>
  <c r="V28" i="18"/>
  <c r="U28" i="18"/>
  <c r="V29" i="18"/>
  <c r="V26" i="18"/>
  <c r="T26" i="18"/>
  <c r="V24" i="18"/>
  <c r="T24" i="18"/>
  <c r="V19" i="18"/>
  <c r="U19" i="18"/>
  <c r="V20" i="18"/>
  <c r="V35" i="17"/>
  <c r="T35" i="17"/>
  <c r="V33" i="17"/>
  <c r="T33" i="17"/>
  <c r="V29" i="17"/>
  <c r="T29" i="17"/>
  <c r="V26" i="17"/>
  <c r="T26" i="17"/>
  <c r="V24" i="17"/>
  <c r="T24" i="17"/>
  <c r="V20" i="17"/>
  <c r="T20" i="17"/>
  <c r="V35" i="16"/>
  <c r="T35" i="16"/>
  <c r="V33" i="16"/>
  <c r="T33" i="16"/>
  <c r="V29" i="16"/>
  <c r="V26" i="16"/>
  <c r="T26" i="16"/>
  <c r="V24" i="16"/>
  <c r="T24" i="16"/>
  <c r="V20" i="16"/>
  <c r="T20" i="24"/>
  <c r="T29" i="24"/>
  <c r="T20" i="23"/>
  <c r="T29" i="23"/>
  <c r="T29" i="22"/>
  <c r="T20" i="21"/>
  <c r="T29" i="21"/>
  <c r="T20" i="20"/>
  <c r="T29" i="20"/>
  <c r="T20" i="18"/>
  <c r="T29" i="18"/>
  <c r="T20" i="16"/>
  <c r="T29" i="16"/>
  <c r="H1005" i="26"/>
  <c r="H1004" i="26"/>
  <c r="H1003" i="26"/>
  <c r="H1002" i="26"/>
  <c r="H1001" i="26"/>
  <c r="H1000" i="26"/>
  <c r="H999" i="26"/>
  <c r="H998" i="26"/>
  <c r="H997" i="26"/>
  <c r="H996" i="26"/>
  <c r="H995" i="26"/>
  <c r="H994" i="26"/>
  <c r="H993" i="26"/>
  <c r="H992" i="26"/>
  <c r="H991" i="26"/>
  <c r="H990" i="26"/>
  <c r="H989" i="26"/>
  <c r="H988" i="26"/>
  <c r="H987" i="26"/>
  <c r="H986" i="26"/>
  <c r="H985" i="26"/>
  <c r="H984" i="26"/>
  <c r="H983" i="26"/>
  <c r="H982" i="26"/>
  <c r="H981" i="26"/>
  <c r="H980" i="26"/>
  <c r="H979" i="26"/>
  <c r="H978" i="26"/>
  <c r="H977" i="26"/>
  <c r="H976" i="26"/>
  <c r="H975" i="26"/>
  <c r="H974" i="26"/>
  <c r="H973" i="26"/>
  <c r="H972" i="26"/>
  <c r="H971" i="26"/>
  <c r="H970" i="26"/>
  <c r="H969" i="26"/>
  <c r="H968" i="26"/>
  <c r="H967" i="26"/>
  <c r="H966" i="26"/>
  <c r="H965" i="26"/>
  <c r="H964" i="26"/>
  <c r="H963" i="26"/>
  <c r="H962" i="26"/>
  <c r="H961" i="26"/>
  <c r="H960" i="26"/>
  <c r="H959" i="26"/>
  <c r="H958" i="26"/>
  <c r="H957" i="26"/>
  <c r="H956" i="26"/>
  <c r="H955" i="26"/>
  <c r="H954" i="26"/>
  <c r="H953" i="26"/>
  <c r="H952" i="26"/>
  <c r="H951" i="26"/>
  <c r="H950" i="26"/>
  <c r="H949" i="26"/>
  <c r="H948" i="26"/>
  <c r="H947" i="26"/>
  <c r="H946" i="26"/>
  <c r="H945" i="26"/>
  <c r="H944" i="26"/>
  <c r="H943" i="26"/>
  <c r="H942" i="26"/>
  <c r="H941" i="26"/>
  <c r="H940" i="26"/>
  <c r="H939" i="26"/>
  <c r="H938" i="26"/>
  <c r="H937" i="26"/>
  <c r="H936" i="26"/>
  <c r="H935" i="26"/>
  <c r="H934" i="26"/>
  <c r="H933" i="26"/>
  <c r="H932" i="26"/>
  <c r="H931" i="26"/>
  <c r="H930" i="26"/>
  <c r="H929" i="26"/>
  <c r="H928" i="26"/>
  <c r="H927" i="26"/>
  <c r="H926" i="26"/>
  <c r="H925" i="26"/>
  <c r="H924" i="26"/>
  <c r="H923" i="26"/>
  <c r="H922" i="26"/>
  <c r="H921" i="26"/>
  <c r="H920" i="26"/>
  <c r="H919" i="26"/>
  <c r="H918" i="26"/>
  <c r="H917" i="26"/>
  <c r="H916" i="26"/>
  <c r="H915" i="26"/>
  <c r="H914" i="26"/>
  <c r="H913" i="26"/>
  <c r="H912" i="26"/>
  <c r="H911" i="26"/>
  <c r="H910" i="26"/>
  <c r="H909" i="26"/>
  <c r="H908" i="26"/>
  <c r="H907" i="26"/>
  <c r="H906" i="26"/>
  <c r="H905" i="26"/>
  <c r="H904" i="26"/>
  <c r="H903" i="26"/>
  <c r="H902" i="26"/>
  <c r="H901" i="26"/>
  <c r="H900" i="26"/>
  <c r="H899" i="26"/>
  <c r="H898" i="26"/>
  <c r="H897" i="26"/>
  <c r="H896" i="26"/>
  <c r="H895" i="26"/>
  <c r="H894" i="26"/>
  <c r="H893" i="26"/>
  <c r="H892" i="26"/>
  <c r="H891" i="26"/>
  <c r="H890" i="26"/>
  <c r="H889" i="26"/>
  <c r="H888" i="26"/>
  <c r="H887" i="26"/>
  <c r="H886" i="26"/>
  <c r="H885" i="26"/>
  <c r="H884" i="26"/>
  <c r="H883" i="26"/>
  <c r="H882" i="26"/>
  <c r="H881" i="26"/>
  <c r="H880" i="26"/>
  <c r="H879" i="26"/>
  <c r="H878" i="26"/>
  <c r="H877" i="26"/>
  <c r="H876" i="26"/>
  <c r="H875" i="26"/>
  <c r="H874" i="26"/>
  <c r="H873" i="26"/>
  <c r="H872" i="26"/>
  <c r="H871" i="26"/>
  <c r="H870" i="26"/>
  <c r="H869" i="26"/>
  <c r="H868" i="26"/>
  <c r="H867" i="26"/>
  <c r="H866" i="26"/>
  <c r="H865" i="26"/>
  <c r="H864" i="26"/>
  <c r="H863" i="26"/>
  <c r="H862" i="26"/>
  <c r="H861" i="26"/>
  <c r="H860" i="26"/>
  <c r="H859" i="26"/>
  <c r="H858" i="26"/>
  <c r="H857" i="26"/>
  <c r="H856" i="26"/>
  <c r="H855" i="26"/>
  <c r="H854" i="26"/>
  <c r="H853" i="26"/>
  <c r="H852" i="26"/>
  <c r="H851" i="26"/>
  <c r="H850" i="26"/>
  <c r="H849" i="26"/>
  <c r="H848" i="26"/>
  <c r="H847" i="26"/>
  <c r="H846" i="26"/>
  <c r="H845" i="26"/>
  <c r="H844" i="26"/>
  <c r="H843" i="26"/>
  <c r="H842" i="26"/>
  <c r="H841" i="26"/>
  <c r="H840" i="26"/>
  <c r="H839" i="26"/>
  <c r="H838" i="26"/>
  <c r="H837" i="26"/>
  <c r="H836" i="26"/>
  <c r="H835" i="26"/>
  <c r="H834" i="26"/>
  <c r="H833" i="26"/>
  <c r="H832" i="26"/>
  <c r="H831" i="26"/>
  <c r="H830" i="26"/>
  <c r="H829" i="26"/>
  <c r="H828" i="26"/>
  <c r="H827" i="26"/>
  <c r="H826" i="26"/>
  <c r="H825" i="26"/>
  <c r="H824" i="26"/>
  <c r="H823" i="26"/>
  <c r="H822" i="26"/>
  <c r="H821" i="26"/>
  <c r="H820" i="26"/>
  <c r="H819" i="26"/>
  <c r="H818" i="26"/>
  <c r="H817" i="26"/>
  <c r="H816" i="26"/>
  <c r="H815" i="26"/>
  <c r="H814" i="26"/>
  <c r="H813" i="26"/>
  <c r="H812" i="26"/>
  <c r="H811" i="26"/>
  <c r="H810" i="26"/>
  <c r="H809" i="26"/>
  <c r="H808" i="26"/>
  <c r="H807" i="26"/>
  <c r="H806" i="26"/>
  <c r="H805" i="26"/>
  <c r="H804" i="26"/>
  <c r="H803" i="26"/>
  <c r="H802" i="26"/>
  <c r="H801" i="26"/>
  <c r="H800" i="26"/>
  <c r="H799" i="26"/>
  <c r="H798" i="26"/>
  <c r="H797" i="26"/>
  <c r="H796" i="26"/>
  <c r="H795" i="26"/>
  <c r="H794" i="26"/>
  <c r="H793" i="26"/>
  <c r="H792" i="26"/>
  <c r="H791" i="26"/>
  <c r="H790" i="26"/>
  <c r="H789" i="26"/>
  <c r="H788" i="26"/>
  <c r="H787" i="26"/>
  <c r="H786" i="26"/>
  <c r="H785" i="26"/>
  <c r="H784" i="26"/>
  <c r="H783" i="26"/>
  <c r="H782" i="26"/>
  <c r="H781" i="26"/>
  <c r="H780" i="26"/>
  <c r="H779" i="26"/>
  <c r="H778" i="26"/>
  <c r="H777" i="26"/>
  <c r="H776" i="26"/>
  <c r="H775" i="26"/>
  <c r="H774" i="26"/>
  <c r="H773" i="26"/>
  <c r="H772" i="26"/>
  <c r="H771" i="26"/>
  <c r="H770" i="26"/>
  <c r="H769" i="26"/>
  <c r="H768" i="26"/>
  <c r="H767" i="26"/>
  <c r="H766" i="26"/>
  <c r="H765" i="26"/>
  <c r="H764" i="26"/>
  <c r="H763" i="26"/>
  <c r="H762" i="26"/>
  <c r="H761" i="26"/>
  <c r="H760" i="26"/>
  <c r="H759" i="26"/>
  <c r="H758" i="26"/>
  <c r="H757" i="26"/>
  <c r="H756" i="26"/>
  <c r="H755" i="26"/>
  <c r="H754" i="26"/>
  <c r="H753" i="26"/>
  <c r="H752" i="26"/>
  <c r="H751" i="26"/>
  <c r="H750" i="26"/>
  <c r="H749" i="26"/>
  <c r="H748" i="26"/>
  <c r="H747" i="26"/>
  <c r="H746" i="26"/>
  <c r="H745" i="26"/>
  <c r="H744" i="26"/>
  <c r="H743" i="26"/>
  <c r="H742" i="26"/>
  <c r="H741" i="26"/>
  <c r="H740" i="26"/>
  <c r="H739" i="26"/>
  <c r="H738" i="26"/>
  <c r="H737" i="26"/>
  <c r="H736" i="26"/>
  <c r="H735" i="26"/>
  <c r="H734" i="26"/>
  <c r="H733" i="26"/>
  <c r="H732" i="26"/>
  <c r="H731" i="26"/>
  <c r="H730" i="26"/>
  <c r="H729" i="26"/>
  <c r="H728" i="26"/>
  <c r="H727" i="26"/>
  <c r="H726" i="26"/>
  <c r="H725" i="26"/>
  <c r="H724" i="26"/>
  <c r="H723" i="26"/>
  <c r="H722" i="26"/>
  <c r="H721" i="26"/>
  <c r="H720" i="26"/>
  <c r="H719" i="26"/>
  <c r="H718" i="26"/>
  <c r="H717" i="26"/>
  <c r="H716" i="26"/>
  <c r="H715" i="26"/>
  <c r="H714" i="26"/>
  <c r="H713" i="26"/>
  <c r="H712" i="26"/>
  <c r="H711" i="26"/>
  <c r="H710" i="26"/>
  <c r="H709" i="26"/>
  <c r="H708" i="26"/>
  <c r="H707" i="26"/>
  <c r="H706" i="26"/>
  <c r="H705" i="26"/>
  <c r="H704" i="26"/>
  <c r="H703" i="26"/>
  <c r="H702" i="26"/>
  <c r="H701" i="26"/>
  <c r="H700" i="26"/>
  <c r="H699" i="26"/>
  <c r="H698" i="26"/>
  <c r="H697" i="26"/>
  <c r="H696" i="26"/>
  <c r="H695" i="26"/>
  <c r="H694" i="26"/>
  <c r="H693" i="26"/>
  <c r="H692" i="26"/>
  <c r="H691" i="26"/>
  <c r="H690" i="26"/>
  <c r="H689" i="26"/>
  <c r="H688" i="26"/>
  <c r="H687" i="26"/>
  <c r="H686" i="26"/>
  <c r="H685" i="26"/>
  <c r="H684" i="26"/>
  <c r="H683" i="26"/>
  <c r="H682" i="26"/>
  <c r="H681" i="26"/>
  <c r="H680" i="26"/>
  <c r="H679" i="26"/>
  <c r="H678" i="26"/>
  <c r="H677" i="26"/>
  <c r="H676" i="26"/>
  <c r="H675" i="26"/>
  <c r="H674" i="26"/>
  <c r="H673" i="26"/>
  <c r="H672" i="26"/>
  <c r="H671" i="26"/>
  <c r="H670" i="26"/>
  <c r="H669" i="26"/>
  <c r="H668" i="26"/>
  <c r="H667" i="26"/>
  <c r="H666" i="26"/>
  <c r="H665" i="26"/>
  <c r="H664" i="26"/>
  <c r="H663" i="26"/>
  <c r="H662" i="26"/>
  <c r="H661" i="26"/>
  <c r="H660" i="26"/>
  <c r="H659" i="26"/>
  <c r="H658" i="26"/>
  <c r="H657" i="26"/>
  <c r="H656" i="26"/>
  <c r="H655" i="26"/>
  <c r="H654" i="26"/>
  <c r="H653" i="26"/>
  <c r="H652" i="26"/>
  <c r="H651" i="26"/>
  <c r="H650" i="26"/>
  <c r="H649" i="26"/>
  <c r="H648" i="26"/>
  <c r="H647" i="26"/>
  <c r="H646" i="26"/>
  <c r="H645" i="26"/>
  <c r="H644" i="26"/>
  <c r="H643" i="26"/>
  <c r="H642" i="26"/>
  <c r="H641" i="26"/>
  <c r="H640" i="26"/>
  <c r="H639" i="26"/>
  <c r="H638" i="26"/>
  <c r="H637" i="26"/>
  <c r="H636" i="26"/>
  <c r="H635" i="26"/>
  <c r="H634" i="26"/>
  <c r="H633" i="26"/>
  <c r="H632" i="26"/>
  <c r="H631" i="26"/>
  <c r="H630" i="26"/>
  <c r="H629" i="26"/>
  <c r="H628" i="26"/>
  <c r="H627" i="26"/>
  <c r="H626" i="26"/>
  <c r="H625" i="26"/>
  <c r="H624" i="26"/>
  <c r="H623" i="26"/>
  <c r="H622" i="26"/>
  <c r="H621" i="26"/>
  <c r="H620" i="26"/>
  <c r="H619" i="26"/>
  <c r="H618" i="26"/>
  <c r="H617" i="26"/>
  <c r="H616" i="26"/>
  <c r="H615" i="26"/>
  <c r="H614" i="26"/>
  <c r="H613" i="26"/>
  <c r="H612" i="26"/>
  <c r="H611" i="26"/>
  <c r="H610" i="26"/>
  <c r="H609" i="26"/>
  <c r="H608" i="26"/>
  <c r="H607" i="26"/>
  <c r="H606" i="26"/>
  <c r="H605" i="26"/>
  <c r="H604" i="26"/>
  <c r="H603" i="26"/>
  <c r="H602" i="26"/>
  <c r="H601" i="26"/>
  <c r="H600" i="26"/>
  <c r="H599" i="26"/>
  <c r="H598" i="26"/>
  <c r="H597" i="26"/>
  <c r="H596" i="26"/>
  <c r="H595" i="26"/>
  <c r="H594" i="26"/>
  <c r="H593" i="26"/>
  <c r="H592" i="26"/>
  <c r="H591" i="26"/>
  <c r="H590" i="26"/>
  <c r="H589" i="26"/>
  <c r="H588" i="26"/>
  <c r="H587" i="26"/>
  <c r="H586" i="26"/>
  <c r="H585" i="26"/>
  <c r="H584" i="26"/>
  <c r="H583" i="26"/>
  <c r="H582" i="26"/>
  <c r="H581" i="26"/>
  <c r="H580" i="26"/>
  <c r="H579" i="26"/>
  <c r="H578" i="26"/>
  <c r="H577" i="26"/>
  <c r="H576" i="26"/>
  <c r="H575" i="26"/>
  <c r="H574" i="26"/>
  <c r="H573" i="26"/>
  <c r="H572" i="26"/>
  <c r="H571" i="26"/>
  <c r="H570" i="26"/>
  <c r="H569" i="26"/>
  <c r="H568" i="26"/>
  <c r="H567" i="26"/>
  <c r="H566" i="26"/>
  <c r="H565" i="26"/>
  <c r="H564" i="26"/>
  <c r="H563" i="26"/>
  <c r="H562" i="26"/>
  <c r="H561" i="26"/>
  <c r="H560" i="26"/>
  <c r="H559" i="26"/>
  <c r="H558" i="26"/>
  <c r="H557" i="26"/>
  <c r="H556" i="26"/>
  <c r="H555" i="26"/>
  <c r="H554" i="26"/>
  <c r="H553" i="26"/>
  <c r="H552" i="26"/>
  <c r="H551" i="26"/>
  <c r="H550" i="26"/>
  <c r="H549" i="26"/>
  <c r="H548" i="26"/>
  <c r="H547" i="26"/>
  <c r="H546" i="26"/>
  <c r="H545" i="26"/>
  <c r="H544" i="26"/>
  <c r="H543" i="26"/>
  <c r="H542" i="26"/>
  <c r="H541" i="26"/>
  <c r="H540" i="26"/>
  <c r="H539" i="26"/>
  <c r="H538" i="26"/>
  <c r="H537" i="26"/>
  <c r="H536" i="26"/>
  <c r="H535" i="26"/>
  <c r="H534" i="26"/>
  <c r="H533" i="26"/>
  <c r="H532" i="26"/>
  <c r="H531" i="26"/>
  <c r="H530" i="26"/>
  <c r="H529" i="26"/>
  <c r="H528" i="26"/>
  <c r="H527" i="26"/>
  <c r="H526" i="26"/>
  <c r="H525" i="26"/>
  <c r="H524" i="26"/>
  <c r="H523" i="26"/>
  <c r="H522" i="26"/>
  <c r="H521" i="26"/>
  <c r="H520" i="26"/>
  <c r="H519" i="26"/>
  <c r="H518" i="26"/>
  <c r="H517" i="26"/>
  <c r="H516" i="26"/>
  <c r="H515" i="26"/>
  <c r="H514" i="26"/>
  <c r="H513" i="26"/>
  <c r="H512" i="26"/>
  <c r="H511" i="26"/>
  <c r="H510" i="26"/>
  <c r="H509" i="26"/>
  <c r="H508" i="26"/>
  <c r="H507" i="26"/>
  <c r="H506" i="26"/>
  <c r="H505" i="26"/>
  <c r="H504" i="26"/>
  <c r="H503" i="26"/>
  <c r="H502" i="26"/>
  <c r="H501" i="26"/>
  <c r="H500" i="26"/>
  <c r="H499" i="26"/>
  <c r="H498" i="26"/>
  <c r="H497" i="26"/>
  <c r="H496" i="26"/>
  <c r="H495" i="26"/>
  <c r="H494" i="26"/>
  <c r="H493" i="26"/>
  <c r="H492" i="26"/>
  <c r="H491" i="26"/>
  <c r="H490" i="26"/>
  <c r="H489" i="26"/>
  <c r="H488" i="26"/>
  <c r="H487" i="26"/>
  <c r="H486" i="26"/>
  <c r="H485" i="26"/>
  <c r="H484" i="26"/>
  <c r="H483" i="26"/>
  <c r="H482" i="26"/>
  <c r="H481" i="26"/>
  <c r="H480" i="26"/>
  <c r="H479" i="26"/>
  <c r="H478" i="26"/>
  <c r="H477" i="26"/>
  <c r="H476" i="26"/>
  <c r="H475" i="26"/>
  <c r="H474" i="26"/>
  <c r="H473" i="26"/>
  <c r="H472" i="26"/>
  <c r="H471" i="26"/>
  <c r="H470" i="26"/>
  <c r="H469" i="26"/>
  <c r="H468" i="26"/>
  <c r="H467" i="26"/>
  <c r="H466" i="26"/>
  <c r="H465" i="26"/>
  <c r="H464" i="26"/>
  <c r="H463" i="26"/>
  <c r="H462" i="26"/>
  <c r="H461" i="26"/>
  <c r="H460" i="26"/>
  <c r="H459" i="26"/>
  <c r="H458" i="26"/>
  <c r="H457" i="26"/>
  <c r="H456" i="26"/>
  <c r="H455" i="26"/>
  <c r="H454" i="26"/>
  <c r="H453" i="26"/>
  <c r="H452" i="26"/>
  <c r="H451" i="26"/>
  <c r="H450" i="26"/>
  <c r="H449" i="26"/>
  <c r="H448" i="26"/>
  <c r="H447" i="26"/>
  <c r="H446" i="26"/>
  <c r="H445" i="26"/>
  <c r="H444" i="26"/>
  <c r="H443" i="26"/>
  <c r="H442" i="26"/>
  <c r="H441" i="26"/>
  <c r="H440" i="26"/>
  <c r="H439" i="26"/>
  <c r="H438" i="26"/>
  <c r="H437" i="26"/>
  <c r="H436" i="26"/>
  <c r="H435" i="26"/>
  <c r="H434" i="26"/>
  <c r="H433" i="26"/>
  <c r="H432" i="26"/>
  <c r="H431" i="26"/>
  <c r="H430" i="26"/>
  <c r="H429" i="26"/>
  <c r="H428" i="26"/>
  <c r="H427" i="26"/>
  <c r="H426" i="26"/>
  <c r="H425" i="26"/>
  <c r="H424" i="26"/>
  <c r="H423" i="26"/>
  <c r="H422" i="26"/>
  <c r="H421" i="26"/>
  <c r="H420" i="26"/>
  <c r="H419" i="26"/>
  <c r="H418" i="26"/>
  <c r="H417" i="26"/>
  <c r="H416" i="26"/>
  <c r="H415" i="26"/>
  <c r="H414" i="26"/>
  <c r="H413" i="26"/>
  <c r="H412" i="26"/>
  <c r="H411" i="26"/>
  <c r="H410" i="26"/>
  <c r="H409" i="26"/>
  <c r="H408" i="26"/>
  <c r="H407" i="26"/>
  <c r="H406" i="26"/>
  <c r="H405" i="26"/>
  <c r="H404" i="26"/>
  <c r="H403" i="26"/>
  <c r="H402" i="26"/>
  <c r="H401" i="26"/>
  <c r="H400" i="26"/>
  <c r="H399" i="26"/>
  <c r="H398" i="26"/>
  <c r="H397" i="26"/>
  <c r="H396" i="26"/>
  <c r="H395" i="26"/>
  <c r="H394" i="26"/>
  <c r="H393" i="26"/>
  <c r="H392" i="26"/>
  <c r="H391" i="26"/>
  <c r="H390" i="26"/>
  <c r="H389" i="26"/>
  <c r="H388" i="26"/>
  <c r="H387" i="26"/>
  <c r="H386" i="26"/>
  <c r="H385" i="26"/>
  <c r="H384" i="26"/>
  <c r="H383" i="26"/>
  <c r="H382" i="26"/>
  <c r="H381" i="26"/>
  <c r="H380" i="26"/>
  <c r="H379" i="26"/>
  <c r="H378" i="26"/>
  <c r="H377" i="26"/>
  <c r="H376" i="26"/>
  <c r="H375" i="26"/>
  <c r="H374" i="26"/>
  <c r="H373" i="26"/>
  <c r="H372" i="26"/>
  <c r="H371" i="26"/>
  <c r="H370" i="26"/>
  <c r="H369" i="26"/>
  <c r="H368" i="26"/>
  <c r="H367" i="26"/>
  <c r="H366" i="26"/>
  <c r="H365" i="26"/>
  <c r="H364" i="26"/>
  <c r="H363" i="26"/>
  <c r="H362" i="26"/>
  <c r="H361" i="26"/>
  <c r="H360" i="26"/>
  <c r="H359" i="26"/>
  <c r="H358" i="26"/>
  <c r="H357" i="26"/>
  <c r="H356" i="26"/>
  <c r="H355" i="26"/>
  <c r="H354" i="26"/>
  <c r="H353" i="26"/>
  <c r="H352" i="26"/>
  <c r="H351" i="26"/>
  <c r="H350" i="26"/>
  <c r="H349" i="26"/>
  <c r="H348" i="26"/>
  <c r="H347" i="26"/>
  <c r="H346" i="26"/>
  <c r="H345" i="26"/>
  <c r="H344" i="26"/>
  <c r="H343" i="26"/>
  <c r="H342" i="26"/>
  <c r="H341" i="26"/>
  <c r="H340" i="26"/>
  <c r="H339" i="26"/>
  <c r="H338" i="26"/>
  <c r="H337" i="26"/>
  <c r="H336" i="26"/>
  <c r="H335" i="26"/>
  <c r="H334" i="26"/>
  <c r="H333" i="26"/>
  <c r="H332" i="26"/>
  <c r="H331" i="26"/>
  <c r="H330" i="26"/>
  <c r="H329" i="26"/>
  <c r="H328" i="26"/>
  <c r="H327" i="26"/>
  <c r="H326" i="26"/>
  <c r="H325" i="26"/>
  <c r="H324" i="26"/>
  <c r="H323" i="26"/>
  <c r="H322" i="26"/>
  <c r="H321" i="26"/>
  <c r="H320" i="26"/>
  <c r="H319" i="26"/>
  <c r="H318" i="26"/>
  <c r="H317" i="26"/>
  <c r="H316" i="26"/>
  <c r="H315" i="26"/>
  <c r="H314" i="26"/>
  <c r="H313" i="26"/>
  <c r="H312" i="26"/>
  <c r="H311" i="26"/>
  <c r="H310" i="26"/>
  <c r="H309" i="26"/>
  <c r="H308" i="26"/>
  <c r="H307" i="26"/>
  <c r="H306" i="26"/>
  <c r="H305" i="26"/>
  <c r="H304" i="26"/>
  <c r="H303" i="26"/>
  <c r="H302" i="26"/>
  <c r="H301" i="26"/>
  <c r="H300" i="26"/>
  <c r="H299" i="26"/>
  <c r="H298" i="26"/>
  <c r="H297" i="26"/>
  <c r="H296" i="26"/>
  <c r="H295" i="26"/>
  <c r="H294" i="26"/>
  <c r="H293" i="26"/>
  <c r="H292" i="26"/>
  <c r="H291" i="26"/>
  <c r="H290" i="26"/>
  <c r="H289" i="26"/>
  <c r="H288" i="26"/>
  <c r="H287" i="26"/>
  <c r="H286" i="26"/>
  <c r="H285" i="26"/>
  <c r="H284" i="26"/>
  <c r="H283" i="26"/>
  <c r="H282" i="26"/>
  <c r="H281" i="26"/>
  <c r="H280" i="26"/>
  <c r="H279" i="26"/>
  <c r="H278" i="26"/>
  <c r="H277" i="26"/>
  <c r="H276" i="26"/>
  <c r="H275" i="26"/>
  <c r="H274" i="26"/>
  <c r="H273" i="26"/>
  <c r="H272" i="26"/>
  <c r="H271" i="26"/>
  <c r="H270" i="26"/>
  <c r="H269" i="26"/>
  <c r="H268" i="26"/>
  <c r="H267" i="26"/>
  <c r="H266" i="26"/>
  <c r="H265" i="26"/>
  <c r="H264" i="26"/>
  <c r="H263" i="26"/>
  <c r="H262" i="26"/>
  <c r="H261" i="26"/>
  <c r="H260" i="26"/>
  <c r="H259" i="26"/>
  <c r="H258" i="26"/>
  <c r="H257" i="26"/>
  <c r="H256" i="26"/>
  <c r="H255" i="26"/>
  <c r="H254" i="26"/>
  <c r="H253" i="26"/>
  <c r="H252" i="26"/>
  <c r="H251" i="26"/>
  <c r="H250" i="26"/>
  <c r="H249" i="26"/>
  <c r="H248" i="26"/>
  <c r="H247" i="26"/>
  <c r="H246" i="26"/>
  <c r="H245" i="26"/>
  <c r="H244" i="26"/>
  <c r="H243" i="26"/>
  <c r="H242" i="26"/>
  <c r="H241" i="26"/>
  <c r="H240" i="26"/>
  <c r="H239" i="26"/>
  <c r="H238" i="26"/>
  <c r="H237" i="26"/>
  <c r="H236" i="26"/>
  <c r="H235" i="26"/>
  <c r="H234" i="26"/>
  <c r="H233" i="26"/>
  <c r="H232" i="26"/>
  <c r="H231" i="26"/>
  <c r="H230" i="26"/>
  <c r="H229" i="26"/>
  <c r="H228" i="26"/>
  <c r="H227" i="26"/>
  <c r="H226" i="26"/>
  <c r="H225" i="26"/>
  <c r="H224" i="26"/>
  <c r="H223" i="26"/>
  <c r="H222" i="26"/>
  <c r="H221" i="26"/>
  <c r="H220" i="26"/>
  <c r="H219" i="26"/>
  <c r="H218" i="26"/>
  <c r="H217" i="26"/>
  <c r="H216" i="26"/>
  <c r="H215" i="26"/>
  <c r="H214" i="26"/>
  <c r="H213" i="26"/>
  <c r="H212" i="26"/>
  <c r="H211" i="26"/>
  <c r="H210" i="26"/>
  <c r="H209" i="26"/>
  <c r="H208" i="26"/>
  <c r="H207" i="26"/>
  <c r="H206" i="26"/>
  <c r="H205" i="26"/>
  <c r="H204" i="26"/>
  <c r="H203" i="26"/>
  <c r="H202" i="26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1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E29" i="2"/>
  <c r="P41" i="2"/>
  <c r="R34" i="2"/>
  <c r="R32" i="2"/>
  <c r="T7" i="24"/>
  <c r="O40" i="2"/>
  <c r="T7" i="25"/>
  <c r="O39" i="2"/>
  <c r="T7" i="23"/>
  <c r="O37" i="2"/>
  <c r="O36" i="2"/>
  <c r="T7" i="21"/>
  <c r="O35" i="2"/>
  <c r="T7" i="20"/>
  <c r="O34" i="2"/>
  <c r="T7" i="19"/>
  <c r="O33" i="2"/>
  <c r="O32" i="2"/>
  <c r="O31" i="2"/>
  <c r="O30" i="2"/>
  <c r="G17" i="28"/>
  <c r="T13" i="25"/>
  <c r="N39" i="2"/>
  <c r="T13" i="23"/>
  <c r="N37" i="2"/>
  <c r="T13" i="22"/>
  <c r="N36" i="2"/>
  <c r="T13" i="20"/>
  <c r="N34" i="2"/>
  <c r="T13" i="19"/>
  <c r="N33" i="2"/>
  <c r="T13" i="18"/>
  <c r="N32" i="2"/>
  <c r="M39" i="2"/>
  <c r="M37" i="2"/>
  <c r="M36" i="2"/>
  <c r="M34" i="2"/>
  <c r="M33" i="2"/>
  <c r="M32" i="2"/>
  <c r="L40" i="2"/>
  <c r="L39" i="2"/>
  <c r="L38" i="2"/>
  <c r="L37" i="2"/>
  <c r="L36" i="2"/>
  <c r="L35" i="2"/>
  <c r="L34" i="2"/>
  <c r="L33" i="2"/>
  <c r="L32" i="2"/>
  <c r="L31" i="2"/>
  <c r="L30" i="2"/>
  <c r="L29" i="2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I37" i="2"/>
  <c r="I36" i="2"/>
  <c r="I34" i="2"/>
  <c r="I33" i="2"/>
  <c r="I32" i="2"/>
  <c r="H37" i="2"/>
  <c r="H36" i="2"/>
  <c r="H34" i="2"/>
  <c r="H33" i="2"/>
  <c r="H32" i="2"/>
  <c r="E37" i="2"/>
  <c r="E36" i="2"/>
  <c r="E34" i="2"/>
  <c r="E33" i="2"/>
  <c r="E32" i="2"/>
  <c r="D37" i="2"/>
  <c r="D36" i="2"/>
  <c r="D34" i="2"/>
  <c r="D33" i="2"/>
  <c r="D32" i="2"/>
  <c r="E17" i="28"/>
  <c r="D17" i="28"/>
  <c r="L41" i="2"/>
  <c r="K36" i="2"/>
  <c r="K34" i="2"/>
  <c r="K37" i="2"/>
  <c r="K33" i="2"/>
  <c r="K32" i="2"/>
  <c r="I38" i="2"/>
  <c r="E38" i="2"/>
  <c r="T13" i="26"/>
  <c r="N38" i="2"/>
  <c r="T7" i="26"/>
  <c r="H1005" i="25"/>
  <c r="H1004" i="25"/>
  <c r="H1003" i="25"/>
  <c r="H1002" i="25"/>
  <c r="H1001" i="25"/>
  <c r="H1000" i="25"/>
  <c r="H999" i="25"/>
  <c r="H998" i="25"/>
  <c r="H997" i="25"/>
  <c r="H996" i="25"/>
  <c r="H995" i="25"/>
  <c r="H994" i="25"/>
  <c r="H993" i="25"/>
  <c r="H992" i="25"/>
  <c r="H991" i="25"/>
  <c r="H990" i="25"/>
  <c r="H989" i="25"/>
  <c r="H988" i="25"/>
  <c r="H987" i="25"/>
  <c r="H986" i="25"/>
  <c r="H985" i="25"/>
  <c r="H984" i="25"/>
  <c r="H983" i="25"/>
  <c r="H982" i="25"/>
  <c r="H981" i="25"/>
  <c r="H980" i="25"/>
  <c r="H979" i="25"/>
  <c r="H978" i="25"/>
  <c r="H977" i="25"/>
  <c r="H976" i="25"/>
  <c r="H975" i="25"/>
  <c r="H974" i="25"/>
  <c r="H973" i="25"/>
  <c r="H972" i="25"/>
  <c r="H971" i="25"/>
  <c r="H970" i="25"/>
  <c r="H969" i="25"/>
  <c r="H968" i="25"/>
  <c r="H967" i="25"/>
  <c r="H966" i="25"/>
  <c r="H965" i="25"/>
  <c r="H964" i="25"/>
  <c r="H963" i="25"/>
  <c r="H962" i="25"/>
  <c r="H961" i="25"/>
  <c r="H960" i="25"/>
  <c r="H959" i="25"/>
  <c r="H958" i="25"/>
  <c r="H957" i="25"/>
  <c r="H956" i="25"/>
  <c r="H955" i="25"/>
  <c r="H954" i="25"/>
  <c r="H953" i="25"/>
  <c r="H952" i="25"/>
  <c r="H951" i="25"/>
  <c r="H950" i="25"/>
  <c r="H949" i="25"/>
  <c r="H948" i="25"/>
  <c r="H947" i="25"/>
  <c r="H946" i="25"/>
  <c r="H945" i="25"/>
  <c r="H944" i="25"/>
  <c r="H943" i="25"/>
  <c r="H942" i="25"/>
  <c r="H941" i="25"/>
  <c r="H940" i="25"/>
  <c r="H939" i="25"/>
  <c r="H938" i="25"/>
  <c r="H937" i="25"/>
  <c r="H936" i="25"/>
  <c r="H935" i="25"/>
  <c r="H934" i="25"/>
  <c r="H933" i="25"/>
  <c r="H932" i="25"/>
  <c r="H931" i="25"/>
  <c r="H930" i="25"/>
  <c r="H929" i="25"/>
  <c r="H928" i="25"/>
  <c r="H927" i="25"/>
  <c r="H926" i="25"/>
  <c r="H925" i="25"/>
  <c r="H924" i="25"/>
  <c r="H923" i="25"/>
  <c r="H922" i="25"/>
  <c r="H921" i="25"/>
  <c r="H920" i="25"/>
  <c r="H919" i="25"/>
  <c r="H918" i="25"/>
  <c r="H917" i="25"/>
  <c r="H916" i="25"/>
  <c r="H915" i="25"/>
  <c r="H914" i="25"/>
  <c r="H913" i="25"/>
  <c r="H912" i="25"/>
  <c r="H911" i="25"/>
  <c r="H910" i="25"/>
  <c r="H909" i="25"/>
  <c r="H908" i="25"/>
  <c r="H907" i="25"/>
  <c r="H906" i="25"/>
  <c r="H905" i="25"/>
  <c r="H904" i="25"/>
  <c r="H903" i="25"/>
  <c r="H902" i="25"/>
  <c r="H901" i="25"/>
  <c r="H900" i="25"/>
  <c r="H899" i="25"/>
  <c r="H898" i="25"/>
  <c r="H897" i="25"/>
  <c r="H896" i="25"/>
  <c r="H895" i="25"/>
  <c r="H894" i="25"/>
  <c r="H893" i="25"/>
  <c r="H892" i="25"/>
  <c r="H891" i="25"/>
  <c r="H890" i="25"/>
  <c r="H889" i="25"/>
  <c r="H888" i="25"/>
  <c r="H887" i="25"/>
  <c r="H886" i="25"/>
  <c r="H885" i="25"/>
  <c r="H884" i="25"/>
  <c r="H883" i="25"/>
  <c r="H882" i="25"/>
  <c r="H881" i="25"/>
  <c r="H880" i="25"/>
  <c r="H879" i="25"/>
  <c r="H878" i="25"/>
  <c r="H877" i="25"/>
  <c r="H876" i="25"/>
  <c r="H875" i="25"/>
  <c r="H874" i="25"/>
  <c r="H873" i="25"/>
  <c r="H872" i="25"/>
  <c r="H871" i="25"/>
  <c r="H870" i="25"/>
  <c r="H869" i="25"/>
  <c r="H868" i="25"/>
  <c r="H867" i="25"/>
  <c r="H866" i="25"/>
  <c r="H865" i="25"/>
  <c r="H864" i="25"/>
  <c r="H863" i="25"/>
  <c r="H862" i="25"/>
  <c r="H861" i="25"/>
  <c r="H860" i="25"/>
  <c r="H859" i="25"/>
  <c r="H858" i="25"/>
  <c r="H857" i="25"/>
  <c r="H856" i="25"/>
  <c r="H855" i="25"/>
  <c r="H854" i="25"/>
  <c r="H853" i="25"/>
  <c r="H852" i="25"/>
  <c r="H851" i="25"/>
  <c r="H850" i="25"/>
  <c r="H849" i="25"/>
  <c r="H848" i="25"/>
  <c r="H847" i="25"/>
  <c r="H846" i="25"/>
  <c r="H845" i="25"/>
  <c r="H844" i="25"/>
  <c r="H843" i="25"/>
  <c r="H842" i="25"/>
  <c r="H841" i="25"/>
  <c r="H840" i="25"/>
  <c r="H839" i="25"/>
  <c r="H838" i="25"/>
  <c r="H837" i="25"/>
  <c r="H836" i="25"/>
  <c r="H835" i="25"/>
  <c r="H834" i="25"/>
  <c r="H833" i="25"/>
  <c r="H832" i="25"/>
  <c r="H831" i="25"/>
  <c r="H830" i="25"/>
  <c r="H829" i="25"/>
  <c r="H828" i="25"/>
  <c r="H827" i="25"/>
  <c r="H826" i="25"/>
  <c r="H825" i="25"/>
  <c r="H824" i="25"/>
  <c r="H823" i="25"/>
  <c r="H822" i="25"/>
  <c r="H821" i="25"/>
  <c r="H820" i="25"/>
  <c r="H819" i="25"/>
  <c r="H818" i="25"/>
  <c r="H817" i="25"/>
  <c r="H816" i="25"/>
  <c r="H815" i="25"/>
  <c r="H814" i="25"/>
  <c r="H813" i="25"/>
  <c r="H812" i="25"/>
  <c r="H811" i="25"/>
  <c r="H810" i="25"/>
  <c r="H809" i="25"/>
  <c r="H808" i="25"/>
  <c r="H807" i="25"/>
  <c r="H806" i="25"/>
  <c r="H805" i="25"/>
  <c r="H804" i="25"/>
  <c r="H803" i="25"/>
  <c r="H802" i="25"/>
  <c r="H801" i="25"/>
  <c r="H800" i="25"/>
  <c r="H799" i="25"/>
  <c r="H798" i="25"/>
  <c r="H797" i="25"/>
  <c r="H796" i="25"/>
  <c r="H795" i="25"/>
  <c r="H794" i="25"/>
  <c r="H793" i="25"/>
  <c r="H792" i="25"/>
  <c r="H791" i="25"/>
  <c r="H790" i="25"/>
  <c r="H789" i="25"/>
  <c r="H788" i="25"/>
  <c r="H787" i="25"/>
  <c r="H786" i="25"/>
  <c r="H785" i="25"/>
  <c r="H784" i="25"/>
  <c r="H783" i="25"/>
  <c r="H782" i="25"/>
  <c r="H781" i="25"/>
  <c r="H780" i="25"/>
  <c r="H779" i="25"/>
  <c r="H778" i="25"/>
  <c r="H777" i="25"/>
  <c r="H776" i="25"/>
  <c r="H775" i="25"/>
  <c r="H774" i="25"/>
  <c r="H773" i="25"/>
  <c r="H772" i="25"/>
  <c r="H771" i="25"/>
  <c r="H770" i="25"/>
  <c r="H769" i="25"/>
  <c r="H768" i="25"/>
  <c r="H767" i="25"/>
  <c r="H766" i="25"/>
  <c r="H765" i="25"/>
  <c r="H764" i="25"/>
  <c r="H763" i="25"/>
  <c r="H762" i="25"/>
  <c r="H761" i="25"/>
  <c r="H760" i="25"/>
  <c r="H759" i="25"/>
  <c r="H758" i="25"/>
  <c r="H757" i="25"/>
  <c r="H756" i="25"/>
  <c r="H755" i="25"/>
  <c r="H754" i="25"/>
  <c r="H753" i="25"/>
  <c r="H752" i="25"/>
  <c r="H751" i="25"/>
  <c r="H750" i="25"/>
  <c r="H749" i="25"/>
  <c r="H748" i="25"/>
  <c r="H747" i="25"/>
  <c r="H746" i="25"/>
  <c r="H745" i="25"/>
  <c r="H744" i="25"/>
  <c r="H743" i="25"/>
  <c r="H742" i="25"/>
  <c r="H741" i="25"/>
  <c r="H740" i="25"/>
  <c r="H739" i="25"/>
  <c r="H738" i="25"/>
  <c r="H737" i="25"/>
  <c r="H736" i="25"/>
  <c r="H735" i="25"/>
  <c r="H734" i="25"/>
  <c r="H733" i="25"/>
  <c r="H732" i="25"/>
  <c r="H731" i="25"/>
  <c r="H730" i="25"/>
  <c r="H729" i="25"/>
  <c r="H728" i="25"/>
  <c r="H727" i="25"/>
  <c r="H726" i="25"/>
  <c r="H725" i="25"/>
  <c r="H724" i="25"/>
  <c r="H723" i="25"/>
  <c r="H722" i="25"/>
  <c r="H721" i="25"/>
  <c r="H720" i="25"/>
  <c r="H719" i="25"/>
  <c r="H718" i="25"/>
  <c r="H717" i="25"/>
  <c r="H716" i="25"/>
  <c r="H715" i="25"/>
  <c r="H714" i="25"/>
  <c r="H713" i="25"/>
  <c r="H712" i="25"/>
  <c r="H711" i="25"/>
  <c r="H710" i="25"/>
  <c r="H709" i="25"/>
  <c r="H708" i="25"/>
  <c r="H707" i="25"/>
  <c r="H706" i="25"/>
  <c r="H705" i="25"/>
  <c r="H704" i="25"/>
  <c r="H703" i="25"/>
  <c r="H702" i="25"/>
  <c r="H701" i="25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222" i="25"/>
  <c r="H221" i="25"/>
  <c r="H220" i="25"/>
  <c r="H219" i="25"/>
  <c r="H218" i="25"/>
  <c r="H217" i="25"/>
  <c r="H216" i="25"/>
  <c r="H215" i="25"/>
  <c r="H214" i="25"/>
  <c r="H213" i="25"/>
  <c r="H212" i="25"/>
  <c r="H211" i="25"/>
  <c r="H210" i="25"/>
  <c r="H209" i="25"/>
  <c r="H208" i="25"/>
  <c r="H207" i="25"/>
  <c r="H206" i="25"/>
  <c r="H205" i="25"/>
  <c r="H204" i="25"/>
  <c r="H203" i="25"/>
  <c r="H202" i="25"/>
  <c r="H201" i="25"/>
  <c r="H200" i="25"/>
  <c r="H199" i="25"/>
  <c r="H198" i="25"/>
  <c r="H197" i="25"/>
  <c r="H196" i="25"/>
  <c r="H195" i="25"/>
  <c r="H194" i="25"/>
  <c r="H193" i="25"/>
  <c r="H192" i="25"/>
  <c r="H191" i="25"/>
  <c r="H190" i="25"/>
  <c r="H189" i="25"/>
  <c r="H188" i="25"/>
  <c r="H187" i="25"/>
  <c r="H186" i="25"/>
  <c r="H185" i="25"/>
  <c r="H184" i="25"/>
  <c r="H183" i="25"/>
  <c r="H182" i="25"/>
  <c r="H181" i="25"/>
  <c r="H180" i="25"/>
  <c r="H179" i="25"/>
  <c r="H178" i="25"/>
  <c r="H177" i="25"/>
  <c r="H176" i="25"/>
  <c r="H175" i="25"/>
  <c r="H174" i="25"/>
  <c r="H173" i="25"/>
  <c r="H172" i="25"/>
  <c r="H171" i="25"/>
  <c r="H170" i="25"/>
  <c r="H169" i="25"/>
  <c r="H168" i="25"/>
  <c r="H167" i="25"/>
  <c r="H166" i="25"/>
  <c r="H165" i="25"/>
  <c r="H164" i="25"/>
  <c r="H163" i="25"/>
  <c r="H162" i="25"/>
  <c r="H161" i="25"/>
  <c r="H160" i="25"/>
  <c r="H159" i="25"/>
  <c r="H158" i="25"/>
  <c r="H157" i="25"/>
  <c r="H156" i="25"/>
  <c r="H155" i="25"/>
  <c r="H154" i="25"/>
  <c r="H153" i="25"/>
  <c r="H152" i="25"/>
  <c r="H151" i="25"/>
  <c r="H150" i="25"/>
  <c r="H149" i="25"/>
  <c r="H148" i="25"/>
  <c r="H147" i="25"/>
  <c r="H146" i="25"/>
  <c r="H145" i="25"/>
  <c r="H144" i="25"/>
  <c r="H143" i="25"/>
  <c r="H142" i="25"/>
  <c r="H141" i="25"/>
  <c r="H140" i="25"/>
  <c r="H139" i="25"/>
  <c r="H138" i="25"/>
  <c r="H137" i="25"/>
  <c r="H136" i="25"/>
  <c r="H135" i="25"/>
  <c r="H134" i="25"/>
  <c r="H133" i="25"/>
  <c r="H132" i="25"/>
  <c r="H131" i="25"/>
  <c r="H130" i="25"/>
  <c r="H129" i="25"/>
  <c r="H128" i="25"/>
  <c r="H127" i="25"/>
  <c r="H126" i="25"/>
  <c r="H125" i="25"/>
  <c r="H124" i="25"/>
  <c r="H123" i="25"/>
  <c r="H122" i="25"/>
  <c r="H121" i="25"/>
  <c r="H120" i="25"/>
  <c r="H119" i="25"/>
  <c r="H118" i="25"/>
  <c r="H117" i="25"/>
  <c r="H116" i="25"/>
  <c r="H115" i="25"/>
  <c r="H114" i="25"/>
  <c r="H113" i="25"/>
  <c r="H112" i="25"/>
  <c r="H111" i="25"/>
  <c r="H110" i="25"/>
  <c r="H109" i="25"/>
  <c r="H108" i="25"/>
  <c r="H107" i="25"/>
  <c r="H106" i="25"/>
  <c r="H105" i="25"/>
  <c r="H104" i="25"/>
  <c r="H103" i="25"/>
  <c r="H102" i="25"/>
  <c r="H101" i="25"/>
  <c r="H100" i="25"/>
  <c r="H99" i="25"/>
  <c r="H98" i="25"/>
  <c r="H97" i="25"/>
  <c r="H96" i="25"/>
  <c r="H95" i="25"/>
  <c r="H94" i="25"/>
  <c r="H93" i="25"/>
  <c r="H92" i="25"/>
  <c r="H91" i="25"/>
  <c r="H90" i="25"/>
  <c r="H89" i="25"/>
  <c r="H88" i="25"/>
  <c r="H87" i="25"/>
  <c r="H86" i="25"/>
  <c r="H85" i="25"/>
  <c r="H84" i="25"/>
  <c r="H83" i="25"/>
  <c r="H82" i="25"/>
  <c r="H81" i="25"/>
  <c r="H80" i="25"/>
  <c r="H79" i="25"/>
  <c r="H78" i="25"/>
  <c r="H77" i="25"/>
  <c r="H76" i="25"/>
  <c r="H75" i="25"/>
  <c r="H74" i="25"/>
  <c r="H73" i="25"/>
  <c r="H72" i="25"/>
  <c r="H71" i="25"/>
  <c r="H70" i="25"/>
  <c r="H69" i="25"/>
  <c r="H68" i="25"/>
  <c r="H67" i="25"/>
  <c r="H66" i="25"/>
  <c r="H65" i="25"/>
  <c r="H64" i="25"/>
  <c r="H63" i="25"/>
  <c r="H62" i="25"/>
  <c r="H61" i="25"/>
  <c r="H60" i="25"/>
  <c r="H59" i="25"/>
  <c r="H58" i="25"/>
  <c r="H57" i="25"/>
  <c r="H56" i="25"/>
  <c r="H55" i="25"/>
  <c r="H54" i="25"/>
  <c r="H53" i="25"/>
  <c r="H52" i="25"/>
  <c r="H51" i="25"/>
  <c r="H50" i="25"/>
  <c r="H49" i="25"/>
  <c r="H48" i="25"/>
  <c r="H47" i="25"/>
  <c r="H46" i="25"/>
  <c r="H45" i="25"/>
  <c r="H44" i="25"/>
  <c r="I39" i="2"/>
  <c r="E39" i="2"/>
  <c r="H39" i="2"/>
  <c r="D39" i="2"/>
  <c r="H1005" i="24"/>
  <c r="H1004" i="24"/>
  <c r="H1003" i="24"/>
  <c r="H1002" i="24"/>
  <c r="H1001" i="24"/>
  <c r="H1000" i="24"/>
  <c r="H999" i="24"/>
  <c r="H998" i="24"/>
  <c r="H997" i="24"/>
  <c r="H996" i="24"/>
  <c r="H995" i="24"/>
  <c r="H994" i="24"/>
  <c r="H993" i="24"/>
  <c r="H992" i="24"/>
  <c r="H991" i="24"/>
  <c r="H990" i="24"/>
  <c r="H989" i="24"/>
  <c r="H988" i="24"/>
  <c r="H987" i="24"/>
  <c r="H986" i="24"/>
  <c r="H985" i="24"/>
  <c r="H984" i="24"/>
  <c r="H983" i="24"/>
  <c r="H982" i="24"/>
  <c r="H981" i="24"/>
  <c r="H980" i="24"/>
  <c r="H979" i="24"/>
  <c r="H978" i="24"/>
  <c r="H977" i="24"/>
  <c r="H976" i="24"/>
  <c r="H975" i="24"/>
  <c r="H974" i="24"/>
  <c r="H973" i="24"/>
  <c r="H972" i="24"/>
  <c r="H971" i="24"/>
  <c r="H970" i="24"/>
  <c r="H969" i="24"/>
  <c r="H968" i="24"/>
  <c r="H967" i="24"/>
  <c r="H966" i="24"/>
  <c r="H965" i="24"/>
  <c r="H964" i="24"/>
  <c r="H963" i="24"/>
  <c r="H962" i="24"/>
  <c r="H961" i="24"/>
  <c r="H960" i="24"/>
  <c r="H959" i="24"/>
  <c r="H958" i="24"/>
  <c r="H957" i="24"/>
  <c r="H956" i="24"/>
  <c r="H955" i="24"/>
  <c r="H954" i="24"/>
  <c r="H953" i="24"/>
  <c r="H952" i="24"/>
  <c r="H951" i="24"/>
  <c r="H950" i="24"/>
  <c r="H949" i="24"/>
  <c r="H948" i="24"/>
  <c r="H947" i="24"/>
  <c r="H946" i="24"/>
  <c r="H945" i="24"/>
  <c r="H944" i="24"/>
  <c r="H943" i="24"/>
  <c r="H942" i="24"/>
  <c r="H941" i="24"/>
  <c r="H940" i="24"/>
  <c r="H939" i="24"/>
  <c r="H938" i="24"/>
  <c r="H937" i="24"/>
  <c r="H936" i="24"/>
  <c r="H935" i="24"/>
  <c r="H934" i="24"/>
  <c r="H933" i="24"/>
  <c r="H932" i="24"/>
  <c r="H931" i="24"/>
  <c r="H930" i="24"/>
  <c r="H929" i="24"/>
  <c r="H928" i="24"/>
  <c r="H927" i="24"/>
  <c r="H926" i="24"/>
  <c r="H925" i="24"/>
  <c r="H924" i="24"/>
  <c r="H923" i="24"/>
  <c r="H922" i="24"/>
  <c r="H921" i="24"/>
  <c r="H920" i="24"/>
  <c r="H919" i="24"/>
  <c r="H918" i="24"/>
  <c r="H917" i="24"/>
  <c r="H916" i="24"/>
  <c r="H915" i="24"/>
  <c r="H914" i="24"/>
  <c r="H913" i="24"/>
  <c r="H912" i="24"/>
  <c r="H911" i="24"/>
  <c r="H910" i="24"/>
  <c r="H909" i="24"/>
  <c r="H908" i="24"/>
  <c r="H907" i="24"/>
  <c r="H906" i="24"/>
  <c r="H905" i="24"/>
  <c r="H904" i="24"/>
  <c r="H903" i="24"/>
  <c r="H902" i="24"/>
  <c r="H901" i="24"/>
  <c r="H900" i="24"/>
  <c r="H899" i="24"/>
  <c r="H898" i="24"/>
  <c r="H897" i="24"/>
  <c r="H896" i="24"/>
  <c r="H895" i="24"/>
  <c r="H894" i="24"/>
  <c r="H893" i="24"/>
  <c r="H892" i="24"/>
  <c r="H891" i="24"/>
  <c r="H890" i="24"/>
  <c r="H889" i="24"/>
  <c r="H888" i="24"/>
  <c r="H887" i="24"/>
  <c r="H886" i="24"/>
  <c r="H885" i="24"/>
  <c r="H884" i="24"/>
  <c r="H883" i="24"/>
  <c r="H882" i="24"/>
  <c r="H881" i="24"/>
  <c r="H880" i="24"/>
  <c r="H879" i="24"/>
  <c r="H878" i="24"/>
  <c r="H877" i="24"/>
  <c r="H876" i="24"/>
  <c r="H875" i="24"/>
  <c r="H874" i="24"/>
  <c r="H873" i="24"/>
  <c r="H872" i="24"/>
  <c r="H871" i="24"/>
  <c r="H870" i="24"/>
  <c r="H869" i="24"/>
  <c r="H868" i="24"/>
  <c r="H867" i="24"/>
  <c r="H866" i="24"/>
  <c r="H865" i="24"/>
  <c r="H864" i="24"/>
  <c r="H863" i="24"/>
  <c r="H862" i="24"/>
  <c r="H861" i="24"/>
  <c r="H860" i="24"/>
  <c r="H859" i="24"/>
  <c r="H858" i="24"/>
  <c r="H857" i="24"/>
  <c r="H856" i="24"/>
  <c r="H855" i="24"/>
  <c r="H854" i="24"/>
  <c r="H853" i="24"/>
  <c r="H852" i="24"/>
  <c r="H851" i="24"/>
  <c r="H850" i="24"/>
  <c r="H849" i="24"/>
  <c r="H848" i="24"/>
  <c r="H847" i="24"/>
  <c r="H846" i="24"/>
  <c r="H845" i="24"/>
  <c r="H844" i="24"/>
  <c r="H843" i="24"/>
  <c r="H842" i="24"/>
  <c r="H841" i="24"/>
  <c r="H840" i="24"/>
  <c r="H839" i="24"/>
  <c r="H838" i="24"/>
  <c r="H837" i="24"/>
  <c r="H836" i="24"/>
  <c r="H835" i="24"/>
  <c r="H834" i="24"/>
  <c r="H833" i="24"/>
  <c r="H832" i="24"/>
  <c r="H831" i="24"/>
  <c r="H830" i="24"/>
  <c r="H829" i="24"/>
  <c r="H828" i="24"/>
  <c r="H827" i="24"/>
  <c r="H826" i="24"/>
  <c r="H825" i="24"/>
  <c r="H824" i="24"/>
  <c r="H823" i="24"/>
  <c r="H822" i="24"/>
  <c r="H821" i="24"/>
  <c r="H820" i="24"/>
  <c r="H819" i="24"/>
  <c r="H818" i="24"/>
  <c r="H817" i="24"/>
  <c r="H816" i="24"/>
  <c r="H815" i="24"/>
  <c r="H814" i="24"/>
  <c r="H813" i="24"/>
  <c r="H812" i="24"/>
  <c r="H811" i="24"/>
  <c r="H810" i="24"/>
  <c r="H809" i="24"/>
  <c r="H808" i="24"/>
  <c r="H807" i="24"/>
  <c r="H806" i="24"/>
  <c r="H805" i="24"/>
  <c r="H804" i="24"/>
  <c r="H803" i="24"/>
  <c r="H802" i="24"/>
  <c r="H801" i="24"/>
  <c r="H800" i="24"/>
  <c r="H799" i="24"/>
  <c r="H798" i="24"/>
  <c r="H797" i="24"/>
  <c r="H796" i="24"/>
  <c r="H795" i="24"/>
  <c r="H794" i="24"/>
  <c r="H793" i="24"/>
  <c r="H792" i="24"/>
  <c r="H791" i="24"/>
  <c r="H790" i="24"/>
  <c r="H789" i="24"/>
  <c r="H788" i="24"/>
  <c r="H787" i="24"/>
  <c r="H786" i="24"/>
  <c r="H785" i="24"/>
  <c r="H784" i="24"/>
  <c r="H783" i="24"/>
  <c r="H782" i="24"/>
  <c r="H781" i="24"/>
  <c r="H780" i="24"/>
  <c r="H779" i="24"/>
  <c r="H778" i="24"/>
  <c r="H777" i="24"/>
  <c r="H776" i="24"/>
  <c r="H775" i="24"/>
  <c r="H774" i="24"/>
  <c r="H773" i="24"/>
  <c r="H772" i="24"/>
  <c r="H771" i="24"/>
  <c r="H770" i="24"/>
  <c r="H769" i="24"/>
  <c r="H768" i="24"/>
  <c r="H767" i="24"/>
  <c r="H766" i="24"/>
  <c r="H765" i="24"/>
  <c r="H764" i="24"/>
  <c r="H763" i="24"/>
  <c r="H762" i="24"/>
  <c r="H761" i="24"/>
  <c r="H760" i="24"/>
  <c r="H759" i="24"/>
  <c r="H758" i="24"/>
  <c r="H757" i="24"/>
  <c r="H756" i="24"/>
  <c r="H755" i="24"/>
  <c r="H754" i="24"/>
  <c r="H753" i="24"/>
  <c r="H752" i="24"/>
  <c r="H751" i="24"/>
  <c r="H750" i="24"/>
  <c r="H749" i="24"/>
  <c r="H748" i="24"/>
  <c r="H747" i="24"/>
  <c r="H746" i="24"/>
  <c r="H745" i="24"/>
  <c r="H744" i="24"/>
  <c r="H743" i="24"/>
  <c r="H742" i="24"/>
  <c r="H741" i="24"/>
  <c r="H740" i="24"/>
  <c r="H739" i="24"/>
  <c r="H738" i="24"/>
  <c r="H737" i="24"/>
  <c r="H736" i="24"/>
  <c r="H735" i="24"/>
  <c r="H734" i="24"/>
  <c r="H733" i="24"/>
  <c r="H732" i="24"/>
  <c r="H731" i="24"/>
  <c r="H730" i="24"/>
  <c r="H729" i="24"/>
  <c r="H728" i="24"/>
  <c r="H727" i="24"/>
  <c r="H726" i="24"/>
  <c r="H725" i="24"/>
  <c r="H724" i="24"/>
  <c r="H723" i="24"/>
  <c r="H722" i="24"/>
  <c r="H721" i="24"/>
  <c r="H720" i="24"/>
  <c r="H719" i="24"/>
  <c r="H718" i="24"/>
  <c r="H717" i="24"/>
  <c r="H716" i="24"/>
  <c r="H715" i="24"/>
  <c r="H714" i="24"/>
  <c r="H713" i="24"/>
  <c r="H712" i="24"/>
  <c r="H711" i="24"/>
  <c r="H710" i="24"/>
  <c r="H709" i="24"/>
  <c r="H708" i="24"/>
  <c r="H707" i="24"/>
  <c r="H706" i="24"/>
  <c r="H705" i="24"/>
  <c r="H704" i="24"/>
  <c r="H703" i="24"/>
  <c r="H702" i="24"/>
  <c r="H701" i="24"/>
  <c r="H700" i="24"/>
  <c r="H699" i="24"/>
  <c r="H698" i="24"/>
  <c r="H697" i="24"/>
  <c r="H696" i="24"/>
  <c r="H695" i="24"/>
  <c r="H694" i="24"/>
  <c r="H693" i="24"/>
  <c r="H692" i="24"/>
  <c r="H691" i="24"/>
  <c r="H690" i="24"/>
  <c r="H689" i="24"/>
  <c r="H688" i="24"/>
  <c r="H687" i="24"/>
  <c r="H686" i="24"/>
  <c r="H685" i="24"/>
  <c r="H684" i="24"/>
  <c r="H683" i="24"/>
  <c r="H682" i="24"/>
  <c r="H681" i="24"/>
  <c r="H680" i="24"/>
  <c r="H679" i="24"/>
  <c r="H678" i="24"/>
  <c r="H677" i="24"/>
  <c r="H676" i="24"/>
  <c r="H675" i="24"/>
  <c r="H674" i="24"/>
  <c r="H673" i="24"/>
  <c r="H672" i="24"/>
  <c r="H671" i="24"/>
  <c r="H670" i="24"/>
  <c r="H669" i="24"/>
  <c r="H668" i="24"/>
  <c r="H667" i="24"/>
  <c r="H666" i="24"/>
  <c r="H665" i="24"/>
  <c r="H664" i="24"/>
  <c r="H663" i="24"/>
  <c r="H662" i="24"/>
  <c r="H661" i="24"/>
  <c r="H660" i="24"/>
  <c r="H659" i="24"/>
  <c r="H658" i="24"/>
  <c r="H657" i="24"/>
  <c r="H656" i="24"/>
  <c r="H655" i="24"/>
  <c r="H654" i="24"/>
  <c r="H653" i="24"/>
  <c r="H652" i="24"/>
  <c r="H651" i="24"/>
  <c r="H650" i="24"/>
  <c r="H649" i="24"/>
  <c r="H648" i="24"/>
  <c r="H647" i="24"/>
  <c r="H646" i="24"/>
  <c r="H645" i="24"/>
  <c r="H644" i="24"/>
  <c r="H643" i="24"/>
  <c r="H642" i="24"/>
  <c r="H641" i="24"/>
  <c r="H640" i="24"/>
  <c r="H639" i="24"/>
  <c r="H638" i="24"/>
  <c r="H637" i="24"/>
  <c r="H636" i="24"/>
  <c r="H635" i="24"/>
  <c r="H634" i="24"/>
  <c r="H633" i="24"/>
  <c r="H632" i="24"/>
  <c r="H631" i="24"/>
  <c r="H630" i="24"/>
  <c r="H629" i="24"/>
  <c r="H628" i="24"/>
  <c r="H627" i="24"/>
  <c r="H626" i="24"/>
  <c r="H625" i="24"/>
  <c r="H624" i="24"/>
  <c r="H623" i="24"/>
  <c r="H622" i="24"/>
  <c r="H621" i="24"/>
  <c r="H620" i="24"/>
  <c r="H619" i="24"/>
  <c r="H618" i="24"/>
  <c r="H617" i="24"/>
  <c r="H616" i="24"/>
  <c r="H615" i="24"/>
  <c r="H614" i="24"/>
  <c r="H613" i="24"/>
  <c r="H612" i="24"/>
  <c r="H611" i="24"/>
  <c r="H610" i="24"/>
  <c r="H609" i="24"/>
  <c r="H608" i="24"/>
  <c r="H607" i="24"/>
  <c r="H606" i="24"/>
  <c r="H605" i="24"/>
  <c r="H604" i="24"/>
  <c r="H603" i="24"/>
  <c r="H602" i="24"/>
  <c r="H601" i="24"/>
  <c r="H600" i="24"/>
  <c r="H599" i="24"/>
  <c r="H598" i="24"/>
  <c r="H597" i="24"/>
  <c r="H596" i="24"/>
  <c r="H595" i="24"/>
  <c r="H594" i="24"/>
  <c r="H593" i="24"/>
  <c r="H592" i="24"/>
  <c r="H591" i="24"/>
  <c r="H590" i="24"/>
  <c r="H589" i="24"/>
  <c r="H588" i="24"/>
  <c r="H587" i="24"/>
  <c r="H586" i="24"/>
  <c r="H585" i="24"/>
  <c r="H584" i="24"/>
  <c r="H583" i="24"/>
  <c r="H582" i="24"/>
  <c r="H581" i="24"/>
  <c r="H580" i="24"/>
  <c r="H579" i="24"/>
  <c r="H578" i="24"/>
  <c r="H577" i="24"/>
  <c r="H576" i="24"/>
  <c r="H575" i="24"/>
  <c r="H574" i="24"/>
  <c r="H573" i="24"/>
  <c r="H572" i="24"/>
  <c r="H571" i="24"/>
  <c r="H570" i="24"/>
  <c r="H569" i="24"/>
  <c r="H568" i="24"/>
  <c r="H567" i="24"/>
  <c r="H566" i="24"/>
  <c r="H565" i="24"/>
  <c r="H564" i="24"/>
  <c r="H563" i="24"/>
  <c r="H562" i="24"/>
  <c r="H561" i="24"/>
  <c r="H560" i="24"/>
  <c r="H559" i="24"/>
  <c r="H558" i="24"/>
  <c r="H557" i="24"/>
  <c r="H556" i="24"/>
  <c r="H555" i="24"/>
  <c r="H554" i="24"/>
  <c r="H553" i="24"/>
  <c r="H552" i="24"/>
  <c r="H551" i="24"/>
  <c r="H550" i="24"/>
  <c r="H549" i="24"/>
  <c r="H548" i="24"/>
  <c r="H547" i="24"/>
  <c r="H546" i="24"/>
  <c r="H545" i="24"/>
  <c r="H544" i="24"/>
  <c r="H543" i="24"/>
  <c r="H542" i="24"/>
  <c r="H541" i="24"/>
  <c r="H540" i="24"/>
  <c r="H539" i="24"/>
  <c r="H538" i="24"/>
  <c r="H537" i="24"/>
  <c r="H536" i="24"/>
  <c r="H535" i="24"/>
  <c r="H534" i="24"/>
  <c r="H533" i="24"/>
  <c r="H532" i="24"/>
  <c r="H531" i="24"/>
  <c r="H530" i="24"/>
  <c r="H529" i="24"/>
  <c r="H528" i="24"/>
  <c r="H527" i="24"/>
  <c r="H526" i="24"/>
  <c r="H525" i="24"/>
  <c r="H524" i="24"/>
  <c r="H523" i="24"/>
  <c r="H522" i="24"/>
  <c r="H521" i="24"/>
  <c r="H520" i="24"/>
  <c r="H519" i="24"/>
  <c r="H518" i="24"/>
  <c r="H517" i="24"/>
  <c r="H516" i="24"/>
  <c r="H515" i="24"/>
  <c r="H514" i="24"/>
  <c r="H513" i="24"/>
  <c r="H512" i="24"/>
  <c r="H511" i="24"/>
  <c r="H510" i="24"/>
  <c r="H509" i="24"/>
  <c r="H508" i="24"/>
  <c r="H507" i="24"/>
  <c r="H506" i="24"/>
  <c r="H505" i="24"/>
  <c r="H504" i="24"/>
  <c r="H503" i="24"/>
  <c r="H502" i="24"/>
  <c r="H501" i="24"/>
  <c r="H500" i="24"/>
  <c r="H499" i="24"/>
  <c r="H498" i="24"/>
  <c r="H497" i="24"/>
  <c r="H496" i="24"/>
  <c r="H495" i="24"/>
  <c r="H494" i="24"/>
  <c r="H493" i="24"/>
  <c r="H492" i="24"/>
  <c r="H491" i="24"/>
  <c r="H490" i="24"/>
  <c r="H489" i="24"/>
  <c r="H488" i="24"/>
  <c r="H487" i="24"/>
  <c r="H486" i="24"/>
  <c r="H485" i="24"/>
  <c r="H484" i="24"/>
  <c r="H483" i="24"/>
  <c r="H482" i="24"/>
  <c r="H481" i="24"/>
  <c r="H480" i="24"/>
  <c r="H479" i="24"/>
  <c r="H478" i="24"/>
  <c r="H477" i="24"/>
  <c r="H476" i="24"/>
  <c r="H475" i="24"/>
  <c r="H474" i="24"/>
  <c r="H473" i="24"/>
  <c r="H472" i="24"/>
  <c r="H471" i="24"/>
  <c r="H470" i="24"/>
  <c r="H469" i="24"/>
  <c r="H468" i="24"/>
  <c r="H467" i="24"/>
  <c r="H466" i="24"/>
  <c r="H465" i="24"/>
  <c r="H464" i="24"/>
  <c r="H463" i="24"/>
  <c r="H462" i="24"/>
  <c r="H461" i="24"/>
  <c r="H460" i="24"/>
  <c r="H459" i="24"/>
  <c r="H458" i="24"/>
  <c r="H457" i="24"/>
  <c r="H456" i="24"/>
  <c r="H455" i="24"/>
  <c r="H454" i="24"/>
  <c r="H453" i="24"/>
  <c r="H452" i="24"/>
  <c r="H451" i="24"/>
  <c r="H450" i="24"/>
  <c r="H449" i="24"/>
  <c r="H448" i="24"/>
  <c r="H447" i="24"/>
  <c r="H446" i="24"/>
  <c r="H445" i="24"/>
  <c r="H444" i="24"/>
  <c r="H443" i="24"/>
  <c r="H442" i="24"/>
  <c r="H441" i="24"/>
  <c r="H440" i="24"/>
  <c r="H439" i="24"/>
  <c r="H438" i="24"/>
  <c r="H437" i="24"/>
  <c r="H436" i="24"/>
  <c r="H435" i="24"/>
  <c r="H434" i="24"/>
  <c r="H433" i="24"/>
  <c r="H432" i="24"/>
  <c r="H431" i="24"/>
  <c r="H430" i="24"/>
  <c r="H429" i="24"/>
  <c r="H428" i="24"/>
  <c r="H427" i="24"/>
  <c r="H426" i="24"/>
  <c r="H425" i="24"/>
  <c r="H424" i="24"/>
  <c r="H423" i="24"/>
  <c r="H422" i="24"/>
  <c r="H421" i="24"/>
  <c r="H420" i="24"/>
  <c r="H419" i="24"/>
  <c r="H418" i="24"/>
  <c r="H417" i="24"/>
  <c r="H416" i="24"/>
  <c r="H415" i="24"/>
  <c r="H414" i="24"/>
  <c r="H413" i="24"/>
  <c r="H412" i="24"/>
  <c r="H411" i="24"/>
  <c r="H410" i="24"/>
  <c r="H409" i="24"/>
  <c r="H408" i="24"/>
  <c r="H407" i="24"/>
  <c r="H406" i="24"/>
  <c r="H405" i="24"/>
  <c r="H404" i="24"/>
  <c r="H403" i="24"/>
  <c r="H402" i="24"/>
  <c r="H401" i="24"/>
  <c r="H400" i="24"/>
  <c r="H399" i="24"/>
  <c r="H398" i="24"/>
  <c r="H397" i="24"/>
  <c r="H396" i="24"/>
  <c r="H395" i="24"/>
  <c r="H394" i="24"/>
  <c r="H393" i="24"/>
  <c r="H392" i="24"/>
  <c r="H391" i="24"/>
  <c r="H390" i="24"/>
  <c r="H389" i="24"/>
  <c r="H388" i="24"/>
  <c r="H387" i="24"/>
  <c r="H386" i="24"/>
  <c r="H385" i="24"/>
  <c r="H384" i="24"/>
  <c r="H383" i="24"/>
  <c r="H382" i="24"/>
  <c r="H381" i="24"/>
  <c r="H380" i="24"/>
  <c r="H379" i="24"/>
  <c r="H378" i="24"/>
  <c r="H377" i="24"/>
  <c r="H376" i="24"/>
  <c r="H375" i="24"/>
  <c r="H374" i="24"/>
  <c r="H373" i="24"/>
  <c r="H372" i="24"/>
  <c r="H371" i="24"/>
  <c r="H370" i="24"/>
  <c r="H369" i="24"/>
  <c r="H368" i="24"/>
  <c r="H367" i="24"/>
  <c r="H366" i="24"/>
  <c r="H365" i="24"/>
  <c r="H364" i="24"/>
  <c r="H363" i="24"/>
  <c r="H362" i="24"/>
  <c r="H361" i="24"/>
  <c r="H360" i="24"/>
  <c r="H359" i="24"/>
  <c r="H358" i="24"/>
  <c r="H357" i="24"/>
  <c r="H356" i="24"/>
  <c r="H355" i="24"/>
  <c r="H354" i="24"/>
  <c r="H353" i="24"/>
  <c r="H352" i="24"/>
  <c r="H351" i="24"/>
  <c r="H350" i="24"/>
  <c r="H349" i="24"/>
  <c r="H348" i="24"/>
  <c r="H347" i="24"/>
  <c r="H346" i="24"/>
  <c r="H345" i="24"/>
  <c r="H344" i="24"/>
  <c r="H343" i="24"/>
  <c r="H342" i="24"/>
  <c r="H341" i="24"/>
  <c r="H340" i="24"/>
  <c r="H339" i="24"/>
  <c r="H338" i="24"/>
  <c r="H337" i="24"/>
  <c r="H336" i="24"/>
  <c r="H335" i="24"/>
  <c r="H334" i="24"/>
  <c r="H333" i="24"/>
  <c r="H332" i="24"/>
  <c r="H331" i="24"/>
  <c r="H330" i="24"/>
  <c r="H329" i="24"/>
  <c r="H328" i="24"/>
  <c r="H327" i="24"/>
  <c r="H326" i="24"/>
  <c r="H325" i="24"/>
  <c r="H324" i="24"/>
  <c r="H323" i="24"/>
  <c r="H322" i="24"/>
  <c r="H321" i="24"/>
  <c r="H320" i="24"/>
  <c r="H319" i="24"/>
  <c r="H318" i="24"/>
  <c r="H317" i="24"/>
  <c r="H316" i="24"/>
  <c r="H315" i="24"/>
  <c r="H314" i="24"/>
  <c r="H313" i="24"/>
  <c r="H312" i="24"/>
  <c r="H311" i="24"/>
  <c r="H310" i="24"/>
  <c r="H309" i="24"/>
  <c r="H308" i="24"/>
  <c r="H307" i="24"/>
  <c r="H306" i="24"/>
  <c r="H305" i="24"/>
  <c r="H304" i="24"/>
  <c r="H303" i="24"/>
  <c r="H302" i="24"/>
  <c r="H301" i="24"/>
  <c r="H300" i="24"/>
  <c r="H299" i="24"/>
  <c r="H298" i="24"/>
  <c r="H297" i="24"/>
  <c r="H296" i="24"/>
  <c r="H295" i="24"/>
  <c r="H294" i="24"/>
  <c r="H293" i="24"/>
  <c r="H292" i="24"/>
  <c r="H291" i="24"/>
  <c r="H290" i="24"/>
  <c r="H289" i="24"/>
  <c r="H288" i="24"/>
  <c r="H287" i="24"/>
  <c r="H286" i="24"/>
  <c r="H285" i="24"/>
  <c r="H284" i="24"/>
  <c r="H283" i="24"/>
  <c r="H282" i="24"/>
  <c r="H281" i="24"/>
  <c r="H280" i="24"/>
  <c r="H279" i="24"/>
  <c r="H278" i="24"/>
  <c r="H277" i="24"/>
  <c r="H276" i="24"/>
  <c r="H275" i="24"/>
  <c r="H274" i="24"/>
  <c r="H273" i="24"/>
  <c r="H272" i="24"/>
  <c r="H271" i="24"/>
  <c r="H270" i="24"/>
  <c r="H269" i="24"/>
  <c r="H268" i="24"/>
  <c r="H267" i="24"/>
  <c r="H266" i="24"/>
  <c r="H265" i="24"/>
  <c r="H264" i="24"/>
  <c r="H263" i="24"/>
  <c r="H262" i="24"/>
  <c r="H261" i="24"/>
  <c r="H260" i="24"/>
  <c r="H259" i="24"/>
  <c r="H258" i="24"/>
  <c r="H257" i="24"/>
  <c r="H256" i="24"/>
  <c r="H255" i="24"/>
  <c r="H254" i="24"/>
  <c r="H253" i="24"/>
  <c r="H252" i="24"/>
  <c r="H251" i="24"/>
  <c r="H250" i="24"/>
  <c r="H249" i="24"/>
  <c r="H248" i="24"/>
  <c r="H247" i="24"/>
  <c r="H246" i="24"/>
  <c r="H245" i="24"/>
  <c r="H244" i="24"/>
  <c r="H243" i="24"/>
  <c r="H242" i="24"/>
  <c r="H241" i="24"/>
  <c r="H240" i="24"/>
  <c r="H239" i="24"/>
  <c r="H238" i="24"/>
  <c r="H237" i="24"/>
  <c r="H236" i="24"/>
  <c r="H235" i="24"/>
  <c r="H234" i="24"/>
  <c r="H233" i="24"/>
  <c r="H232" i="24"/>
  <c r="H231" i="24"/>
  <c r="H230" i="24"/>
  <c r="H229" i="24"/>
  <c r="H228" i="24"/>
  <c r="H227" i="24"/>
  <c r="H226" i="24"/>
  <c r="H225" i="24"/>
  <c r="H224" i="24"/>
  <c r="H223" i="24"/>
  <c r="H222" i="24"/>
  <c r="H221" i="24"/>
  <c r="H220" i="24"/>
  <c r="H219" i="24"/>
  <c r="H218" i="24"/>
  <c r="H217" i="24"/>
  <c r="H216" i="24"/>
  <c r="H215" i="24"/>
  <c r="H214" i="24"/>
  <c r="H213" i="24"/>
  <c r="H212" i="24"/>
  <c r="H211" i="24"/>
  <c r="H210" i="24"/>
  <c r="H209" i="24"/>
  <c r="H208" i="24"/>
  <c r="H207" i="24"/>
  <c r="H206" i="24"/>
  <c r="H205" i="24"/>
  <c r="H204" i="24"/>
  <c r="H203" i="24"/>
  <c r="H202" i="24"/>
  <c r="H201" i="24"/>
  <c r="H200" i="24"/>
  <c r="H199" i="24"/>
  <c r="H198" i="24"/>
  <c r="H197" i="24"/>
  <c r="H196" i="24"/>
  <c r="H195" i="24"/>
  <c r="H194" i="24"/>
  <c r="H193" i="24"/>
  <c r="H192" i="24"/>
  <c r="H191" i="24"/>
  <c r="H190" i="24"/>
  <c r="H189" i="24"/>
  <c r="H188" i="24"/>
  <c r="H187" i="24"/>
  <c r="H186" i="24"/>
  <c r="H185" i="24"/>
  <c r="H184" i="24"/>
  <c r="H183" i="24"/>
  <c r="H182" i="24"/>
  <c r="H181" i="24"/>
  <c r="H180" i="24"/>
  <c r="H179" i="24"/>
  <c r="H178" i="24"/>
  <c r="H177" i="24"/>
  <c r="H176" i="24"/>
  <c r="H175" i="24"/>
  <c r="H174" i="24"/>
  <c r="H173" i="24"/>
  <c r="H172" i="24"/>
  <c r="H171" i="24"/>
  <c r="H170" i="24"/>
  <c r="H169" i="24"/>
  <c r="H168" i="24"/>
  <c r="H167" i="24"/>
  <c r="H166" i="24"/>
  <c r="H165" i="24"/>
  <c r="H164" i="24"/>
  <c r="H163" i="24"/>
  <c r="H162" i="24"/>
  <c r="H161" i="24"/>
  <c r="H160" i="24"/>
  <c r="H159" i="24"/>
  <c r="H158" i="24"/>
  <c r="H157" i="24"/>
  <c r="H156" i="24"/>
  <c r="H155" i="24"/>
  <c r="H154" i="24"/>
  <c r="H153" i="24"/>
  <c r="H152" i="24"/>
  <c r="H151" i="24"/>
  <c r="H150" i="24"/>
  <c r="H149" i="24"/>
  <c r="H148" i="24"/>
  <c r="H147" i="24"/>
  <c r="H146" i="24"/>
  <c r="H145" i="24"/>
  <c r="H144" i="24"/>
  <c r="H143" i="24"/>
  <c r="H142" i="24"/>
  <c r="H141" i="24"/>
  <c r="H140" i="24"/>
  <c r="H139" i="24"/>
  <c r="H138" i="24"/>
  <c r="H137" i="24"/>
  <c r="H136" i="24"/>
  <c r="H135" i="24"/>
  <c r="H134" i="24"/>
  <c r="H133" i="24"/>
  <c r="H132" i="24"/>
  <c r="H131" i="24"/>
  <c r="H130" i="24"/>
  <c r="H129" i="24"/>
  <c r="H128" i="24"/>
  <c r="H127" i="24"/>
  <c r="H126" i="24"/>
  <c r="H125" i="24"/>
  <c r="H124" i="24"/>
  <c r="H123" i="24"/>
  <c r="H122" i="24"/>
  <c r="H121" i="24"/>
  <c r="H120" i="24"/>
  <c r="H119" i="24"/>
  <c r="H118" i="24"/>
  <c r="H117" i="24"/>
  <c r="H116" i="24"/>
  <c r="H115" i="24"/>
  <c r="H114" i="24"/>
  <c r="H113" i="24"/>
  <c r="H112" i="24"/>
  <c r="H111" i="24"/>
  <c r="H110" i="24"/>
  <c r="H109" i="24"/>
  <c r="H108" i="24"/>
  <c r="H107" i="24"/>
  <c r="H106" i="24"/>
  <c r="H105" i="24"/>
  <c r="H104" i="24"/>
  <c r="H103" i="24"/>
  <c r="H102" i="24"/>
  <c r="H101" i="24"/>
  <c r="H100" i="24"/>
  <c r="H99" i="24"/>
  <c r="H98" i="24"/>
  <c r="H97" i="24"/>
  <c r="H96" i="24"/>
  <c r="H95" i="24"/>
  <c r="H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78" i="24"/>
  <c r="H77" i="24"/>
  <c r="H76" i="24"/>
  <c r="H75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I40" i="2"/>
  <c r="E40" i="2"/>
  <c r="H40" i="2"/>
  <c r="T13" i="24"/>
  <c r="N40" i="2"/>
  <c r="M40" i="2"/>
  <c r="H1005" i="23"/>
  <c r="H1004" i="23"/>
  <c r="H1003" i="23"/>
  <c r="H1002" i="23"/>
  <c r="H1001" i="23"/>
  <c r="H1000" i="23"/>
  <c r="H999" i="23"/>
  <c r="H998" i="23"/>
  <c r="H997" i="23"/>
  <c r="H996" i="23"/>
  <c r="H995" i="23"/>
  <c r="H994" i="23"/>
  <c r="H993" i="23"/>
  <c r="H992" i="23"/>
  <c r="H991" i="23"/>
  <c r="H990" i="23"/>
  <c r="H989" i="23"/>
  <c r="H988" i="23"/>
  <c r="H987" i="23"/>
  <c r="H986" i="23"/>
  <c r="H985" i="23"/>
  <c r="H984" i="23"/>
  <c r="H983" i="23"/>
  <c r="H982" i="23"/>
  <c r="H981" i="23"/>
  <c r="H980" i="23"/>
  <c r="H979" i="23"/>
  <c r="H978" i="23"/>
  <c r="H977" i="23"/>
  <c r="H976" i="23"/>
  <c r="H975" i="23"/>
  <c r="H974" i="23"/>
  <c r="H973" i="23"/>
  <c r="H972" i="23"/>
  <c r="H971" i="23"/>
  <c r="H970" i="23"/>
  <c r="H969" i="23"/>
  <c r="H968" i="23"/>
  <c r="H967" i="23"/>
  <c r="H966" i="23"/>
  <c r="H965" i="23"/>
  <c r="H964" i="23"/>
  <c r="H963" i="23"/>
  <c r="H962" i="23"/>
  <c r="H961" i="23"/>
  <c r="H960" i="23"/>
  <c r="H959" i="23"/>
  <c r="H958" i="23"/>
  <c r="H957" i="23"/>
  <c r="H956" i="23"/>
  <c r="H955" i="23"/>
  <c r="H954" i="23"/>
  <c r="H953" i="23"/>
  <c r="H952" i="23"/>
  <c r="H951" i="23"/>
  <c r="H950" i="23"/>
  <c r="H949" i="23"/>
  <c r="H948" i="23"/>
  <c r="H947" i="23"/>
  <c r="H946" i="23"/>
  <c r="H945" i="23"/>
  <c r="H944" i="23"/>
  <c r="H943" i="23"/>
  <c r="H942" i="23"/>
  <c r="H941" i="23"/>
  <c r="H940" i="23"/>
  <c r="H939" i="23"/>
  <c r="H938" i="23"/>
  <c r="H937" i="23"/>
  <c r="H936" i="23"/>
  <c r="H935" i="23"/>
  <c r="H934" i="23"/>
  <c r="H933" i="23"/>
  <c r="H932" i="23"/>
  <c r="H931" i="23"/>
  <c r="H930" i="23"/>
  <c r="H929" i="23"/>
  <c r="H928" i="23"/>
  <c r="H927" i="23"/>
  <c r="H926" i="23"/>
  <c r="H925" i="23"/>
  <c r="H924" i="23"/>
  <c r="H923" i="23"/>
  <c r="H922" i="23"/>
  <c r="H921" i="23"/>
  <c r="H920" i="23"/>
  <c r="H919" i="23"/>
  <c r="H918" i="23"/>
  <c r="H917" i="23"/>
  <c r="H916" i="23"/>
  <c r="H915" i="23"/>
  <c r="H914" i="23"/>
  <c r="H913" i="23"/>
  <c r="H912" i="23"/>
  <c r="H911" i="23"/>
  <c r="H910" i="23"/>
  <c r="H909" i="23"/>
  <c r="H908" i="23"/>
  <c r="H907" i="23"/>
  <c r="H906" i="23"/>
  <c r="H905" i="23"/>
  <c r="H904" i="23"/>
  <c r="H903" i="23"/>
  <c r="H902" i="23"/>
  <c r="H901" i="23"/>
  <c r="H900" i="23"/>
  <c r="H899" i="23"/>
  <c r="H898" i="23"/>
  <c r="H897" i="23"/>
  <c r="H896" i="23"/>
  <c r="H895" i="23"/>
  <c r="H894" i="23"/>
  <c r="H893" i="23"/>
  <c r="H892" i="23"/>
  <c r="H891" i="23"/>
  <c r="H890" i="23"/>
  <c r="H889" i="23"/>
  <c r="H888" i="23"/>
  <c r="H887" i="23"/>
  <c r="H886" i="23"/>
  <c r="H885" i="23"/>
  <c r="H884" i="23"/>
  <c r="H883" i="23"/>
  <c r="H882" i="23"/>
  <c r="H881" i="23"/>
  <c r="H880" i="23"/>
  <c r="H879" i="23"/>
  <c r="H878" i="23"/>
  <c r="H877" i="23"/>
  <c r="H876" i="23"/>
  <c r="H875" i="23"/>
  <c r="H874" i="23"/>
  <c r="H873" i="23"/>
  <c r="H872" i="23"/>
  <c r="H871" i="23"/>
  <c r="H870" i="23"/>
  <c r="H869" i="23"/>
  <c r="H868" i="23"/>
  <c r="H867" i="23"/>
  <c r="H866" i="23"/>
  <c r="H865" i="23"/>
  <c r="H864" i="23"/>
  <c r="H863" i="23"/>
  <c r="H862" i="23"/>
  <c r="H861" i="23"/>
  <c r="H860" i="23"/>
  <c r="H859" i="23"/>
  <c r="H858" i="23"/>
  <c r="H857" i="23"/>
  <c r="H856" i="23"/>
  <c r="H855" i="23"/>
  <c r="H854" i="23"/>
  <c r="H853" i="23"/>
  <c r="H852" i="23"/>
  <c r="H851" i="23"/>
  <c r="H850" i="23"/>
  <c r="H849" i="23"/>
  <c r="H848" i="23"/>
  <c r="H847" i="23"/>
  <c r="H846" i="23"/>
  <c r="H845" i="23"/>
  <c r="H844" i="23"/>
  <c r="H843" i="23"/>
  <c r="H842" i="23"/>
  <c r="H841" i="23"/>
  <c r="H840" i="23"/>
  <c r="H839" i="23"/>
  <c r="H838" i="23"/>
  <c r="H837" i="23"/>
  <c r="H836" i="23"/>
  <c r="H835" i="23"/>
  <c r="H834" i="23"/>
  <c r="H833" i="23"/>
  <c r="H832" i="23"/>
  <c r="H831" i="23"/>
  <c r="H830" i="23"/>
  <c r="H829" i="23"/>
  <c r="H828" i="23"/>
  <c r="H827" i="23"/>
  <c r="H826" i="23"/>
  <c r="H825" i="23"/>
  <c r="H824" i="23"/>
  <c r="H823" i="23"/>
  <c r="H822" i="23"/>
  <c r="H821" i="23"/>
  <c r="H820" i="23"/>
  <c r="H819" i="23"/>
  <c r="H818" i="23"/>
  <c r="H817" i="23"/>
  <c r="H816" i="23"/>
  <c r="H815" i="23"/>
  <c r="H814" i="23"/>
  <c r="H813" i="23"/>
  <c r="H812" i="23"/>
  <c r="H811" i="23"/>
  <c r="H810" i="23"/>
  <c r="H809" i="23"/>
  <c r="H808" i="23"/>
  <c r="H807" i="23"/>
  <c r="H806" i="23"/>
  <c r="H805" i="23"/>
  <c r="H804" i="23"/>
  <c r="H803" i="23"/>
  <c r="H802" i="23"/>
  <c r="H801" i="23"/>
  <c r="H800" i="23"/>
  <c r="H799" i="23"/>
  <c r="H798" i="23"/>
  <c r="H797" i="23"/>
  <c r="H796" i="23"/>
  <c r="H795" i="23"/>
  <c r="H794" i="23"/>
  <c r="H793" i="23"/>
  <c r="H792" i="23"/>
  <c r="H791" i="23"/>
  <c r="H790" i="23"/>
  <c r="H789" i="23"/>
  <c r="H788" i="23"/>
  <c r="H787" i="23"/>
  <c r="H786" i="23"/>
  <c r="H785" i="23"/>
  <c r="H784" i="23"/>
  <c r="H783" i="23"/>
  <c r="H782" i="23"/>
  <c r="H781" i="23"/>
  <c r="H780" i="23"/>
  <c r="H779" i="23"/>
  <c r="H778" i="23"/>
  <c r="H777" i="23"/>
  <c r="H776" i="23"/>
  <c r="H775" i="23"/>
  <c r="H774" i="23"/>
  <c r="H773" i="23"/>
  <c r="H772" i="23"/>
  <c r="H771" i="23"/>
  <c r="H770" i="23"/>
  <c r="H769" i="23"/>
  <c r="H768" i="23"/>
  <c r="H767" i="23"/>
  <c r="H766" i="23"/>
  <c r="H765" i="23"/>
  <c r="H764" i="23"/>
  <c r="H763" i="23"/>
  <c r="H762" i="23"/>
  <c r="H761" i="23"/>
  <c r="H760" i="23"/>
  <c r="H759" i="23"/>
  <c r="H758" i="23"/>
  <c r="H757" i="23"/>
  <c r="H756" i="23"/>
  <c r="H755" i="23"/>
  <c r="H754" i="23"/>
  <c r="H753" i="23"/>
  <c r="H752" i="23"/>
  <c r="H751" i="23"/>
  <c r="H750" i="23"/>
  <c r="H749" i="23"/>
  <c r="H748" i="23"/>
  <c r="H747" i="23"/>
  <c r="H746" i="23"/>
  <c r="H745" i="23"/>
  <c r="H744" i="23"/>
  <c r="H743" i="23"/>
  <c r="H742" i="23"/>
  <c r="H741" i="23"/>
  <c r="H740" i="23"/>
  <c r="H739" i="23"/>
  <c r="H738" i="23"/>
  <c r="H737" i="23"/>
  <c r="H736" i="23"/>
  <c r="H735" i="23"/>
  <c r="H734" i="23"/>
  <c r="H733" i="23"/>
  <c r="H732" i="23"/>
  <c r="H731" i="23"/>
  <c r="H730" i="23"/>
  <c r="H729" i="23"/>
  <c r="H728" i="23"/>
  <c r="H727" i="23"/>
  <c r="H726" i="23"/>
  <c r="H725" i="23"/>
  <c r="H724" i="23"/>
  <c r="H723" i="23"/>
  <c r="H722" i="23"/>
  <c r="H721" i="23"/>
  <c r="H720" i="23"/>
  <c r="H719" i="23"/>
  <c r="H718" i="23"/>
  <c r="H717" i="23"/>
  <c r="H716" i="23"/>
  <c r="H715" i="23"/>
  <c r="H714" i="23"/>
  <c r="H713" i="23"/>
  <c r="H712" i="23"/>
  <c r="H711" i="23"/>
  <c r="H710" i="23"/>
  <c r="H709" i="23"/>
  <c r="H708" i="23"/>
  <c r="H707" i="23"/>
  <c r="H706" i="23"/>
  <c r="H705" i="23"/>
  <c r="H704" i="23"/>
  <c r="H703" i="23"/>
  <c r="H702" i="23"/>
  <c r="H701" i="23"/>
  <c r="H700" i="23"/>
  <c r="H699" i="23"/>
  <c r="H698" i="23"/>
  <c r="H697" i="23"/>
  <c r="H696" i="23"/>
  <c r="H695" i="23"/>
  <c r="H694" i="23"/>
  <c r="H693" i="23"/>
  <c r="H692" i="23"/>
  <c r="H691" i="23"/>
  <c r="H690" i="23"/>
  <c r="H689" i="23"/>
  <c r="H688" i="23"/>
  <c r="H687" i="23"/>
  <c r="H686" i="23"/>
  <c r="H685" i="23"/>
  <c r="H684" i="23"/>
  <c r="H683" i="23"/>
  <c r="H682" i="23"/>
  <c r="H681" i="23"/>
  <c r="H680" i="23"/>
  <c r="H679" i="23"/>
  <c r="H678" i="23"/>
  <c r="H677" i="23"/>
  <c r="H676" i="23"/>
  <c r="H675" i="23"/>
  <c r="H674" i="23"/>
  <c r="H673" i="23"/>
  <c r="H672" i="23"/>
  <c r="H671" i="23"/>
  <c r="H670" i="23"/>
  <c r="H669" i="23"/>
  <c r="H668" i="23"/>
  <c r="H667" i="23"/>
  <c r="H666" i="23"/>
  <c r="H665" i="23"/>
  <c r="H664" i="23"/>
  <c r="H663" i="23"/>
  <c r="H662" i="23"/>
  <c r="H661" i="23"/>
  <c r="H660" i="23"/>
  <c r="H659" i="23"/>
  <c r="H658" i="23"/>
  <c r="H657" i="23"/>
  <c r="H656" i="23"/>
  <c r="H655" i="23"/>
  <c r="H654" i="23"/>
  <c r="H653" i="23"/>
  <c r="H652" i="23"/>
  <c r="H651" i="23"/>
  <c r="H650" i="23"/>
  <c r="H649" i="23"/>
  <c r="H648" i="23"/>
  <c r="H647" i="23"/>
  <c r="H646" i="23"/>
  <c r="H645" i="23"/>
  <c r="H644" i="23"/>
  <c r="H643" i="23"/>
  <c r="H642" i="23"/>
  <c r="H641" i="23"/>
  <c r="H640" i="23"/>
  <c r="H639" i="23"/>
  <c r="H638" i="23"/>
  <c r="H637" i="23"/>
  <c r="H636" i="23"/>
  <c r="H635" i="23"/>
  <c r="H634" i="23"/>
  <c r="H633" i="23"/>
  <c r="H632" i="23"/>
  <c r="H631" i="23"/>
  <c r="H630" i="23"/>
  <c r="H629" i="23"/>
  <c r="H628" i="23"/>
  <c r="H627" i="23"/>
  <c r="H626" i="23"/>
  <c r="H625" i="23"/>
  <c r="H624" i="23"/>
  <c r="H623" i="23"/>
  <c r="H622" i="23"/>
  <c r="H621" i="23"/>
  <c r="H620" i="23"/>
  <c r="H619" i="23"/>
  <c r="H618" i="23"/>
  <c r="H617" i="23"/>
  <c r="H616" i="23"/>
  <c r="H615" i="23"/>
  <c r="H614" i="23"/>
  <c r="H613" i="23"/>
  <c r="H612" i="23"/>
  <c r="H611" i="23"/>
  <c r="H610" i="23"/>
  <c r="H609" i="23"/>
  <c r="H608" i="23"/>
  <c r="H607" i="23"/>
  <c r="H606" i="23"/>
  <c r="H605" i="23"/>
  <c r="H604" i="23"/>
  <c r="H603" i="23"/>
  <c r="H602" i="23"/>
  <c r="H601" i="23"/>
  <c r="H600" i="23"/>
  <c r="H599" i="23"/>
  <c r="H598" i="23"/>
  <c r="H597" i="23"/>
  <c r="H596" i="23"/>
  <c r="H595" i="23"/>
  <c r="H594" i="23"/>
  <c r="H593" i="23"/>
  <c r="H592" i="23"/>
  <c r="H591" i="23"/>
  <c r="H590" i="23"/>
  <c r="H589" i="23"/>
  <c r="H588" i="23"/>
  <c r="H587" i="23"/>
  <c r="H586" i="23"/>
  <c r="H585" i="23"/>
  <c r="H584" i="23"/>
  <c r="H583" i="23"/>
  <c r="H582" i="23"/>
  <c r="H581" i="23"/>
  <c r="H580" i="23"/>
  <c r="H579" i="23"/>
  <c r="H578" i="23"/>
  <c r="H577" i="23"/>
  <c r="H576" i="23"/>
  <c r="H575" i="23"/>
  <c r="H574" i="23"/>
  <c r="H573" i="23"/>
  <c r="H572" i="23"/>
  <c r="H571" i="23"/>
  <c r="H570" i="23"/>
  <c r="H569" i="23"/>
  <c r="H568" i="23"/>
  <c r="H567" i="23"/>
  <c r="H566" i="23"/>
  <c r="H565" i="23"/>
  <c r="H564" i="23"/>
  <c r="H563" i="23"/>
  <c r="H562" i="23"/>
  <c r="H561" i="23"/>
  <c r="H560" i="23"/>
  <c r="H559" i="23"/>
  <c r="H558" i="23"/>
  <c r="H557" i="23"/>
  <c r="H556" i="23"/>
  <c r="H555" i="23"/>
  <c r="H554" i="23"/>
  <c r="H553" i="23"/>
  <c r="H552" i="23"/>
  <c r="H551" i="23"/>
  <c r="H550" i="23"/>
  <c r="H549" i="23"/>
  <c r="H548" i="23"/>
  <c r="H547" i="23"/>
  <c r="H546" i="23"/>
  <c r="H545" i="23"/>
  <c r="H544" i="23"/>
  <c r="H543" i="23"/>
  <c r="H542" i="23"/>
  <c r="H541" i="23"/>
  <c r="H540" i="23"/>
  <c r="H539" i="23"/>
  <c r="H538" i="23"/>
  <c r="H537" i="23"/>
  <c r="H536" i="23"/>
  <c r="H535" i="23"/>
  <c r="H534" i="23"/>
  <c r="H533" i="23"/>
  <c r="H532" i="23"/>
  <c r="H531" i="23"/>
  <c r="H530" i="23"/>
  <c r="H529" i="23"/>
  <c r="H528" i="23"/>
  <c r="H527" i="23"/>
  <c r="H526" i="23"/>
  <c r="H525" i="23"/>
  <c r="H524" i="23"/>
  <c r="H523" i="23"/>
  <c r="H522" i="23"/>
  <c r="H521" i="23"/>
  <c r="H520" i="23"/>
  <c r="H519" i="23"/>
  <c r="H518" i="23"/>
  <c r="H517" i="23"/>
  <c r="H516" i="23"/>
  <c r="H515" i="23"/>
  <c r="H514" i="23"/>
  <c r="H513" i="23"/>
  <c r="H512" i="23"/>
  <c r="H511" i="23"/>
  <c r="H510" i="23"/>
  <c r="H509" i="23"/>
  <c r="H508" i="23"/>
  <c r="H507" i="23"/>
  <c r="H506" i="23"/>
  <c r="H505" i="23"/>
  <c r="H504" i="23"/>
  <c r="H503" i="23"/>
  <c r="H502" i="23"/>
  <c r="H501" i="23"/>
  <c r="H500" i="23"/>
  <c r="H499" i="23"/>
  <c r="H498" i="23"/>
  <c r="H497" i="23"/>
  <c r="H496" i="23"/>
  <c r="H495" i="23"/>
  <c r="H494" i="23"/>
  <c r="H493" i="23"/>
  <c r="H492" i="23"/>
  <c r="H491" i="23"/>
  <c r="H490" i="23"/>
  <c r="H489" i="23"/>
  <c r="H488" i="23"/>
  <c r="H487" i="23"/>
  <c r="H486" i="23"/>
  <c r="H485" i="23"/>
  <c r="H484" i="23"/>
  <c r="H483" i="23"/>
  <c r="H482" i="23"/>
  <c r="H481" i="23"/>
  <c r="H480" i="23"/>
  <c r="H479" i="23"/>
  <c r="H478" i="23"/>
  <c r="H477" i="23"/>
  <c r="H476" i="23"/>
  <c r="H475" i="23"/>
  <c r="H474" i="23"/>
  <c r="H473" i="23"/>
  <c r="H472" i="23"/>
  <c r="H471" i="23"/>
  <c r="H470" i="23"/>
  <c r="H469" i="23"/>
  <c r="H468" i="23"/>
  <c r="H467" i="23"/>
  <c r="H466" i="23"/>
  <c r="H465" i="23"/>
  <c r="H464" i="23"/>
  <c r="H463" i="23"/>
  <c r="H462" i="23"/>
  <c r="H461" i="23"/>
  <c r="H460" i="23"/>
  <c r="H459" i="23"/>
  <c r="H458" i="23"/>
  <c r="H457" i="23"/>
  <c r="H456" i="23"/>
  <c r="H455" i="23"/>
  <c r="H454" i="23"/>
  <c r="H453" i="23"/>
  <c r="H452" i="23"/>
  <c r="H451" i="23"/>
  <c r="H450" i="23"/>
  <c r="H449" i="23"/>
  <c r="H448" i="23"/>
  <c r="H447" i="23"/>
  <c r="H446" i="23"/>
  <c r="H445" i="23"/>
  <c r="H444" i="23"/>
  <c r="H443" i="23"/>
  <c r="H442" i="23"/>
  <c r="H441" i="23"/>
  <c r="H440" i="23"/>
  <c r="H439" i="23"/>
  <c r="H438" i="23"/>
  <c r="H437" i="23"/>
  <c r="H436" i="23"/>
  <c r="H435" i="23"/>
  <c r="H434" i="23"/>
  <c r="H433" i="23"/>
  <c r="H432" i="23"/>
  <c r="H431" i="23"/>
  <c r="H430" i="23"/>
  <c r="H429" i="23"/>
  <c r="H428" i="23"/>
  <c r="H427" i="23"/>
  <c r="H426" i="23"/>
  <c r="H425" i="23"/>
  <c r="H424" i="23"/>
  <c r="H423" i="23"/>
  <c r="H422" i="23"/>
  <c r="H421" i="23"/>
  <c r="H420" i="23"/>
  <c r="H419" i="23"/>
  <c r="H418" i="23"/>
  <c r="H417" i="23"/>
  <c r="H416" i="23"/>
  <c r="H415" i="23"/>
  <c r="H414" i="23"/>
  <c r="H413" i="23"/>
  <c r="H412" i="23"/>
  <c r="H411" i="23"/>
  <c r="H410" i="23"/>
  <c r="H409" i="23"/>
  <c r="H408" i="23"/>
  <c r="H407" i="23"/>
  <c r="H406" i="23"/>
  <c r="H405" i="23"/>
  <c r="H404" i="23"/>
  <c r="H403" i="23"/>
  <c r="H402" i="23"/>
  <c r="H401" i="23"/>
  <c r="H400" i="23"/>
  <c r="H399" i="23"/>
  <c r="H398" i="23"/>
  <c r="H397" i="23"/>
  <c r="H396" i="23"/>
  <c r="H395" i="23"/>
  <c r="H394" i="23"/>
  <c r="H393" i="23"/>
  <c r="H392" i="23"/>
  <c r="H391" i="23"/>
  <c r="H390" i="23"/>
  <c r="H389" i="23"/>
  <c r="H388" i="23"/>
  <c r="H387" i="23"/>
  <c r="H386" i="23"/>
  <c r="H385" i="23"/>
  <c r="H384" i="23"/>
  <c r="H383" i="23"/>
  <c r="H382" i="23"/>
  <c r="H381" i="23"/>
  <c r="H380" i="23"/>
  <c r="H379" i="23"/>
  <c r="H378" i="23"/>
  <c r="H377" i="23"/>
  <c r="H376" i="23"/>
  <c r="H375" i="23"/>
  <c r="H374" i="23"/>
  <c r="H373" i="23"/>
  <c r="H372" i="23"/>
  <c r="H371" i="23"/>
  <c r="H370" i="23"/>
  <c r="H369" i="23"/>
  <c r="H368" i="23"/>
  <c r="H367" i="23"/>
  <c r="H366" i="23"/>
  <c r="H365" i="23"/>
  <c r="H364" i="23"/>
  <c r="H363" i="23"/>
  <c r="H362" i="23"/>
  <c r="H361" i="23"/>
  <c r="H360" i="23"/>
  <c r="H359" i="23"/>
  <c r="H358" i="23"/>
  <c r="H357" i="23"/>
  <c r="H356" i="23"/>
  <c r="H355" i="23"/>
  <c r="H354" i="23"/>
  <c r="H353" i="23"/>
  <c r="H352" i="23"/>
  <c r="H351" i="23"/>
  <c r="H350" i="23"/>
  <c r="H349" i="23"/>
  <c r="H348" i="23"/>
  <c r="H347" i="23"/>
  <c r="H346" i="23"/>
  <c r="H345" i="23"/>
  <c r="H344" i="23"/>
  <c r="H343" i="23"/>
  <c r="H342" i="23"/>
  <c r="H341" i="23"/>
  <c r="H340" i="23"/>
  <c r="H339" i="23"/>
  <c r="H338" i="23"/>
  <c r="H337" i="23"/>
  <c r="H336" i="23"/>
  <c r="H335" i="23"/>
  <c r="H334" i="23"/>
  <c r="H333" i="23"/>
  <c r="H332" i="23"/>
  <c r="H331" i="23"/>
  <c r="H330" i="23"/>
  <c r="H329" i="23"/>
  <c r="H328" i="23"/>
  <c r="H327" i="23"/>
  <c r="H326" i="23"/>
  <c r="H325" i="23"/>
  <c r="H324" i="23"/>
  <c r="H323" i="23"/>
  <c r="H322" i="23"/>
  <c r="H321" i="23"/>
  <c r="H320" i="23"/>
  <c r="H319" i="23"/>
  <c r="H318" i="23"/>
  <c r="H317" i="23"/>
  <c r="H316" i="23"/>
  <c r="H315" i="23"/>
  <c r="H314" i="23"/>
  <c r="H313" i="23"/>
  <c r="H312" i="23"/>
  <c r="H311" i="23"/>
  <c r="H310" i="23"/>
  <c r="H309" i="23"/>
  <c r="H308" i="23"/>
  <c r="H307" i="23"/>
  <c r="H306" i="23"/>
  <c r="H305" i="23"/>
  <c r="H304" i="23"/>
  <c r="H303" i="23"/>
  <c r="H302" i="23"/>
  <c r="H301" i="23"/>
  <c r="H300" i="23"/>
  <c r="H299" i="23"/>
  <c r="H298" i="23"/>
  <c r="H297" i="23"/>
  <c r="H296" i="23"/>
  <c r="H295" i="23"/>
  <c r="H294" i="23"/>
  <c r="H293" i="23"/>
  <c r="H292" i="23"/>
  <c r="H291" i="23"/>
  <c r="H290" i="23"/>
  <c r="H289" i="23"/>
  <c r="H288" i="23"/>
  <c r="H287" i="23"/>
  <c r="H286" i="23"/>
  <c r="H285" i="23"/>
  <c r="H284" i="23"/>
  <c r="H283" i="23"/>
  <c r="H282" i="23"/>
  <c r="H281" i="23"/>
  <c r="H280" i="23"/>
  <c r="H279" i="23"/>
  <c r="H278" i="23"/>
  <c r="H277" i="23"/>
  <c r="H276" i="23"/>
  <c r="H275" i="23"/>
  <c r="H274" i="23"/>
  <c r="H273" i="23"/>
  <c r="H272" i="23"/>
  <c r="H271" i="23"/>
  <c r="H270" i="23"/>
  <c r="H269" i="23"/>
  <c r="H268" i="23"/>
  <c r="H267" i="23"/>
  <c r="H266" i="23"/>
  <c r="H265" i="23"/>
  <c r="H264" i="23"/>
  <c r="H263" i="23"/>
  <c r="H262" i="23"/>
  <c r="H261" i="23"/>
  <c r="H260" i="23"/>
  <c r="H259" i="23"/>
  <c r="H258" i="23"/>
  <c r="H257" i="23"/>
  <c r="H256" i="23"/>
  <c r="H255" i="23"/>
  <c r="H254" i="23"/>
  <c r="H253" i="23"/>
  <c r="H252" i="23"/>
  <c r="H251" i="23"/>
  <c r="H250" i="23"/>
  <c r="H249" i="23"/>
  <c r="H248" i="23"/>
  <c r="H247" i="23"/>
  <c r="H246" i="23"/>
  <c r="H245" i="23"/>
  <c r="H244" i="23"/>
  <c r="H243" i="23"/>
  <c r="H242" i="23"/>
  <c r="H241" i="23"/>
  <c r="H240" i="23"/>
  <c r="H239" i="23"/>
  <c r="H238" i="23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9" i="23"/>
  <c r="H198" i="23"/>
  <c r="H197" i="23"/>
  <c r="H196" i="23"/>
  <c r="H195" i="23"/>
  <c r="H194" i="23"/>
  <c r="H193" i="23"/>
  <c r="H192" i="23"/>
  <c r="H191" i="23"/>
  <c r="H190" i="23"/>
  <c r="H189" i="23"/>
  <c r="H188" i="23"/>
  <c r="H187" i="23"/>
  <c r="H186" i="23"/>
  <c r="H185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9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4" i="23"/>
  <c r="H123" i="23"/>
  <c r="H122" i="23"/>
  <c r="H121" i="23"/>
  <c r="H120" i="23"/>
  <c r="H119" i="23"/>
  <c r="H118" i="23"/>
  <c r="H117" i="23"/>
  <c r="H116" i="23"/>
  <c r="H115" i="23"/>
  <c r="H114" i="23"/>
  <c r="H113" i="23"/>
  <c r="H112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1005" i="22"/>
  <c r="H1004" i="22"/>
  <c r="H1003" i="22"/>
  <c r="H1002" i="22"/>
  <c r="H1001" i="22"/>
  <c r="H1000" i="22"/>
  <c r="H999" i="22"/>
  <c r="H998" i="22"/>
  <c r="H997" i="22"/>
  <c r="H996" i="22"/>
  <c r="H995" i="22"/>
  <c r="H994" i="22"/>
  <c r="H993" i="22"/>
  <c r="H992" i="22"/>
  <c r="H991" i="22"/>
  <c r="H990" i="22"/>
  <c r="H989" i="22"/>
  <c r="H988" i="22"/>
  <c r="H987" i="22"/>
  <c r="H986" i="22"/>
  <c r="H985" i="22"/>
  <c r="H984" i="22"/>
  <c r="H983" i="22"/>
  <c r="H982" i="22"/>
  <c r="H981" i="22"/>
  <c r="H980" i="22"/>
  <c r="H979" i="22"/>
  <c r="H978" i="22"/>
  <c r="H977" i="22"/>
  <c r="H976" i="22"/>
  <c r="H975" i="22"/>
  <c r="H974" i="22"/>
  <c r="H973" i="22"/>
  <c r="H972" i="22"/>
  <c r="H971" i="22"/>
  <c r="H970" i="22"/>
  <c r="H969" i="22"/>
  <c r="H968" i="22"/>
  <c r="H967" i="22"/>
  <c r="H966" i="22"/>
  <c r="H965" i="22"/>
  <c r="H964" i="22"/>
  <c r="H963" i="22"/>
  <c r="H962" i="22"/>
  <c r="H961" i="22"/>
  <c r="H960" i="22"/>
  <c r="H959" i="22"/>
  <c r="H958" i="22"/>
  <c r="H957" i="22"/>
  <c r="H956" i="22"/>
  <c r="H955" i="22"/>
  <c r="H954" i="22"/>
  <c r="H953" i="22"/>
  <c r="H952" i="22"/>
  <c r="H951" i="22"/>
  <c r="H950" i="22"/>
  <c r="H949" i="22"/>
  <c r="H948" i="22"/>
  <c r="H947" i="22"/>
  <c r="H946" i="22"/>
  <c r="H945" i="22"/>
  <c r="H944" i="22"/>
  <c r="H943" i="22"/>
  <c r="H942" i="22"/>
  <c r="H941" i="22"/>
  <c r="H940" i="22"/>
  <c r="H939" i="22"/>
  <c r="H938" i="22"/>
  <c r="H937" i="22"/>
  <c r="H936" i="22"/>
  <c r="H935" i="22"/>
  <c r="H934" i="22"/>
  <c r="H933" i="22"/>
  <c r="H932" i="22"/>
  <c r="H931" i="22"/>
  <c r="H930" i="22"/>
  <c r="H929" i="22"/>
  <c r="H928" i="22"/>
  <c r="H927" i="22"/>
  <c r="H926" i="22"/>
  <c r="H925" i="22"/>
  <c r="H924" i="22"/>
  <c r="H923" i="22"/>
  <c r="H922" i="22"/>
  <c r="H921" i="22"/>
  <c r="H920" i="22"/>
  <c r="H919" i="22"/>
  <c r="H918" i="22"/>
  <c r="H917" i="22"/>
  <c r="H916" i="22"/>
  <c r="H915" i="22"/>
  <c r="H914" i="22"/>
  <c r="H913" i="22"/>
  <c r="H912" i="22"/>
  <c r="H911" i="22"/>
  <c r="H910" i="22"/>
  <c r="H909" i="22"/>
  <c r="H908" i="22"/>
  <c r="H907" i="22"/>
  <c r="H906" i="22"/>
  <c r="H905" i="22"/>
  <c r="H904" i="22"/>
  <c r="H903" i="22"/>
  <c r="H902" i="22"/>
  <c r="H901" i="22"/>
  <c r="H900" i="22"/>
  <c r="H899" i="22"/>
  <c r="H898" i="22"/>
  <c r="H897" i="22"/>
  <c r="H896" i="22"/>
  <c r="H895" i="22"/>
  <c r="H894" i="22"/>
  <c r="H893" i="22"/>
  <c r="H892" i="22"/>
  <c r="H891" i="22"/>
  <c r="H890" i="22"/>
  <c r="H889" i="22"/>
  <c r="H888" i="22"/>
  <c r="H887" i="22"/>
  <c r="H886" i="22"/>
  <c r="H885" i="22"/>
  <c r="H884" i="22"/>
  <c r="H883" i="22"/>
  <c r="H882" i="22"/>
  <c r="H881" i="22"/>
  <c r="H880" i="22"/>
  <c r="H879" i="22"/>
  <c r="H878" i="22"/>
  <c r="H877" i="22"/>
  <c r="H876" i="22"/>
  <c r="H875" i="22"/>
  <c r="H874" i="22"/>
  <c r="H873" i="22"/>
  <c r="H872" i="22"/>
  <c r="H871" i="22"/>
  <c r="H870" i="22"/>
  <c r="H869" i="22"/>
  <c r="H868" i="22"/>
  <c r="H867" i="22"/>
  <c r="H866" i="22"/>
  <c r="H865" i="22"/>
  <c r="H864" i="22"/>
  <c r="H863" i="22"/>
  <c r="H862" i="22"/>
  <c r="H861" i="22"/>
  <c r="H860" i="22"/>
  <c r="H859" i="22"/>
  <c r="H858" i="22"/>
  <c r="H857" i="22"/>
  <c r="H856" i="22"/>
  <c r="H855" i="22"/>
  <c r="H854" i="22"/>
  <c r="H853" i="22"/>
  <c r="H852" i="22"/>
  <c r="H851" i="22"/>
  <c r="H850" i="22"/>
  <c r="H849" i="22"/>
  <c r="H848" i="22"/>
  <c r="H847" i="22"/>
  <c r="H846" i="22"/>
  <c r="H845" i="22"/>
  <c r="H844" i="22"/>
  <c r="H843" i="22"/>
  <c r="H842" i="22"/>
  <c r="H841" i="22"/>
  <c r="H840" i="22"/>
  <c r="H839" i="22"/>
  <c r="H838" i="22"/>
  <c r="H837" i="22"/>
  <c r="H836" i="22"/>
  <c r="H835" i="22"/>
  <c r="H834" i="22"/>
  <c r="H833" i="22"/>
  <c r="H832" i="22"/>
  <c r="H831" i="22"/>
  <c r="H830" i="22"/>
  <c r="H829" i="22"/>
  <c r="H828" i="22"/>
  <c r="H827" i="22"/>
  <c r="H826" i="22"/>
  <c r="H825" i="22"/>
  <c r="H824" i="22"/>
  <c r="H823" i="22"/>
  <c r="H822" i="22"/>
  <c r="H821" i="22"/>
  <c r="H820" i="22"/>
  <c r="H819" i="22"/>
  <c r="H818" i="22"/>
  <c r="H817" i="22"/>
  <c r="H816" i="22"/>
  <c r="H815" i="22"/>
  <c r="H814" i="22"/>
  <c r="H813" i="22"/>
  <c r="H812" i="22"/>
  <c r="H811" i="22"/>
  <c r="H810" i="22"/>
  <c r="H809" i="22"/>
  <c r="H808" i="22"/>
  <c r="H807" i="22"/>
  <c r="H806" i="22"/>
  <c r="H805" i="22"/>
  <c r="H804" i="22"/>
  <c r="H803" i="22"/>
  <c r="H802" i="22"/>
  <c r="H801" i="22"/>
  <c r="H800" i="22"/>
  <c r="H799" i="22"/>
  <c r="H798" i="22"/>
  <c r="H797" i="22"/>
  <c r="H796" i="22"/>
  <c r="H795" i="22"/>
  <c r="H794" i="22"/>
  <c r="H793" i="22"/>
  <c r="H792" i="22"/>
  <c r="H791" i="22"/>
  <c r="H790" i="22"/>
  <c r="H789" i="22"/>
  <c r="H788" i="22"/>
  <c r="H787" i="22"/>
  <c r="H786" i="22"/>
  <c r="H785" i="22"/>
  <c r="H784" i="22"/>
  <c r="H783" i="22"/>
  <c r="H782" i="22"/>
  <c r="H781" i="22"/>
  <c r="H780" i="22"/>
  <c r="H779" i="22"/>
  <c r="H778" i="22"/>
  <c r="H777" i="22"/>
  <c r="H776" i="22"/>
  <c r="H775" i="22"/>
  <c r="H774" i="22"/>
  <c r="H773" i="22"/>
  <c r="H772" i="22"/>
  <c r="H771" i="22"/>
  <c r="H770" i="22"/>
  <c r="H769" i="22"/>
  <c r="H768" i="22"/>
  <c r="H767" i="22"/>
  <c r="H766" i="22"/>
  <c r="H765" i="22"/>
  <c r="H764" i="22"/>
  <c r="H763" i="22"/>
  <c r="H762" i="22"/>
  <c r="H761" i="22"/>
  <c r="H760" i="22"/>
  <c r="H759" i="22"/>
  <c r="H758" i="22"/>
  <c r="H757" i="22"/>
  <c r="H756" i="22"/>
  <c r="H755" i="22"/>
  <c r="H754" i="22"/>
  <c r="H753" i="22"/>
  <c r="H752" i="22"/>
  <c r="H751" i="22"/>
  <c r="H750" i="22"/>
  <c r="H749" i="22"/>
  <c r="H748" i="22"/>
  <c r="H747" i="22"/>
  <c r="H746" i="22"/>
  <c r="H745" i="22"/>
  <c r="H744" i="22"/>
  <c r="H743" i="22"/>
  <c r="H742" i="22"/>
  <c r="H741" i="22"/>
  <c r="H740" i="22"/>
  <c r="H739" i="22"/>
  <c r="H738" i="22"/>
  <c r="H737" i="22"/>
  <c r="H736" i="22"/>
  <c r="H735" i="22"/>
  <c r="H734" i="22"/>
  <c r="H733" i="22"/>
  <c r="H732" i="22"/>
  <c r="H731" i="22"/>
  <c r="H730" i="22"/>
  <c r="H729" i="22"/>
  <c r="H728" i="22"/>
  <c r="H727" i="22"/>
  <c r="H726" i="22"/>
  <c r="H725" i="22"/>
  <c r="H724" i="22"/>
  <c r="H723" i="22"/>
  <c r="H722" i="22"/>
  <c r="H721" i="22"/>
  <c r="H720" i="22"/>
  <c r="H719" i="22"/>
  <c r="H718" i="22"/>
  <c r="H717" i="22"/>
  <c r="H716" i="22"/>
  <c r="H715" i="22"/>
  <c r="H714" i="22"/>
  <c r="H713" i="22"/>
  <c r="H712" i="22"/>
  <c r="H711" i="22"/>
  <c r="H710" i="22"/>
  <c r="H709" i="22"/>
  <c r="H708" i="22"/>
  <c r="H707" i="22"/>
  <c r="H706" i="22"/>
  <c r="H705" i="22"/>
  <c r="H704" i="22"/>
  <c r="H703" i="22"/>
  <c r="H702" i="22"/>
  <c r="H701" i="22"/>
  <c r="H700" i="22"/>
  <c r="H699" i="22"/>
  <c r="H698" i="22"/>
  <c r="H697" i="22"/>
  <c r="H696" i="22"/>
  <c r="H695" i="22"/>
  <c r="H694" i="22"/>
  <c r="H693" i="22"/>
  <c r="H692" i="22"/>
  <c r="H691" i="22"/>
  <c r="H690" i="22"/>
  <c r="H689" i="22"/>
  <c r="H688" i="22"/>
  <c r="H687" i="22"/>
  <c r="H686" i="22"/>
  <c r="H685" i="22"/>
  <c r="H684" i="22"/>
  <c r="H683" i="22"/>
  <c r="H682" i="22"/>
  <c r="H681" i="22"/>
  <c r="H680" i="22"/>
  <c r="H679" i="22"/>
  <c r="H678" i="22"/>
  <c r="H677" i="22"/>
  <c r="H676" i="22"/>
  <c r="H675" i="22"/>
  <c r="H674" i="22"/>
  <c r="H673" i="22"/>
  <c r="H672" i="22"/>
  <c r="H671" i="22"/>
  <c r="H670" i="22"/>
  <c r="H669" i="22"/>
  <c r="H668" i="22"/>
  <c r="H667" i="22"/>
  <c r="H666" i="22"/>
  <c r="H665" i="22"/>
  <c r="H664" i="22"/>
  <c r="H663" i="22"/>
  <c r="H662" i="22"/>
  <c r="H661" i="22"/>
  <c r="H660" i="22"/>
  <c r="H659" i="22"/>
  <c r="H658" i="22"/>
  <c r="H657" i="22"/>
  <c r="H656" i="22"/>
  <c r="H655" i="22"/>
  <c r="H654" i="22"/>
  <c r="H653" i="22"/>
  <c r="H652" i="22"/>
  <c r="H651" i="22"/>
  <c r="H650" i="22"/>
  <c r="H649" i="22"/>
  <c r="H648" i="22"/>
  <c r="H647" i="22"/>
  <c r="H646" i="22"/>
  <c r="H645" i="22"/>
  <c r="H644" i="22"/>
  <c r="H643" i="22"/>
  <c r="H642" i="22"/>
  <c r="H641" i="22"/>
  <c r="H640" i="22"/>
  <c r="H639" i="22"/>
  <c r="H638" i="22"/>
  <c r="H637" i="22"/>
  <c r="H636" i="22"/>
  <c r="H635" i="22"/>
  <c r="H634" i="22"/>
  <c r="H633" i="22"/>
  <c r="H632" i="22"/>
  <c r="H631" i="22"/>
  <c r="H630" i="22"/>
  <c r="H629" i="22"/>
  <c r="H628" i="22"/>
  <c r="H627" i="22"/>
  <c r="H626" i="22"/>
  <c r="H625" i="22"/>
  <c r="H624" i="22"/>
  <c r="H623" i="22"/>
  <c r="H622" i="22"/>
  <c r="H621" i="22"/>
  <c r="H620" i="22"/>
  <c r="H619" i="22"/>
  <c r="H618" i="22"/>
  <c r="H617" i="22"/>
  <c r="H616" i="22"/>
  <c r="H615" i="22"/>
  <c r="H614" i="22"/>
  <c r="H613" i="22"/>
  <c r="H612" i="22"/>
  <c r="H611" i="22"/>
  <c r="H610" i="22"/>
  <c r="H609" i="22"/>
  <c r="H608" i="22"/>
  <c r="H607" i="22"/>
  <c r="H606" i="22"/>
  <c r="H605" i="22"/>
  <c r="H604" i="22"/>
  <c r="H603" i="22"/>
  <c r="H602" i="22"/>
  <c r="H601" i="22"/>
  <c r="H600" i="22"/>
  <c r="H599" i="22"/>
  <c r="H598" i="22"/>
  <c r="H597" i="22"/>
  <c r="H596" i="22"/>
  <c r="H595" i="22"/>
  <c r="H594" i="22"/>
  <c r="H593" i="22"/>
  <c r="H592" i="22"/>
  <c r="H591" i="22"/>
  <c r="H590" i="22"/>
  <c r="H589" i="22"/>
  <c r="H588" i="22"/>
  <c r="H587" i="22"/>
  <c r="H586" i="22"/>
  <c r="H585" i="22"/>
  <c r="H584" i="22"/>
  <c r="H583" i="22"/>
  <c r="H582" i="22"/>
  <c r="H581" i="22"/>
  <c r="H580" i="22"/>
  <c r="H579" i="22"/>
  <c r="H578" i="22"/>
  <c r="H577" i="22"/>
  <c r="H576" i="22"/>
  <c r="H575" i="22"/>
  <c r="H574" i="22"/>
  <c r="H573" i="22"/>
  <c r="H572" i="22"/>
  <c r="H571" i="22"/>
  <c r="H570" i="22"/>
  <c r="H569" i="22"/>
  <c r="H568" i="22"/>
  <c r="H567" i="22"/>
  <c r="H566" i="22"/>
  <c r="H565" i="22"/>
  <c r="H564" i="22"/>
  <c r="H563" i="22"/>
  <c r="H562" i="22"/>
  <c r="H561" i="22"/>
  <c r="H560" i="22"/>
  <c r="H559" i="22"/>
  <c r="H558" i="22"/>
  <c r="H557" i="22"/>
  <c r="H556" i="22"/>
  <c r="H555" i="22"/>
  <c r="H554" i="22"/>
  <c r="H553" i="22"/>
  <c r="H552" i="22"/>
  <c r="H551" i="22"/>
  <c r="H550" i="22"/>
  <c r="H549" i="22"/>
  <c r="H548" i="22"/>
  <c r="H547" i="22"/>
  <c r="H546" i="22"/>
  <c r="H545" i="22"/>
  <c r="H544" i="22"/>
  <c r="H543" i="22"/>
  <c r="H542" i="22"/>
  <c r="H541" i="22"/>
  <c r="H540" i="22"/>
  <c r="H539" i="22"/>
  <c r="H538" i="22"/>
  <c r="H537" i="22"/>
  <c r="H536" i="22"/>
  <c r="H535" i="22"/>
  <c r="H534" i="22"/>
  <c r="H533" i="22"/>
  <c r="H532" i="22"/>
  <c r="H531" i="22"/>
  <c r="H530" i="22"/>
  <c r="H529" i="22"/>
  <c r="H528" i="22"/>
  <c r="H527" i="22"/>
  <c r="H526" i="22"/>
  <c r="H525" i="22"/>
  <c r="H524" i="22"/>
  <c r="H523" i="22"/>
  <c r="H522" i="22"/>
  <c r="H521" i="22"/>
  <c r="H520" i="22"/>
  <c r="H519" i="22"/>
  <c r="H518" i="22"/>
  <c r="H517" i="22"/>
  <c r="H516" i="22"/>
  <c r="H515" i="22"/>
  <c r="H514" i="22"/>
  <c r="H513" i="22"/>
  <c r="H512" i="22"/>
  <c r="H511" i="22"/>
  <c r="H510" i="22"/>
  <c r="H509" i="22"/>
  <c r="H508" i="22"/>
  <c r="H507" i="22"/>
  <c r="H506" i="22"/>
  <c r="H505" i="22"/>
  <c r="H504" i="22"/>
  <c r="H503" i="22"/>
  <c r="H502" i="22"/>
  <c r="H501" i="22"/>
  <c r="H500" i="22"/>
  <c r="H499" i="22"/>
  <c r="H498" i="22"/>
  <c r="H497" i="22"/>
  <c r="H496" i="22"/>
  <c r="H495" i="22"/>
  <c r="H494" i="22"/>
  <c r="H493" i="22"/>
  <c r="H492" i="22"/>
  <c r="H491" i="22"/>
  <c r="H490" i="22"/>
  <c r="H489" i="22"/>
  <c r="H488" i="22"/>
  <c r="H487" i="22"/>
  <c r="H486" i="22"/>
  <c r="H485" i="22"/>
  <c r="H484" i="22"/>
  <c r="H483" i="22"/>
  <c r="H482" i="22"/>
  <c r="H481" i="22"/>
  <c r="H480" i="22"/>
  <c r="H479" i="22"/>
  <c r="H478" i="22"/>
  <c r="H477" i="22"/>
  <c r="H476" i="22"/>
  <c r="H475" i="22"/>
  <c r="H474" i="22"/>
  <c r="H473" i="22"/>
  <c r="H472" i="22"/>
  <c r="H471" i="22"/>
  <c r="H470" i="22"/>
  <c r="H469" i="22"/>
  <c r="H468" i="22"/>
  <c r="H467" i="22"/>
  <c r="H466" i="22"/>
  <c r="H465" i="22"/>
  <c r="H464" i="22"/>
  <c r="H463" i="22"/>
  <c r="H462" i="22"/>
  <c r="H461" i="22"/>
  <c r="H460" i="22"/>
  <c r="H459" i="22"/>
  <c r="H458" i="22"/>
  <c r="H457" i="22"/>
  <c r="H456" i="22"/>
  <c r="H455" i="22"/>
  <c r="H454" i="22"/>
  <c r="H453" i="22"/>
  <c r="H452" i="22"/>
  <c r="H451" i="22"/>
  <c r="H450" i="22"/>
  <c r="H449" i="22"/>
  <c r="H448" i="22"/>
  <c r="H447" i="22"/>
  <c r="H446" i="22"/>
  <c r="H445" i="22"/>
  <c r="H444" i="22"/>
  <c r="H443" i="22"/>
  <c r="H442" i="22"/>
  <c r="H441" i="22"/>
  <c r="H440" i="22"/>
  <c r="H439" i="22"/>
  <c r="H438" i="22"/>
  <c r="H437" i="22"/>
  <c r="H436" i="22"/>
  <c r="H435" i="22"/>
  <c r="H434" i="22"/>
  <c r="H433" i="22"/>
  <c r="H432" i="22"/>
  <c r="H431" i="22"/>
  <c r="H430" i="22"/>
  <c r="H429" i="22"/>
  <c r="H428" i="22"/>
  <c r="H427" i="22"/>
  <c r="H426" i="22"/>
  <c r="H425" i="22"/>
  <c r="H424" i="22"/>
  <c r="H423" i="22"/>
  <c r="H422" i="22"/>
  <c r="H421" i="22"/>
  <c r="H420" i="22"/>
  <c r="H419" i="22"/>
  <c r="H418" i="22"/>
  <c r="H417" i="22"/>
  <c r="H416" i="22"/>
  <c r="H415" i="22"/>
  <c r="H414" i="22"/>
  <c r="H413" i="22"/>
  <c r="H412" i="22"/>
  <c r="H411" i="22"/>
  <c r="H410" i="22"/>
  <c r="H409" i="22"/>
  <c r="H408" i="22"/>
  <c r="H407" i="22"/>
  <c r="H406" i="22"/>
  <c r="H405" i="22"/>
  <c r="H404" i="22"/>
  <c r="H403" i="22"/>
  <c r="H402" i="22"/>
  <c r="H401" i="22"/>
  <c r="H400" i="22"/>
  <c r="H399" i="22"/>
  <c r="H398" i="22"/>
  <c r="H397" i="22"/>
  <c r="H396" i="22"/>
  <c r="H395" i="22"/>
  <c r="H394" i="22"/>
  <c r="H393" i="22"/>
  <c r="H392" i="22"/>
  <c r="H391" i="22"/>
  <c r="H390" i="22"/>
  <c r="H389" i="22"/>
  <c r="H388" i="22"/>
  <c r="H387" i="22"/>
  <c r="H386" i="22"/>
  <c r="H385" i="22"/>
  <c r="H384" i="22"/>
  <c r="H383" i="22"/>
  <c r="H382" i="22"/>
  <c r="H381" i="22"/>
  <c r="H380" i="22"/>
  <c r="H379" i="22"/>
  <c r="H378" i="22"/>
  <c r="H377" i="22"/>
  <c r="H376" i="22"/>
  <c r="H375" i="22"/>
  <c r="H374" i="22"/>
  <c r="H373" i="22"/>
  <c r="H372" i="22"/>
  <c r="H371" i="22"/>
  <c r="H370" i="22"/>
  <c r="H369" i="22"/>
  <c r="H368" i="22"/>
  <c r="H367" i="22"/>
  <c r="H366" i="22"/>
  <c r="H365" i="22"/>
  <c r="H364" i="22"/>
  <c r="H363" i="22"/>
  <c r="H362" i="22"/>
  <c r="H361" i="22"/>
  <c r="H360" i="22"/>
  <c r="H359" i="22"/>
  <c r="H358" i="22"/>
  <c r="H357" i="22"/>
  <c r="H356" i="22"/>
  <c r="H355" i="22"/>
  <c r="H354" i="22"/>
  <c r="H353" i="22"/>
  <c r="H352" i="22"/>
  <c r="H351" i="22"/>
  <c r="H350" i="22"/>
  <c r="H349" i="22"/>
  <c r="H348" i="22"/>
  <c r="H347" i="22"/>
  <c r="H346" i="22"/>
  <c r="H345" i="22"/>
  <c r="H344" i="22"/>
  <c r="H343" i="22"/>
  <c r="H342" i="22"/>
  <c r="H341" i="22"/>
  <c r="H340" i="22"/>
  <c r="H339" i="22"/>
  <c r="H338" i="22"/>
  <c r="H337" i="22"/>
  <c r="H336" i="22"/>
  <c r="H335" i="22"/>
  <c r="H334" i="22"/>
  <c r="H333" i="22"/>
  <c r="H332" i="22"/>
  <c r="H331" i="22"/>
  <c r="H330" i="22"/>
  <c r="H329" i="22"/>
  <c r="H328" i="22"/>
  <c r="H327" i="22"/>
  <c r="H326" i="22"/>
  <c r="H325" i="22"/>
  <c r="H324" i="22"/>
  <c r="H323" i="22"/>
  <c r="H322" i="22"/>
  <c r="H321" i="22"/>
  <c r="H320" i="22"/>
  <c r="H319" i="22"/>
  <c r="H318" i="22"/>
  <c r="H317" i="22"/>
  <c r="H316" i="22"/>
  <c r="H315" i="22"/>
  <c r="H314" i="22"/>
  <c r="H313" i="22"/>
  <c r="H312" i="22"/>
  <c r="H311" i="22"/>
  <c r="H310" i="22"/>
  <c r="H309" i="22"/>
  <c r="H308" i="22"/>
  <c r="H307" i="22"/>
  <c r="H306" i="22"/>
  <c r="H305" i="22"/>
  <c r="H304" i="22"/>
  <c r="H303" i="22"/>
  <c r="H302" i="22"/>
  <c r="H301" i="22"/>
  <c r="H300" i="22"/>
  <c r="H299" i="22"/>
  <c r="H298" i="22"/>
  <c r="H297" i="22"/>
  <c r="H296" i="22"/>
  <c r="H295" i="22"/>
  <c r="H294" i="22"/>
  <c r="H293" i="22"/>
  <c r="H292" i="22"/>
  <c r="H291" i="22"/>
  <c r="H290" i="22"/>
  <c r="H289" i="22"/>
  <c r="H288" i="22"/>
  <c r="H287" i="22"/>
  <c r="H286" i="22"/>
  <c r="H285" i="22"/>
  <c r="H284" i="22"/>
  <c r="H283" i="22"/>
  <c r="H282" i="22"/>
  <c r="H281" i="22"/>
  <c r="H280" i="22"/>
  <c r="H279" i="22"/>
  <c r="H278" i="22"/>
  <c r="H277" i="22"/>
  <c r="H276" i="22"/>
  <c r="H275" i="22"/>
  <c r="H274" i="22"/>
  <c r="H273" i="22"/>
  <c r="H272" i="22"/>
  <c r="H271" i="22"/>
  <c r="H270" i="22"/>
  <c r="H269" i="22"/>
  <c r="H268" i="22"/>
  <c r="H267" i="22"/>
  <c r="H266" i="22"/>
  <c r="H265" i="22"/>
  <c r="H264" i="22"/>
  <c r="H263" i="22"/>
  <c r="H262" i="22"/>
  <c r="H261" i="22"/>
  <c r="H260" i="22"/>
  <c r="H259" i="22"/>
  <c r="H258" i="22"/>
  <c r="H257" i="22"/>
  <c r="H256" i="22"/>
  <c r="H255" i="22"/>
  <c r="H254" i="22"/>
  <c r="H253" i="22"/>
  <c r="H252" i="22"/>
  <c r="H251" i="22"/>
  <c r="H250" i="22"/>
  <c r="H249" i="22"/>
  <c r="H248" i="22"/>
  <c r="H247" i="22"/>
  <c r="H246" i="22"/>
  <c r="H245" i="22"/>
  <c r="H244" i="22"/>
  <c r="H243" i="22"/>
  <c r="H242" i="22"/>
  <c r="H241" i="22"/>
  <c r="H240" i="22"/>
  <c r="H239" i="22"/>
  <c r="H238" i="22"/>
  <c r="H237" i="22"/>
  <c r="H236" i="22"/>
  <c r="H235" i="22"/>
  <c r="H234" i="22"/>
  <c r="H233" i="22"/>
  <c r="H232" i="22"/>
  <c r="H231" i="22"/>
  <c r="H230" i="22"/>
  <c r="H229" i="22"/>
  <c r="H228" i="22"/>
  <c r="H227" i="22"/>
  <c r="H226" i="22"/>
  <c r="H225" i="22"/>
  <c r="H224" i="22"/>
  <c r="H223" i="22"/>
  <c r="H222" i="22"/>
  <c r="H221" i="22"/>
  <c r="H220" i="22"/>
  <c r="H219" i="22"/>
  <c r="H218" i="22"/>
  <c r="H217" i="22"/>
  <c r="H216" i="22"/>
  <c r="H215" i="22"/>
  <c r="H214" i="22"/>
  <c r="H213" i="22"/>
  <c r="H212" i="22"/>
  <c r="H211" i="22"/>
  <c r="H210" i="22"/>
  <c r="H209" i="22"/>
  <c r="H208" i="22"/>
  <c r="H207" i="22"/>
  <c r="H206" i="22"/>
  <c r="H205" i="22"/>
  <c r="H204" i="22"/>
  <c r="H203" i="22"/>
  <c r="H202" i="22"/>
  <c r="H201" i="22"/>
  <c r="H200" i="22"/>
  <c r="H199" i="22"/>
  <c r="H198" i="22"/>
  <c r="H197" i="22"/>
  <c r="H196" i="22"/>
  <c r="H195" i="22"/>
  <c r="H194" i="22"/>
  <c r="H193" i="22"/>
  <c r="H192" i="22"/>
  <c r="H191" i="22"/>
  <c r="H190" i="22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1005" i="21"/>
  <c r="H1004" i="21"/>
  <c r="H1003" i="21"/>
  <c r="H1002" i="21"/>
  <c r="H1001" i="21"/>
  <c r="H1000" i="21"/>
  <c r="H999" i="21"/>
  <c r="H998" i="21"/>
  <c r="H997" i="21"/>
  <c r="H996" i="21"/>
  <c r="H995" i="21"/>
  <c r="H994" i="21"/>
  <c r="H993" i="21"/>
  <c r="H992" i="21"/>
  <c r="H991" i="21"/>
  <c r="H990" i="21"/>
  <c r="H989" i="21"/>
  <c r="H988" i="21"/>
  <c r="H987" i="21"/>
  <c r="H986" i="21"/>
  <c r="H985" i="21"/>
  <c r="H984" i="21"/>
  <c r="H983" i="21"/>
  <c r="H982" i="21"/>
  <c r="H981" i="21"/>
  <c r="H980" i="21"/>
  <c r="H979" i="21"/>
  <c r="H978" i="21"/>
  <c r="H977" i="21"/>
  <c r="H976" i="21"/>
  <c r="H975" i="21"/>
  <c r="H974" i="21"/>
  <c r="H973" i="21"/>
  <c r="H972" i="21"/>
  <c r="H971" i="21"/>
  <c r="H970" i="21"/>
  <c r="H969" i="21"/>
  <c r="H968" i="21"/>
  <c r="H967" i="21"/>
  <c r="H966" i="21"/>
  <c r="H965" i="21"/>
  <c r="H964" i="21"/>
  <c r="H963" i="21"/>
  <c r="H962" i="21"/>
  <c r="H961" i="21"/>
  <c r="H960" i="21"/>
  <c r="H959" i="21"/>
  <c r="H958" i="21"/>
  <c r="H957" i="21"/>
  <c r="H956" i="21"/>
  <c r="H955" i="21"/>
  <c r="H954" i="21"/>
  <c r="H953" i="21"/>
  <c r="H952" i="21"/>
  <c r="H951" i="21"/>
  <c r="H950" i="21"/>
  <c r="H949" i="21"/>
  <c r="H948" i="21"/>
  <c r="H947" i="21"/>
  <c r="H946" i="21"/>
  <c r="H945" i="21"/>
  <c r="H944" i="21"/>
  <c r="H943" i="21"/>
  <c r="H942" i="21"/>
  <c r="H941" i="21"/>
  <c r="H940" i="21"/>
  <c r="H939" i="21"/>
  <c r="H938" i="21"/>
  <c r="H937" i="21"/>
  <c r="H936" i="21"/>
  <c r="H935" i="21"/>
  <c r="H934" i="21"/>
  <c r="H933" i="21"/>
  <c r="H932" i="21"/>
  <c r="H931" i="21"/>
  <c r="H930" i="21"/>
  <c r="H929" i="21"/>
  <c r="H928" i="21"/>
  <c r="H927" i="21"/>
  <c r="H926" i="21"/>
  <c r="H925" i="21"/>
  <c r="H924" i="21"/>
  <c r="H923" i="21"/>
  <c r="H922" i="21"/>
  <c r="H921" i="21"/>
  <c r="H920" i="21"/>
  <c r="H919" i="21"/>
  <c r="H918" i="21"/>
  <c r="H917" i="21"/>
  <c r="H916" i="21"/>
  <c r="H915" i="21"/>
  <c r="H914" i="21"/>
  <c r="H913" i="21"/>
  <c r="H912" i="21"/>
  <c r="H911" i="21"/>
  <c r="H910" i="21"/>
  <c r="H909" i="21"/>
  <c r="H908" i="21"/>
  <c r="H907" i="21"/>
  <c r="H906" i="21"/>
  <c r="H905" i="21"/>
  <c r="H904" i="21"/>
  <c r="H903" i="21"/>
  <c r="H902" i="21"/>
  <c r="H901" i="21"/>
  <c r="H900" i="21"/>
  <c r="H899" i="21"/>
  <c r="H898" i="21"/>
  <c r="H897" i="21"/>
  <c r="H896" i="21"/>
  <c r="H895" i="21"/>
  <c r="H894" i="21"/>
  <c r="H893" i="21"/>
  <c r="H892" i="21"/>
  <c r="H891" i="21"/>
  <c r="H890" i="21"/>
  <c r="H889" i="21"/>
  <c r="H888" i="21"/>
  <c r="H887" i="21"/>
  <c r="H886" i="21"/>
  <c r="H885" i="21"/>
  <c r="H884" i="21"/>
  <c r="H883" i="21"/>
  <c r="H882" i="21"/>
  <c r="H881" i="21"/>
  <c r="H880" i="21"/>
  <c r="H879" i="21"/>
  <c r="H878" i="21"/>
  <c r="H877" i="21"/>
  <c r="H876" i="21"/>
  <c r="H875" i="21"/>
  <c r="H874" i="21"/>
  <c r="H873" i="21"/>
  <c r="H872" i="21"/>
  <c r="H871" i="21"/>
  <c r="H870" i="21"/>
  <c r="H869" i="21"/>
  <c r="H868" i="21"/>
  <c r="H867" i="21"/>
  <c r="H866" i="21"/>
  <c r="H865" i="21"/>
  <c r="H864" i="21"/>
  <c r="H863" i="21"/>
  <c r="H862" i="21"/>
  <c r="H861" i="21"/>
  <c r="H860" i="21"/>
  <c r="H859" i="21"/>
  <c r="H858" i="21"/>
  <c r="H857" i="21"/>
  <c r="H856" i="21"/>
  <c r="H855" i="21"/>
  <c r="H854" i="21"/>
  <c r="H853" i="21"/>
  <c r="H852" i="21"/>
  <c r="H851" i="21"/>
  <c r="H850" i="21"/>
  <c r="H849" i="21"/>
  <c r="H848" i="21"/>
  <c r="H847" i="21"/>
  <c r="H846" i="21"/>
  <c r="H845" i="21"/>
  <c r="H844" i="21"/>
  <c r="H843" i="21"/>
  <c r="H842" i="21"/>
  <c r="H841" i="21"/>
  <c r="H840" i="21"/>
  <c r="H839" i="21"/>
  <c r="H838" i="21"/>
  <c r="H837" i="21"/>
  <c r="H836" i="21"/>
  <c r="H835" i="21"/>
  <c r="H834" i="21"/>
  <c r="H833" i="21"/>
  <c r="H832" i="21"/>
  <c r="H831" i="21"/>
  <c r="H830" i="21"/>
  <c r="H829" i="21"/>
  <c r="H828" i="21"/>
  <c r="H827" i="21"/>
  <c r="H826" i="21"/>
  <c r="H825" i="21"/>
  <c r="H824" i="21"/>
  <c r="H823" i="21"/>
  <c r="H822" i="21"/>
  <c r="H821" i="21"/>
  <c r="H820" i="21"/>
  <c r="H819" i="21"/>
  <c r="H818" i="21"/>
  <c r="H817" i="21"/>
  <c r="H816" i="21"/>
  <c r="H815" i="21"/>
  <c r="H814" i="21"/>
  <c r="H813" i="21"/>
  <c r="H812" i="21"/>
  <c r="H811" i="21"/>
  <c r="H810" i="21"/>
  <c r="H809" i="21"/>
  <c r="H808" i="21"/>
  <c r="H807" i="21"/>
  <c r="H806" i="21"/>
  <c r="H805" i="21"/>
  <c r="H804" i="21"/>
  <c r="H803" i="21"/>
  <c r="H802" i="21"/>
  <c r="H801" i="21"/>
  <c r="H800" i="21"/>
  <c r="H799" i="21"/>
  <c r="H798" i="21"/>
  <c r="H797" i="21"/>
  <c r="H796" i="21"/>
  <c r="H795" i="21"/>
  <c r="H794" i="21"/>
  <c r="H793" i="21"/>
  <c r="H792" i="21"/>
  <c r="H791" i="21"/>
  <c r="H790" i="21"/>
  <c r="H789" i="21"/>
  <c r="H788" i="21"/>
  <c r="H787" i="21"/>
  <c r="H786" i="21"/>
  <c r="H785" i="21"/>
  <c r="H784" i="21"/>
  <c r="H783" i="21"/>
  <c r="H782" i="21"/>
  <c r="H781" i="21"/>
  <c r="H780" i="21"/>
  <c r="H779" i="21"/>
  <c r="H778" i="21"/>
  <c r="H777" i="21"/>
  <c r="H776" i="21"/>
  <c r="H775" i="21"/>
  <c r="H774" i="21"/>
  <c r="H773" i="21"/>
  <c r="H772" i="21"/>
  <c r="H771" i="21"/>
  <c r="H770" i="21"/>
  <c r="H769" i="21"/>
  <c r="H768" i="21"/>
  <c r="H767" i="21"/>
  <c r="H766" i="21"/>
  <c r="H765" i="21"/>
  <c r="H764" i="21"/>
  <c r="H763" i="21"/>
  <c r="H762" i="21"/>
  <c r="H761" i="21"/>
  <c r="H760" i="21"/>
  <c r="H759" i="21"/>
  <c r="H758" i="21"/>
  <c r="H757" i="21"/>
  <c r="H756" i="21"/>
  <c r="H755" i="21"/>
  <c r="H754" i="21"/>
  <c r="H753" i="21"/>
  <c r="H752" i="21"/>
  <c r="H751" i="21"/>
  <c r="H750" i="21"/>
  <c r="H749" i="21"/>
  <c r="H748" i="21"/>
  <c r="H747" i="21"/>
  <c r="H746" i="21"/>
  <c r="H745" i="21"/>
  <c r="H744" i="21"/>
  <c r="H743" i="21"/>
  <c r="H742" i="21"/>
  <c r="H741" i="21"/>
  <c r="H740" i="21"/>
  <c r="H739" i="21"/>
  <c r="H738" i="21"/>
  <c r="H737" i="21"/>
  <c r="H736" i="21"/>
  <c r="H735" i="21"/>
  <c r="H734" i="21"/>
  <c r="H733" i="21"/>
  <c r="H732" i="21"/>
  <c r="H731" i="21"/>
  <c r="H730" i="21"/>
  <c r="H729" i="21"/>
  <c r="H728" i="21"/>
  <c r="H727" i="21"/>
  <c r="H726" i="21"/>
  <c r="H725" i="21"/>
  <c r="H724" i="21"/>
  <c r="H723" i="21"/>
  <c r="H722" i="21"/>
  <c r="H721" i="21"/>
  <c r="H720" i="21"/>
  <c r="H719" i="21"/>
  <c r="H718" i="21"/>
  <c r="H717" i="21"/>
  <c r="H716" i="21"/>
  <c r="H715" i="21"/>
  <c r="H714" i="21"/>
  <c r="H713" i="21"/>
  <c r="H712" i="21"/>
  <c r="H711" i="21"/>
  <c r="H710" i="21"/>
  <c r="H709" i="21"/>
  <c r="H708" i="21"/>
  <c r="H707" i="21"/>
  <c r="H706" i="21"/>
  <c r="H705" i="21"/>
  <c r="H704" i="21"/>
  <c r="H703" i="21"/>
  <c r="H702" i="21"/>
  <c r="H701" i="21"/>
  <c r="H700" i="21"/>
  <c r="H699" i="21"/>
  <c r="H698" i="21"/>
  <c r="H697" i="21"/>
  <c r="H696" i="21"/>
  <c r="H695" i="21"/>
  <c r="H694" i="21"/>
  <c r="H693" i="21"/>
  <c r="H692" i="21"/>
  <c r="H691" i="21"/>
  <c r="H690" i="21"/>
  <c r="H689" i="21"/>
  <c r="H688" i="21"/>
  <c r="H687" i="21"/>
  <c r="H686" i="21"/>
  <c r="H685" i="21"/>
  <c r="H684" i="21"/>
  <c r="H683" i="21"/>
  <c r="H682" i="21"/>
  <c r="H681" i="21"/>
  <c r="H680" i="21"/>
  <c r="H679" i="21"/>
  <c r="H678" i="21"/>
  <c r="H677" i="21"/>
  <c r="H676" i="21"/>
  <c r="H675" i="21"/>
  <c r="H674" i="21"/>
  <c r="H673" i="21"/>
  <c r="H672" i="21"/>
  <c r="H671" i="21"/>
  <c r="H670" i="21"/>
  <c r="H669" i="21"/>
  <c r="H668" i="21"/>
  <c r="H667" i="21"/>
  <c r="H666" i="21"/>
  <c r="H665" i="21"/>
  <c r="H664" i="21"/>
  <c r="H663" i="21"/>
  <c r="H662" i="21"/>
  <c r="H661" i="21"/>
  <c r="H660" i="21"/>
  <c r="H659" i="21"/>
  <c r="H658" i="21"/>
  <c r="H657" i="21"/>
  <c r="H656" i="21"/>
  <c r="H655" i="21"/>
  <c r="H654" i="21"/>
  <c r="H653" i="21"/>
  <c r="H652" i="21"/>
  <c r="H651" i="21"/>
  <c r="H650" i="21"/>
  <c r="H649" i="21"/>
  <c r="H648" i="21"/>
  <c r="H647" i="21"/>
  <c r="H646" i="21"/>
  <c r="H645" i="21"/>
  <c r="H644" i="21"/>
  <c r="H643" i="21"/>
  <c r="H642" i="21"/>
  <c r="H641" i="21"/>
  <c r="H640" i="21"/>
  <c r="H639" i="21"/>
  <c r="H638" i="21"/>
  <c r="H637" i="21"/>
  <c r="H636" i="21"/>
  <c r="H635" i="21"/>
  <c r="H634" i="21"/>
  <c r="H633" i="21"/>
  <c r="H632" i="21"/>
  <c r="H631" i="21"/>
  <c r="H630" i="21"/>
  <c r="H629" i="21"/>
  <c r="H628" i="21"/>
  <c r="H627" i="21"/>
  <c r="H626" i="21"/>
  <c r="H625" i="21"/>
  <c r="H624" i="21"/>
  <c r="H623" i="21"/>
  <c r="H622" i="21"/>
  <c r="H621" i="21"/>
  <c r="H620" i="21"/>
  <c r="H619" i="21"/>
  <c r="H618" i="21"/>
  <c r="H617" i="21"/>
  <c r="H616" i="21"/>
  <c r="H615" i="21"/>
  <c r="H614" i="21"/>
  <c r="H613" i="21"/>
  <c r="H612" i="21"/>
  <c r="H611" i="21"/>
  <c r="H610" i="21"/>
  <c r="H609" i="21"/>
  <c r="H608" i="21"/>
  <c r="H607" i="21"/>
  <c r="H606" i="21"/>
  <c r="H605" i="21"/>
  <c r="H604" i="21"/>
  <c r="H603" i="21"/>
  <c r="H602" i="21"/>
  <c r="H601" i="21"/>
  <c r="H600" i="21"/>
  <c r="H599" i="21"/>
  <c r="H598" i="21"/>
  <c r="H597" i="21"/>
  <c r="H596" i="21"/>
  <c r="H595" i="21"/>
  <c r="H594" i="21"/>
  <c r="H593" i="21"/>
  <c r="H592" i="21"/>
  <c r="H591" i="21"/>
  <c r="H590" i="21"/>
  <c r="H589" i="21"/>
  <c r="H588" i="21"/>
  <c r="H587" i="21"/>
  <c r="H586" i="21"/>
  <c r="H585" i="21"/>
  <c r="H584" i="21"/>
  <c r="H583" i="21"/>
  <c r="H582" i="21"/>
  <c r="H581" i="21"/>
  <c r="H580" i="21"/>
  <c r="H579" i="21"/>
  <c r="H578" i="21"/>
  <c r="H577" i="21"/>
  <c r="H576" i="21"/>
  <c r="H575" i="21"/>
  <c r="H574" i="21"/>
  <c r="H573" i="21"/>
  <c r="H572" i="21"/>
  <c r="H571" i="21"/>
  <c r="H570" i="21"/>
  <c r="H569" i="21"/>
  <c r="H568" i="21"/>
  <c r="H567" i="21"/>
  <c r="H566" i="21"/>
  <c r="H565" i="21"/>
  <c r="H564" i="21"/>
  <c r="H563" i="21"/>
  <c r="H562" i="21"/>
  <c r="H561" i="21"/>
  <c r="H560" i="21"/>
  <c r="H559" i="21"/>
  <c r="H558" i="21"/>
  <c r="H557" i="21"/>
  <c r="H556" i="21"/>
  <c r="H555" i="21"/>
  <c r="H554" i="21"/>
  <c r="H553" i="21"/>
  <c r="H552" i="21"/>
  <c r="H551" i="21"/>
  <c r="H550" i="21"/>
  <c r="H549" i="21"/>
  <c r="H548" i="21"/>
  <c r="H547" i="21"/>
  <c r="H546" i="21"/>
  <c r="H545" i="21"/>
  <c r="H544" i="21"/>
  <c r="H543" i="21"/>
  <c r="H542" i="21"/>
  <c r="H541" i="21"/>
  <c r="H540" i="21"/>
  <c r="H539" i="21"/>
  <c r="H538" i="21"/>
  <c r="H537" i="21"/>
  <c r="H536" i="21"/>
  <c r="H535" i="21"/>
  <c r="H534" i="21"/>
  <c r="H533" i="21"/>
  <c r="H532" i="21"/>
  <c r="H531" i="21"/>
  <c r="H530" i="21"/>
  <c r="H529" i="21"/>
  <c r="H528" i="21"/>
  <c r="H527" i="21"/>
  <c r="H526" i="21"/>
  <c r="H525" i="21"/>
  <c r="H524" i="21"/>
  <c r="H523" i="21"/>
  <c r="H522" i="21"/>
  <c r="H521" i="21"/>
  <c r="H520" i="21"/>
  <c r="H519" i="21"/>
  <c r="H518" i="21"/>
  <c r="H517" i="21"/>
  <c r="H516" i="21"/>
  <c r="H515" i="21"/>
  <c r="H514" i="21"/>
  <c r="H513" i="21"/>
  <c r="H512" i="21"/>
  <c r="H511" i="21"/>
  <c r="H510" i="21"/>
  <c r="H509" i="21"/>
  <c r="H508" i="21"/>
  <c r="H507" i="21"/>
  <c r="H506" i="21"/>
  <c r="H505" i="21"/>
  <c r="H504" i="21"/>
  <c r="H503" i="21"/>
  <c r="H502" i="21"/>
  <c r="H501" i="21"/>
  <c r="H500" i="21"/>
  <c r="H499" i="21"/>
  <c r="H498" i="21"/>
  <c r="H497" i="21"/>
  <c r="H496" i="21"/>
  <c r="H495" i="21"/>
  <c r="H494" i="21"/>
  <c r="H493" i="21"/>
  <c r="H492" i="21"/>
  <c r="H491" i="21"/>
  <c r="H490" i="21"/>
  <c r="H489" i="21"/>
  <c r="H488" i="21"/>
  <c r="H487" i="21"/>
  <c r="H486" i="21"/>
  <c r="H485" i="21"/>
  <c r="H484" i="21"/>
  <c r="H483" i="21"/>
  <c r="H482" i="21"/>
  <c r="H481" i="21"/>
  <c r="H480" i="21"/>
  <c r="H479" i="21"/>
  <c r="H478" i="21"/>
  <c r="H477" i="21"/>
  <c r="H476" i="21"/>
  <c r="H475" i="21"/>
  <c r="H474" i="21"/>
  <c r="H473" i="21"/>
  <c r="H472" i="21"/>
  <c r="H471" i="21"/>
  <c r="H470" i="21"/>
  <c r="H469" i="21"/>
  <c r="H468" i="21"/>
  <c r="H467" i="21"/>
  <c r="H466" i="21"/>
  <c r="H465" i="21"/>
  <c r="H464" i="21"/>
  <c r="H463" i="21"/>
  <c r="H462" i="21"/>
  <c r="H461" i="21"/>
  <c r="H460" i="21"/>
  <c r="H459" i="21"/>
  <c r="H458" i="21"/>
  <c r="H457" i="21"/>
  <c r="H456" i="21"/>
  <c r="H455" i="21"/>
  <c r="H454" i="21"/>
  <c r="H453" i="21"/>
  <c r="H452" i="21"/>
  <c r="H451" i="21"/>
  <c r="H450" i="21"/>
  <c r="H449" i="21"/>
  <c r="H448" i="21"/>
  <c r="H447" i="21"/>
  <c r="H446" i="21"/>
  <c r="H445" i="21"/>
  <c r="H444" i="21"/>
  <c r="H443" i="21"/>
  <c r="H442" i="21"/>
  <c r="H441" i="21"/>
  <c r="H440" i="21"/>
  <c r="H439" i="21"/>
  <c r="H438" i="21"/>
  <c r="H437" i="21"/>
  <c r="H436" i="21"/>
  <c r="H435" i="21"/>
  <c r="H434" i="21"/>
  <c r="H433" i="21"/>
  <c r="H432" i="21"/>
  <c r="H431" i="21"/>
  <c r="H430" i="21"/>
  <c r="H429" i="21"/>
  <c r="H428" i="21"/>
  <c r="H427" i="21"/>
  <c r="H426" i="21"/>
  <c r="H425" i="21"/>
  <c r="H424" i="21"/>
  <c r="H423" i="21"/>
  <c r="H422" i="21"/>
  <c r="H421" i="21"/>
  <c r="H420" i="21"/>
  <c r="H419" i="21"/>
  <c r="H418" i="21"/>
  <c r="H417" i="21"/>
  <c r="H416" i="21"/>
  <c r="H415" i="21"/>
  <c r="H414" i="21"/>
  <c r="H413" i="21"/>
  <c r="H412" i="21"/>
  <c r="H411" i="21"/>
  <c r="H410" i="21"/>
  <c r="H409" i="21"/>
  <c r="H408" i="21"/>
  <c r="H407" i="21"/>
  <c r="H406" i="21"/>
  <c r="H405" i="21"/>
  <c r="H404" i="21"/>
  <c r="H403" i="21"/>
  <c r="H402" i="21"/>
  <c r="H401" i="21"/>
  <c r="H400" i="21"/>
  <c r="H399" i="21"/>
  <c r="H398" i="21"/>
  <c r="H397" i="21"/>
  <c r="H396" i="21"/>
  <c r="H395" i="21"/>
  <c r="H394" i="21"/>
  <c r="H393" i="21"/>
  <c r="H392" i="21"/>
  <c r="H391" i="21"/>
  <c r="H390" i="21"/>
  <c r="H389" i="21"/>
  <c r="H388" i="21"/>
  <c r="H387" i="21"/>
  <c r="H386" i="21"/>
  <c r="H385" i="21"/>
  <c r="H384" i="21"/>
  <c r="H383" i="21"/>
  <c r="H382" i="21"/>
  <c r="H381" i="21"/>
  <c r="H380" i="21"/>
  <c r="H379" i="21"/>
  <c r="H378" i="21"/>
  <c r="H377" i="21"/>
  <c r="H376" i="21"/>
  <c r="H375" i="21"/>
  <c r="H374" i="21"/>
  <c r="H373" i="21"/>
  <c r="H372" i="21"/>
  <c r="H371" i="21"/>
  <c r="H370" i="21"/>
  <c r="H369" i="21"/>
  <c r="H368" i="21"/>
  <c r="H367" i="21"/>
  <c r="H366" i="21"/>
  <c r="H365" i="21"/>
  <c r="H364" i="21"/>
  <c r="H363" i="21"/>
  <c r="H362" i="21"/>
  <c r="H361" i="21"/>
  <c r="H360" i="21"/>
  <c r="H359" i="21"/>
  <c r="H358" i="21"/>
  <c r="H357" i="21"/>
  <c r="H356" i="21"/>
  <c r="H355" i="21"/>
  <c r="H354" i="21"/>
  <c r="H353" i="21"/>
  <c r="H352" i="21"/>
  <c r="H351" i="21"/>
  <c r="H350" i="21"/>
  <c r="H349" i="21"/>
  <c r="H348" i="21"/>
  <c r="H347" i="21"/>
  <c r="H346" i="21"/>
  <c r="H345" i="21"/>
  <c r="H344" i="21"/>
  <c r="H343" i="21"/>
  <c r="H342" i="21"/>
  <c r="H341" i="21"/>
  <c r="H340" i="21"/>
  <c r="H339" i="21"/>
  <c r="H338" i="21"/>
  <c r="H337" i="21"/>
  <c r="H336" i="21"/>
  <c r="H335" i="21"/>
  <c r="H334" i="21"/>
  <c r="H333" i="21"/>
  <c r="H332" i="21"/>
  <c r="H331" i="21"/>
  <c r="H330" i="21"/>
  <c r="H329" i="21"/>
  <c r="H328" i="21"/>
  <c r="H327" i="21"/>
  <c r="H326" i="21"/>
  <c r="H325" i="21"/>
  <c r="H324" i="21"/>
  <c r="H323" i="21"/>
  <c r="H322" i="21"/>
  <c r="H321" i="21"/>
  <c r="H320" i="21"/>
  <c r="H319" i="21"/>
  <c r="H318" i="21"/>
  <c r="H317" i="21"/>
  <c r="H316" i="21"/>
  <c r="H315" i="21"/>
  <c r="H314" i="21"/>
  <c r="H313" i="21"/>
  <c r="H312" i="21"/>
  <c r="H311" i="21"/>
  <c r="H310" i="21"/>
  <c r="H309" i="21"/>
  <c r="H308" i="21"/>
  <c r="H307" i="21"/>
  <c r="H306" i="21"/>
  <c r="H305" i="21"/>
  <c r="H304" i="21"/>
  <c r="H303" i="21"/>
  <c r="H302" i="21"/>
  <c r="H301" i="21"/>
  <c r="H300" i="21"/>
  <c r="H299" i="21"/>
  <c r="H298" i="21"/>
  <c r="H297" i="21"/>
  <c r="H296" i="21"/>
  <c r="H295" i="21"/>
  <c r="H294" i="21"/>
  <c r="H293" i="21"/>
  <c r="H292" i="21"/>
  <c r="H291" i="21"/>
  <c r="H290" i="21"/>
  <c r="H289" i="21"/>
  <c r="H288" i="21"/>
  <c r="H287" i="21"/>
  <c r="H286" i="21"/>
  <c r="H285" i="21"/>
  <c r="H284" i="21"/>
  <c r="H283" i="21"/>
  <c r="H282" i="21"/>
  <c r="H281" i="21"/>
  <c r="H280" i="21"/>
  <c r="H279" i="21"/>
  <c r="H278" i="21"/>
  <c r="H277" i="21"/>
  <c r="H276" i="21"/>
  <c r="H275" i="21"/>
  <c r="H274" i="21"/>
  <c r="H273" i="21"/>
  <c r="H272" i="21"/>
  <c r="H271" i="21"/>
  <c r="H270" i="21"/>
  <c r="H269" i="21"/>
  <c r="H268" i="21"/>
  <c r="H267" i="21"/>
  <c r="H266" i="21"/>
  <c r="H265" i="21"/>
  <c r="H264" i="21"/>
  <c r="H263" i="21"/>
  <c r="H262" i="21"/>
  <c r="H261" i="21"/>
  <c r="H260" i="21"/>
  <c r="H259" i="21"/>
  <c r="H258" i="21"/>
  <c r="H257" i="21"/>
  <c r="H256" i="21"/>
  <c r="H255" i="21"/>
  <c r="H254" i="21"/>
  <c r="H253" i="21"/>
  <c r="H252" i="21"/>
  <c r="H251" i="21"/>
  <c r="H250" i="21"/>
  <c r="H249" i="21"/>
  <c r="H248" i="21"/>
  <c r="H247" i="21"/>
  <c r="H246" i="21"/>
  <c r="H245" i="21"/>
  <c r="H244" i="21"/>
  <c r="H243" i="21"/>
  <c r="H242" i="21"/>
  <c r="H241" i="21"/>
  <c r="H240" i="21"/>
  <c r="H239" i="21"/>
  <c r="H238" i="21"/>
  <c r="H237" i="21"/>
  <c r="H236" i="21"/>
  <c r="H235" i="21"/>
  <c r="H234" i="21"/>
  <c r="H233" i="21"/>
  <c r="H232" i="21"/>
  <c r="H231" i="21"/>
  <c r="H230" i="21"/>
  <c r="H229" i="21"/>
  <c r="H228" i="21"/>
  <c r="H227" i="21"/>
  <c r="H226" i="21"/>
  <c r="H225" i="21"/>
  <c r="H224" i="21"/>
  <c r="H223" i="21"/>
  <c r="H222" i="21"/>
  <c r="H221" i="21"/>
  <c r="H220" i="21"/>
  <c r="H219" i="21"/>
  <c r="H218" i="21"/>
  <c r="H217" i="21"/>
  <c r="H216" i="21"/>
  <c r="H215" i="21"/>
  <c r="H214" i="21"/>
  <c r="H213" i="21"/>
  <c r="H212" i="21"/>
  <c r="H211" i="21"/>
  <c r="H210" i="21"/>
  <c r="H209" i="21"/>
  <c r="H208" i="21"/>
  <c r="H207" i="21"/>
  <c r="H206" i="21"/>
  <c r="H205" i="21"/>
  <c r="H204" i="21"/>
  <c r="H203" i="21"/>
  <c r="H202" i="21"/>
  <c r="H201" i="21"/>
  <c r="H200" i="21"/>
  <c r="H199" i="21"/>
  <c r="H198" i="21"/>
  <c r="H197" i="21"/>
  <c r="H196" i="21"/>
  <c r="H195" i="21"/>
  <c r="H194" i="21"/>
  <c r="H193" i="21"/>
  <c r="H192" i="21"/>
  <c r="H191" i="21"/>
  <c r="H190" i="21"/>
  <c r="H189" i="21"/>
  <c r="H188" i="21"/>
  <c r="H187" i="21"/>
  <c r="H186" i="21"/>
  <c r="H185" i="21"/>
  <c r="H184" i="21"/>
  <c r="H183" i="21"/>
  <c r="H182" i="21"/>
  <c r="H181" i="21"/>
  <c r="H180" i="21"/>
  <c r="H179" i="21"/>
  <c r="H178" i="21"/>
  <c r="H177" i="21"/>
  <c r="H176" i="21"/>
  <c r="H175" i="21"/>
  <c r="H174" i="21"/>
  <c r="H173" i="21"/>
  <c r="H172" i="21"/>
  <c r="H171" i="21"/>
  <c r="H170" i="21"/>
  <c r="H169" i="21"/>
  <c r="H168" i="21"/>
  <c r="H167" i="21"/>
  <c r="H166" i="21"/>
  <c r="H165" i="21"/>
  <c r="H164" i="21"/>
  <c r="H163" i="21"/>
  <c r="H162" i="21"/>
  <c r="H161" i="21"/>
  <c r="H160" i="21"/>
  <c r="H159" i="21"/>
  <c r="H158" i="21"/>
  <c r="H157" i="21"/>
  <c r="H156" i="21"/>
  <c r="H155" i="21"/>
  <c r="H154" i="21"/>
  <c r="H153" i="21"/>
  <c r="H152" i="21"/>
  <c r="H151" i="21"/>
  <c r="H150" i="21"/>
  <c r="H149" i="21"/>
  <c r="H148" i="21"/>
  <c r="H147" i="21"/>
  <c r="H146" i="21"/>
  <c r="H145" i="21"/>
  <c r="H144" i="21"/>
  <c r="H143" i="21"/>
  <c r="H142" i="21"/>
  <c r="H141" i="21"/>
  <c r="H140" i="21"/>
  <c r="H139" i="21"/>
  <c r="H138" i="21"/>
  <c r="H137" i="21"/>
  <c r="H136" i="21"/>
  <c r="H135" i="21"/>
  <c r="H134" i="21"/>
  <c r="H133" i="21"/>
  <c r="H132" i="21"/>
  <c r="H131" i="21"/>
  <c r="H130" i="21"/>
  <c r="H129" i="21"/>
  <c r="H128" i="21"/>
  <c r="H127" i="21"/>
  <c r="H126" i="21"/>
  <c r="H125" i="21"/>
  <c r="H124" i="21"/>
  <c r="H123" i="21"/>
  <c r="H122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I35" i="2"/>
  <c r="E35" i="2"/>
  <c r="H35" i="2"/>
  <c r="T13" i="21"/>
  <c r="N35" i="2"/>
  <c r="M35" i="2"/>
  <c r="H1005" i="20"/>
  <c r="H1004" i="20"/>
  <c r="H1003" i="20"/>
  <c r="H1002" i="20"/>
  <c r="H1001" i="20"/>
  <c r="H1000" i="20"/>
  <c r="H999" i="20"/>
  <c r="H998" i="20"/>
  <c r="H997" i="20"/>
  <c r="H996" i="20"/>
  <c r="H995" i="20"/>
  <c r="H994" i="20"/>
  <c r="H993" i="20"/>
  <c r="H992" i="20"/>
  <c r="H991" i="20"/>
  <c r="H990" i="20"/>
  <c r="H989" i="20"/>
  <c r="H988" i="20"/>
  <c r="H987" i="20"/>
  <c r="H986" i="20"/>
  <c r="H985" i="20"/>
  <c r="H984" i="20"/>
  <c r="H983" i="20"/>
  <c r="H982" i="20"/>
  <c r="H981" i="20"/>
  <c r="H980" i="20"/>
  <c r="H979" i="20"/>
  <c r="H978" i="20"/>
  <c r="H977" i="20"/>
  <c r="H976" i="20"/>
  <c r="H975" i="20"/>
  <c r="H974" i="20"/>
  <c r="H973" i="20"/>
  <c r="H972" i="20"/>
  <c r="H971" i="20"/>
  <c r="H970" i="20"/>
  <c r="H969" i="20"/>
  <c r="H968" i="20"/>
  <c r="H967" i="20"/>
  <c r="H966" i="20"/>
  <c r="H965" i="20"/>
  <c r="H964" i="20"/>
  <c r="H963" i="20"/>
  <c r="H962" i="20"/>
  <c r="H961" i="20"/>
  <c r="H960" i="20"/>
  <c r="H959" i="20"/>
  <c r="H958" i="20"/>
  <c r="H957" i="20"/>
  <c r="H956" i="20"/>
  <c r="H955" i="20"/>
  <c r="H954" i="20"/>
  <c r="H953" i="20"/>
  <c r="H952" i="20"/>
  <c r="H951" i="20"/>
  <c r="H950" i="20"/>
  <c r="H949" i="20"/>
  <c r="H948" i="20"/>
  <c r="H947" i="20"/>
  <c r="H946" i="20"/>
  <c r="H945" i="20"/>
  <c r="H944" i="20"/>
  <c r="H943" i="20"/>
  <c r="H942" i="20"/>
  <c r="H941" i="20"/>
  <c r="H940" i="20"/>
  <c r="H939" i="20"/>
  <c r="H938" i="20"/>
  <c r="H937" i="20"/>
  <c r="H936" i="20"/>
  <c r="H935" i="20"/>
  <c r="H934" i="20"/>
  <c r="H933" i="20"/>
  <c r="H932" i="20"/>
  <c r="H931" i="20"/>
  <c r="H930" i="20"/>
  <c r="H929" i="20"/>
  <c r="H928" i="20"/>
  <c r="H927" i="20"/>
  <c r="H926" i="20"/>
  <c r="H925" i="20"/>
  <c r="H924" i="20"/>
  <c r="H923" i="20"/>
  <c r="H922" i="20"/>
  <c r="H921" i="20"/>
  <c r="H920" i="20"/>
  <c r="H919" i="20"/>
  <c r="H918" i="20"/>
  <c r="H917" i="20"/>
  <c r="H916" i="20"/>
  <c r="H915" i="20"/>
  <c r="H914" i="20"/>
  <c r="H913" i="20"/>
  <c r="H912" i="20"/>
  <c r="H911" i="20"/>
  <c r="H910" i="20"/>
  <c r="H909" i="20"/>
  <c r="H908" i="20"/>
  <c r="H907" i="20"/>
  <c r="H906" i="20"/>
  <c r="H905" i="20"/>
  <c r="H904" i="20"/>
  <c r="H903" i="20"/>
  <c r="H902" i="20"/>
  <c r="H901" i="20"/>
  <c r="H900" i="20"/>
  <c r="H899" i="20"/>
  <c r="H898" i="20"/>
  <c r="H897" i="20"/>
  <c r="H896" i="20"/>
  <c r="H895" i="20"/>
  <c r="H894" i="20"/>
  <c r="H893" i="20"/>
  <c r="H892" i="20"/>
  <c r="H891" i="20"/>
  <c r="H890" i="20"/>
  <c r="H889" i="20"/>
  <c r="H888" i="20"/>
  <c r="H887" i="20"/>
  <c r="H886" i="20"/>
  <c r="H885" i="20"/>
  <c r="H884" i="20"/>
  <c r="H883" i="20"/>
  <c r="H882" i="20"/>
  <c r="H881" i="20"/>
  <c r="H880" i="20"/>
  <c r="H879" i="20"/>
  <c r="H878" i="20"/>
  <c r="H877" i="20"/>
  <c r="H876" i="20"/>
  <c r="H875" i="20"/>
  <c r="H874" i="20"/>
  <c r="H873" i="20"/>
  <c r="H872" i="20"/>
  <c r="H871" i="20"/>
  <c r="H870" i="20"/>
  <c r="H869" i="20"/>
  <c r="H868" i="20"/>
  <c r="H867" i="20"/>
  <c r="H866" i="20"/>
  <c r="H865" i="20"/>
  <c r="H864" i="20"/>
  <c r="H863" i="20"/>
  <c r="H862" i="20"/>
  <c r="H861" i="20"/>
  <c r="H860" i="20"/>
  <c r="H859" i="20"/>
  <c r="H858" i="20"/>
  <c r="H857" i="20"/>
  <c r="H856" i="20"/>
  <c r="H855" i="20"/>
  <c r="H854" i="20"/>
  <c r="H853" i="20"/>
  <c r="H852" i="20"/>
  <c r="H851" i="20"/>
  <c r="H850" i="20"/>
  <c r="H849" i="20"/>
  <c r="H848" i="20"/>
  <c r="H847" i="20"/>
  <c r="H846" i="20"/>
  <c r="H845" i="20"/>
  <c r="H844" i="20"/>
  <c r="H843" i="20"/>
  <c r="H842" i="20"/>
  <c r="H841" i="20"/>
  <c r="H840" i="20"/>
  <c r="H839" i="20"/>
  <c r="H838" i="20"/>
  <c r="H837" i="20"/>
  <c r="H836" i="20"/>
  <c r="H835" i="20"/>
  <c r="H834" i="20"/>
  <c r="H833" i="20"/>
  <c r="H832" i="20"/>
  <c r="H831" i="20"/>
  <c r="H830" i="20"/>
  <c r="H829" i="20"/>
  <c r="H828" i="20"/>
  <c r="H827" i="20"/>
  <c r="H826" i="20"/>
  <c r="H825" i="20"/>
  <c r="H824" i="20"/>
  <c r="H823" i="20"/>
  <c r="H822" i="20"/>
  <c r="H821" i="20"/>
  <c r="H820" i="20"/>
  <c r="H819" i="20"/>
  <c r="H818" i="20"/>
  <c r="H817" i="20"/>
  <c r="H816" i="20"/>
  <c r="H815" i="20"/>
  <c r="H814" i="20"/>
  <c r="H813" i="20"/>
  <c r="H812" i="20"/>
  <c r="H811" i="20"/>
  <c r="H810" i="20"/>
  <c r="H809" i="20"/>
  <c r="H808" i="20"/>
  <c r="H807" i="20"/>
  <c r="H806" i="20"/>
  <c r="H805" i="20"/>
  <c r="H804" i="20"/>
  <c r="H803" i="20"/>
  <c r="H802" i="20"/>
  <c r="H801" i="20"/>
  <c r="H800" i="20"/>
  <c r="H799" i="20"/>
  <c r="H798" i="20"/>
  <c r="H797" i="20"/>
  <c r="H796" i="20"/>
  <c r="H795" i="20"/>
  <c r="H794" i="20"/>
  <c r="H793" i="20"/>
  <c r="H792" i="20"/>
  <c r="H791" i="20"/>
  <c r="H790" i="20"/>
  <c r="H789" i="20"/>
  <c r="H788" i="20"/>
  <c r="H787" i="20"/>
  <c r="H786" i="20"/>
  <c r="H785" i="20"/>
  <c r="H784" i="20"/>
  <c r="H783" i="20"/>
  <c r="H782" i="20"/>
  <c r="H781" i="20"/>
  <c r="H780" i="20"/>
  <c r="H779" i="20"/>
  <c r="H778" i="20"/>
  <c r="H777" i="20"/>
  <c r="H776" i="20"/>
  <c r="H775" i="20"/>
  <c r="H774" i="20"/>
  <c r="H773" i="20"/>
  <c r="H772" i="20"/>
  <c r="H771" i="20"/>
  <c r="H770" i="20"/>
  <c r="H769" i="20"/>
  <c r="H768" i="20"/>
  <c r="H767" i="20"/>
  <c r="H766" i="20"/>
  <c r="H765" i="20"/>
  <c r="H764" i="20"/>
  <c r="H763" i="20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1005" i="19"/>
  <c r="H1004" i="19"/>
  <c r="H1003" i="19"/>
  <c r="H1002" i="19"/>
  <c r="H1001" i="19"/>
  <c r="H1000" i="19"/>
  <c r="H999" i="19"/>
  <c r="H998" i="19"/>
  <c r="H997" i="19"/>
  <c r="H996" i="19"/>
  <c r="H995" i="19"/>
  <c r="H994" i="19"/>
  <c r="H993" i="19"/>
  <c r="H992" i="19"/>
  <c r="H991" i="19"/>
  <c r="H990" i="19"/>
  <c r="H989" i="19"/>
  <c r="H988" i="19"/>
  <c r="H987" i="19"/>
  <c r="H986" i="19"/>
  <c r="H985" i="19"/>
  <c r="H984" i="19"/>
  <c r="H983" i="19"/>
  <c r="H982" i="19"/>
  <c r="H981" i="19"/>
  <c r="H980" i="19"/>
  <c r="H979" i="19"/>
  <c r="H978" i="19"/>
  <c r="H977" i="19"/>
  <c r="H976" i="19"/>
  <c r="H975" i="19"/>
  <c r="H974" i="19"/>
  <c r="H973" i="19"/>
  <c r="H972" i="19"/>
  <c r="H971" i="19"/>
  <c r="H970" i="19"/>
  <c r="H969" i="19"/>
  <c r="H968" i="19"/>
  <c r="H967" i="19"/>
  <c r="H966" i="19"/>
  <c r="H965" i="19"/>
  <c r="H964" i="19"/>
  <c r="H963" i="19"/>
  <c r="H962" i="19"/>
  <c r="H961" i="19"/>
  <c r="H960" i="19"/>
  <c r="H959" i="19"/>
  <c r="H958" i="19"/>
  <c r="H957" i="19"/>
  <c r="H956" i="19"/>
  <c r="H955" i="19"/>
  <c r="H954" i="19"/>
  <c r="H953" i="19"/>
  <c r="H952" i="19"/>
  <c r="H951" i="19"/>
  <c r="H950" i="19"/>
  <c r="H949" i="19"/>
  <c r="H948" i="19"/>
  <c r="H947" i="19"/>
  <c r="H946" i="19"/>
  <c r="H945" i="19"/>
  <c r="H944" i="19"/>
  <c r="H943" i="19"/>
  <c r="H942" i="19"/>
  <c r="H941" i="19"/>
  <c r="H940" i="19"/>
  <c r="H939" i="19"/>
  <c r="H938" i="19"/>
  <c r="H937" i="19"/>
  <c r="H936" i="19"/>
  <c r="H935" i="19"/>
  <c r="H934" i="19"/>
  <c r="H933" i="19"/>
  <c r="H932" i="19"/>
  <c r="H931" i="19"/>
  <c r="H930" i="19"/>
  <c r="H929" i="19"/>
  <c r="H928" i="19"/>
  <c r="H927" i="19"/>
  <c r="H926" i="19"/>
  <c r="H925" i="19"/>
  <c r="H924" i="19"/>
  <c r="H923" i="19"/>
  <c r="H922" i="19"/>
  <c r="H921" i="19"/>
  <c r="H920" i="19"/>
  <c r="H919" i="19"/>
  <c r="H918" i="19"/>
  <c r="H917" i="19"/>
  <c r="H916" i="19"/>
  <c r="H915" i="19"/>
  <c r="H914" i="19"/>
  <c r="H913" i="19"/>
  <c r="H912" i="19"/>
  <c r="H911" i="19"/>
  <c r="H910" i="19"/>
  <c r="H909" i="19"/>
  <c r="H908" i="19"/>
  <c r="H907" i="19"/>
  <c r="H906" i="19"/>
  <c r="H905" i="19"/>
  <c r="H904" i="19"/>
  <c r="H903" i="19"/>
  <c r="H902" i="19"/>
  <c r="H901" i="19"/>
  <c r="H900" i="19"/>
  <c r="H899" i="19"/>
  <c r="H898" i="19"/>
  <c r="H897" i="19"/>
  <c r="H896" i="19"/>
  <c r="H895" i="19"/>
  <c r="H894" i="19"/>
  <c r="H893" i="19"/>
  <c r="H892" i="19"/>
  <c r="H891" i="19"/>
  <c r="H890" i="19"/>
  <c r="H889" i="19"/>
  <c r="H888" i="19"/>
  <c r="H887" i="19"/>
  <c r="H886" i="19"/>
  <c r="H885" i="19"/>
  <c r="H884" i="19"/>
  <c r="H883" i="19"/>
  <c r="H882" i="19"/>
  <c r="H881" i="19"/>
  <c r="H880" i="19"/>
  <c r="H879" i="19"/>
  <c r="H878" i="19"/>
  <c r="H877" i="19"/>
  <c r="H876" i="19"/>
  <c r="H875" i="19"/>
  <c r="H874" i="19"/>
  <c r="H873" i="19"/>
  <c r="H872" i="19"/>
  <c r="H871" i="19"/>
  <c r="H870" i="19"/>
  <c r="H869" i="19"/>
  <c r="H868" i="19"/>
  <c r="H867" i="19"/>
  <c r="H866" i="19"/>
  <c r="H865" i="19"/>
  <c r="H864" i="19"/>
  <c r="H863" i="19"/>
  <c r="H862" i="19"/>
  <c r="H861" i="19"/>
  <c r="H860" i="19"/>
  <c r="H859" i="19"/>
  <c r="H858" i="19"/>
  <c r="H857" i="19"/>
  <c r="H856" i="19"/>
  <c r="H855" i="19"/>
  <c r="H854" i="19"/>
  <c r="H853" i="19"/>
  <c r="H852" i="19"/>
  <c r="H851" i="19"/>
  <c r="H850" i="19"/>
  <c r="H849" i="19"/>
  <c r="H848" i="19"/>
  <c r="H847" i="19"/>
  <c r="H846" i="19"/>
  <c r="H845" i="19"/>
  <c r="H844" i="19"/>
  <c r="H843" i="19"/>
  <c r="H842" i="19"/>
  <c r="H841" i="19"/>
  <c r="H840" i="19"/>
  <c r="H839" i="19"/>
  <c r="H838" i="19"/>
  <c r="H837" i="19"/>
  <c r="H836" i="19"/>
  <c r="H835" i="19"/>
  <c r="H834" i="19"/>
  <c r="H833" i="19"/>
  <c r="H832" i="19"/>
  <c r="H831" i="19"/>
  <c r="H830" i="19"/>
  <c r="H829" i="19"/>
  <c r="H828" i="19"/>
  <c r="H827" i="19"/>
  <c r="H826" i="19"/>
  <c r="H825" i="19"/>
  <c r="H824" i="19"/>
  <c r="H823" i="19"/>
  <c r="H822" i="19"/>
  <c r="H821" i="19"/>
  <c r="H820" i="19"/>
  <c r="H819" i="19"/>
  <c r="H818" i="19"/>
  <c r="H817" i="19"/>
  <c r="H816" i="19"/>
  <c r="H815" i="19"/>
  <c r="H814" i="19"/>
  <c r="H813" i="19"/>
  <c r="H812" i="19"/>
  <c r="H811" i="19"/>
  <c r="H810" i="19"/>
  <c r="H809" i="19"/>
  <c r="H808" i="19"/>
  <c r="H807" i="19"/>
  <c r="H806" i="19"/>
  <c r="H805" i="19"/>
  <c r="H804" i="19"/>
  <c r="H803" i="19"/>
  <c r="H802" i="19"/>
  <c r="H801" i="19"/>
  <c r="H800" i="19"/>
  <c r="H799" i="19"/>
  <c r="H798" i="19"/>
  <c r="H797" i="19"/>
  <c r="H796" i="19"/>
  <c r="H795" i="19"/>
  <c r="H794" i="19"/>
  <c r="H793" i="19"/>
  <c r="H792" i="19"/>
  <c r="H791" i="19"/>
  <c r="H790" i="19"/>
  <c r="H789" i="19"/>
  <c r="H788" i="19"/>
  <c r="H787" i="19"/>
  <c r="H786" i="19"/>
  <c r="H785" i="19"/>
  <c r="H784" i="19"/>
  <c r="H783" i="19"/>
  <c r="H782" i="19"/>
  <c r="H781" i="19"/>
  <c r="H780" i="19"/>
  <c r="H779" i="19"/>
  <c r="H778" i="19"/>
  <c r="H777" i="19"/>
  <c r="H776" i="19"/>
  <c r="H775" i="19"/>
  <c r="H774" i="19"/>
  <c r="H773" i="19"/>
  <c r="H772" i="19"/>
  <c r="H771" i="19"/>
  <c r="H770" i="19"/>
  <c r="H769" i="19"/>
  <c r="H768" i="19"/>
  <c r="H767" i="19"/>
  <c r="H766" i="19"/>
  <c r="H765" i="19"/>
  <c r="H764" i="19"/>
  <c r="H763" i="19"/>
  <c r="H762" i="19"/>
  <c r="H761" i="19"/>
  <c r="H760" i="19"/>
  <c r="H759" i="19"/>
  <c r="H758" i="19"/>
  <c r="H757" i="19"/>
  <c r="H756" i="19"/>
  <c r="H755" i="19"/>
  <c r="H754" i="19"/>
  <c r="H753" i="19"/>
  <c r="H752" i="19"/>
  <c r="H751" i="19"/>
  <c r="H750" i="19"/>
  <c r="H749" i="19"/>
  <c r="H748" i="19"/>
  <c r="H747" i="19"/>
  <c r="H746" i="19"/>
  <c r="H745" i="19"/>
  <c r="H744" i="19"/>
  <c r="H743" i="19"/>
  <c r="H742" i="19"/>
  <c r="H741" i="19"/>
  <c r="H740" i="19"/>
  <c r="H739" i="19"/>
  <c r="H738" i="19"/>
  <c r="H737" i="19"/>
  <c r="H736" i="19"/>
  <c r="H735" i="19"/>
  <c r="H734" i="19"/>
  <c r="H733" i="19"/>
  <c r="H732" i="19"/>
  <c r="H731" i="19"/>
  <c r="H730" i="19"/>
  <c r="H729" i="19"/>
  <c r="H728" i="19"/>
  <c r="H727" i="19"/>
  <c r="H726" i="19"/>
  <c r="H725" i="19"/>
  <c r="H724" i="19"/>
  <c r="H723" i="19"/>
  <c r="H722" i="19"/>
  <c r="H721" i="19"/>
  <c r="H720" i="19"/>
  <c r="H719" i="19"/>
  <c r="H718" i="19"/>
  <c r="H717" i="19"/>
  <c r="H716" i="19"/>
  <c r="H715" i="19"/>
  <c r="H714" i="19"/>
  <c r="H713" i="19"/>
  <c r="H712" i="19"/>
  <c r="H711" i="19"/>
  <c r="H710" i="19"/>
  <c r="H709" i="19"/>
  <c r="H708" i="19"/>
  <c r="H707" i="19"/>
  <c r="H706" i="19"/>
  <c r="H705" i="19"/>
  <c r="H704" i="19"/>
  <c r="H703" i="19"/>
  <c r="H702" i="19"/>
  <c r="H701" i="19"/>
  <c r="H700" i="19"/>
  <c r="H699" i="19"/>
  <c r="H698" i="19"/>
  <c r="H697" i="19"/>
  <c r="H696" i="19"/>
  <c r="H695" i="19"/>
  <c r="H694" i="19"/>
  <c r="H693" i="19"/>
  <c r="H692" i="19"/>
  <c r="H691" i="19"/>
  <c r="H690" i="19"/>
  <c r="H689" i="19"/>
  <c r="H688" i="19"/>
  <c r="H687" i="19"/>
  <c r="H686" i="19"/>
  <c r="H685" i="19"/>
  <c r="H684" i="19"/>
  <c r="H683" i="19"/>
  <c r="H682" i="19"/>
  <c r="H681" i="19"/>
  <c r="H680" i="19"/>
  <c r="H679" i="19"/>
  <c r="H678" i="19"/>
  <c r="H677" i="19"/>
  <c r="H676" i="19"/>
  <c r="H675" i="19"/>
  <c r="H674" i="19"/>
  <c r="H673" i="19"/>
  <c r="H672" i="19"/>
  <c r="H671" i="19"/>
  <c r="H670" i="19"/>
  <c r="H669" i="19"/>
  <c r="H668" i="19"/>
  <c r="H667" i="19"/>
  <c r="H666" i="19"/>
  <c r="H665" i="19"/>
  <c r="H664" i="19"/>
  <c r="H663" i="19"/>
  <c r="H662" i="19"/>
  <c r="H661" i="19"/>
  <c r="H660" i="19"/>
  <c r="H659" i="19"/>
  <c r="H658" i="19"/>
  <c r="H657" i="19"/>
  <c r="H656" i="19"/>
  <c r="H655" i="19"/>
  <c r="H654" i="19"/>
  <c r="H653" i="19"/>
  <c r="H652" i="19"/>
  <c r="H651" i="19"/>
  <c r="H650" i="19"/>
  <c r="H649" i="19"/>
  <c r="H648" i="19"/>
  <c r="H647" i="19"/>
  <c r="H646" i="19"/>
  <c r="H645" i="19"/>
  <c r="H644" i="19"/>
  <c r="H643" i="19"/>
  <c r="H642" i="19"/>
  <c r="H641" i="19"/>
  <c r="H640" i="19"/>
  <c r="H639" i="19"/>
  <c r="H638" i="19"/>
  <c r="H637" i="19"/>
  <c r="H636" i="19"/>
  <c r="H635" i="19"/>
  <c r="H634" i="19"/>
  <c r="H633" i="19"/>
  <c r="H632" i="19"/>
  <c r="H631" i="19"/>
  <c r="H630" i="19"/>
  <c r="H629" i="19"/>
  <c r="H628" i="19"/>
  <c r="H627" i="19"/>
  <c r="H626" i="19"/>
  <c r="H625" i="19"/>
  <c r="H624" i="19"/>
  <c r="H623" i="19"/>
  <c r="H622" i="19"/>
  <c r="H621" i="19"/>
  <c r="H620" i="19"/>
  <c r="H619" i="19"/>
  <c r="H618" i="19"/>
  <c r="H617" i="19"/>
  <c r="H616" i="19"/>
  <c r="H615" i="19"/>
  <c r="H614" i="19"/>
  <c r="H613" i="19"/>
  <c r="H612" i="19"/>
  <c r="H611" i="19"/>
  <c r="H610" i="19"/>
  <c r="H609" i="19"/>
  <c r="H608" i="19"/>
  <c r="H607" i="19"/>
  <c r="H606" i="19"/>
  <c r="H605" i="19"/>
  <c r="H604" i="19"/>
  <c r="H603" i="19"/>
  <c r="H602" i="19"/>
  <c r="H601" i="19"/>
  <c r="H600" i="19"/>
  <c r="H599" i="19"/>
  <c r="H598" i="19"/>
  <c r="H597" i="19"/>
  <c r="H596" i="19"/>
  <c r="H595" i="19"/>
  <c r="H594" i="19"/>
  <c r="H593" i="19"/>
  <c r="H592" i="19"/>
  <c r="H591" i="19"/>
  <c r="H590" i="19"/>
  <c r="H589" i="19"/>
  <c r="H588" i="19"/>
  <c r="H587" i="19"/>
  <c r="H586" i="19"/>
  <c r="H585" i="19"/>
  <c r="H584" i="19"/>
  <c r="H583" i="19"/>
  <c r="H582" i="19"/>
  <c r="H581" i="19"/>
  <c r="H580" i="19"/>
  <c r="H579" i="19"/>
  <c r="H578" i="19"/>
  <c r="H577" i="19"/>
  <c r="H576" i="19"/>
  <c r="H575" i="19"/>
  <c r="H574" i="19"/>
  <c r="H573" i="19"/>
  <c r="H572" i="19"/>
  <c r="H571" i="19"/>
  <c r="H570" i="19"/>
  <c r="H569" i="19"/>
  <c r="H568" i="19"/>
  <c r="H567" i="19"/>
  <c r="H566" i="19"/>
  <c r="H565" i="19"/>
  <c r="H564" i="19"/>
  <c r="H563" i="19"/>
  <c r="H562" i="19"/>
  <c r="H561" i="19"/>
  <c r="H560" i="19"/>
  <c r="H559" i="19"/>
  <c r="H558" i="19"/>
  <c r="H557" i="19"/>
  <c r="H556" i="19"/>
  <c r="H555" i="19"/>
  <c r="H554" i="19"/>
  <c r="H553" i="19"/>
  <c r="H552" i="19"/>
  <c r="H551" i="19"/>
  <c r="H550" i="19"/>
  <c r="H549" i="19"/>
  <c r="H548" i="19"/>
  <c r="H547" i="19"/>
  <c r="H546" i="19"/>
  <c r="H545" i="19"/>
  <c r="H544" i="19"/>
  <c r="H543" i="19"/>
  <c r="H542" i="19"/>
  <c r="H541" i="19"/>
  <c r="H540" i="19"/>
  <c r="H539" i="19"/>
  <c r="H538" i="19"/>
  <c r="H537" i="19"/>
  <c r="H536" i="19"/>
  <c r="H535" i="19"/>
  <c r="H534" i="19"/>
  <c r="H533" i="19"/>
  <c r="H532" i="19"/>
  <c r="H531" i="19"/>
  <c r="H530" i="19"/>
  <c r="H529" i="19"/>
  <c r="H528" i="19"/>
  <c r="H527" i="19"/>
  <c r="H526" i="19"/>
  <c r="H525" i="19"/>
  <c r="H524" i="19"/>
  <c r="H523" i="19"/>
  <c r="H522" i="19"/>
  <c r="H521" i="19"/>
  <c r="H520" i="19"/>
  <c r="H519" i="19"/>
  <c r="H518" i="19"/>
  <c r="H517" i="19"/>
  <c r="H516" i="19"/>
  <c r="H515" i="19"/>
  <c r="H514" i="19"/>
  <c r="H513" i="19"/>
  <c r="H512" i="19"/>
  <c r="H511" i="19"/>
  <c r="H510" i="19"/>
  <c r="H509" i="19"/>
  <c r="H508" i="19"/>
  <c r="H507" i="19"/>
  <c r="H506" i="19"/>
  <c r="H505" i="19"/>
  <c r="H504" i="19"/>
  <c r="H503" i="19"/>
  <c r="H502" i="19"/>
  <c r="H501" i="19"/>
  <c r="H500" i="19"/>
  <c r="H499" i="19"/>
  <c r="H498" i="19"/>
  <c r="H497" i="19"/>
  <c r="H496" i="19"/>
  <c r="H495" i="19"/>
  <c r="H494" i="19"/>
  <c r="H493" i="19"/>
  <c r="H492" i="19"/>
  <c r="H491" i="19"/>
  <c r="H490" i="19"/>
  <c r="H489" i="19"/>
  <c r="H488" i="19"/>
  <c r="H487" i="19"/>
  <c r="H486" i="19"/>
  <c r="H485" i="19"/>
  <c r="H484" i="19"/>
  <c r="H483" i="19"/>
  <c r="H482" i="19"/>
  <c r="H481" i="19"/>
  <c r="H480" i="19"/>
  <c r="H479" i="19"/>
  <c r="H478" i="19"/>
  <c r="H477" i="19"/>
  <c r="H476" i="19"/>
  <c r="H475" i="19"/>
  <c r="H474" i="19"/>
  <c r="H473" i="19"/>
  <c r="H472" i="19"/>
  <c r="H471" i="19"/>
  <c r="H470" i="19"/>
  <c r="H469" i="19"/>
  <c r="H468" i="19"/>
  <c r="H467" i="19"/>
  <c r="H466" i="19"/>
  <c r="H465" i="19"/>
  <c r="H464" i="19"/>
  <c r="H463" i="19"/>
  <c r="H462" i="19"/>
  <c r="H461" i="19"/>
  <c r="H460" i="19"/>
  <c r="H459" i="19"/>
  <c r="H458" i="19"/>
  <c r="H457" i="19"/>
  <c r="H456" i="19"/>
  <c r="H455" i="19"/>
  <c r="H454" i="19"/>
  <c r="H453" i="19"/>
  <c r="H452" i="19"/>
  <c r="H451" i="19"/>
  <c r="H450" i="19"/>
  <c r="H449" i="19"/>
  <c r="H448" i="19"/>
  <c r="H447" i="19"/>
  <c r="H446" i="19"/>
  <c r="H445" i="19"/>
  <c r="H444" i="19"/>
  <c r="H443" i="19"/>
  <c r="H442" i="19"/>
  <c r="H441" i="19"/>
  <c r="H440" i="19"/>
  <c r="H439" i="19"/>
  <c r="H438" i="19"/>
  <c r="H437" i="19"/>
  <c r="H436" i="19"/>
  <c r="H435" i="19"/>
  <c r="H434" i="19"/>
  <c r="H433" i="19"/>
  <c r="H432" i="19"/>
  <c r="H431" i="19"/>
  <c r="H430" i="19"/>
  <c r="H429" i="19"/>
  <c r="H428" i="19"/>
  <c r="H427" i="19"/>
  <c r="H426" i="19"/>
  <c r="H425" i="19"/>
  <c r="H424" i="19"/>
  <c r="H423" i="19"/>
  <c r="H422" i="19"/>
  <c r="H421" i="19"/>
  <c r="H420" i="19"/>
  <c r="H419" i="19"/>
  <c r="H418" i="19"/>
  <c r="H417" i="19"/>
  <c r="H416" i="19"/>
  <c r="H415" i="19"/>
  <c r="H414" i="19"/>
  <c r="H413" i="19"/>
  <c r="H412" i="19"/>
  <c r="H411" i="19"/>
  <c r="H410" i="19"/>
  <c r="H409" i="19"/>
  <c r="H408" i="19"/>
  <c r="H407" i="19"/>
  <c r="H406" i="19"/>
  <c r="H405" i="19"/>
  <c r="H404" i="19"/>
  <c r="H403" i="19"/>
  <c r="H402" i="19"/>
  <c r="H401" i="19"/>
  <c r="H400" i="19"/>
  <c r="H399" i="19"/>
  <c r="H398" i="19"/>
  <c r="H397" i="19"/>
  <c r="H396" i="19"/>
  <c r="H395" i="19"/>
  <c r="H394" i="19"/>
  <c r="H393" i="19"/>
  <c r="H392" i="19"/>
  <c r="H391" i="19"/>
  <c r="H390" i="19"/>
  <c r="H389" i="19"/>
  <c r="H388" i="19"/>
  <c r="H387" i="19"/>
  <c r="H386" i="19"/>
  <c r="H385" i="19"/>
  <c r="H384" i="19"/>
  <c r="H383" i="19"/>
  <c r="H382" i="19"/>
  <c r="H381" i="19"/>
  <c r="H380" i="19"/>
  <c r="H379" i="19"/>
  <c r="H378" i="19"/>
  <c r="H377" i="19"/>
  <c r="H376" i="19"/>
  <c r="H375" i="19"/>
  <c r="H374" i="19"/>
  <c r="H373" i="19"/>
  <c r="H372" i="19"/>
  <c r="H371" i="19"/>
  <c r="H370" i="19"/>
  <c r="H369" i="19"/>
  <c r="H368" i="19"/>
  <c r="H367" i="19"/>
  <c r="H366" i="19"/>
  <c r="H365" i="19"/>
  <c r="H364" i="19"/>
  <c r="H363" i="19"/>
  <c r="H362" i="19"/>
  <c r="H361" i="19"/>
  <c r="H360" i="19"/>
  <c r="H359" i="19"/>
  <c r="H358" i="19"/>
  <c r="H357" i="19"/>
  <c r="H356" i="19"/>
  <c r="H355" i="19"/>
  <c r="H354" i="19"/>
  <c r="H353" i="19"/>
  <c r="H352" i="19"/>
  <c r="H351" i="19"/>
  <c r="H350" i="19"/>
  <c r="H349" i="19"/>
  <c r="H348" i="19"/>
  <c r="H347" i="19"/>
  <c r="H346" i="19"/>
  <c r="H345" i="19"/>
  <c r="H344" i="19"/>
  <c r="H343" i="19"/>
  <c r="H342" i="19"/>
  <c r="H341" i="19"/>
  <c r="H340" i="19"/>
  <c r="H339" i="19"/>
  <c r="H338" i="19"/>
  <c r="H337" i="19"/>
  <c r="H336" i="19"/>
  <c r="H335" i="19"/>
  <c r="H334" i="19"/>
  <c r="H333" i="19"/>
  <c r="H332" i="19"/>
  <c r="H331" i="19"/>
  <c r="H330" i="19"/>
  <c r="H329" i="19"/>
  <c r="H328" i="19"/>
  <c r="H327" i="19"/>
  <c r="H326" i="19"/>
  <c r="H325" i="19"/>
  <c r="H324" i="19"/>
  <c r="H323" i="19"/>
  <c r="H322" i="19"/>
  <c r="H321" i="19"/>
  <c r="H320" i="19"/>
  <c r="H319" i="19"/>
  <c r="H318" i="19"/>
  <c r="H317" i="19"/>
  <c r="H316" i="19"/>
  <c r="H315" i="19"/>
  <c r="H314" i="19"/>
  <c r="H313" i="19"/>
  <c r="H312" i="19"/>
  <c r="H311" i="19"/>
  <c r="H310" i="19"/>
  <c r="H309" i="19"/>
  <c r="H308" i="19"/>
  <c r="H307" i="19"/>
  <c r="H306" i="19"/>
  <c r="H305" i="19"/>
  <c r="H304" i="19"/>
  <c r="H303" i="19"/>
  <c r="H302" i="19"/>
  <c r="H301" i="19"/>
  <c r="H300" i="19"/>
  <c r="H299" i="19"/>
  <c r="H298" i="19"/>
  <c r="H297" i="19"/>
  <c r="H296" i="19"/>
  <c r="H295" i="19"/>
  <c r="H294" i="19"/>
  <c r="H293" i="19"/>
  <c r="H292" i="19"/>
  <c r="H291" i="19"/>
  <c r="H290" i="19"/>
  <c r="H289" i="19"/>
  <c r="H288" i="19"/>
  <c r="H287" i="19"/>
  <c r="H286" i="19"/>
  <c r="H285" i="19"/>
  <c r="H284" i="19"/>
  <c r="H283" i="19"/>
  <c r="H282" i="19"/>
  <c r="H281" i="19"/>
  <c r="H280" i="19"/>
  <c r="H279" i="19"/>
  <c r="H278" i="19"/>
  <c r="H277" i="19"/>
  <c r="H276" i="19"/>
  <c r="H275" i="19"/>
  <c r="H274" i="19"/>
  <c r="H273" i="19"/>
  <c r="H272" i="19"/>
  <c r="H271" i="19"/>
  <c r="H270" i="19"/>
  <c r="H269" i="19"/>
  <c r="H268" i="19"/>
  <c r="H267" i="19"/>
  <c r="H266" i="19"/>
  <c r="H265" i="19"/>
  <c r="H264" i="19"/>
  <c r="H263" i="19"/>
  <c r="H262" i="19"/>
  <c r="H261" i="19"/>
  <c r="H260" i="19"/>
  <c r="H259" i="19"/>
  <c r="H258" i="19"/>
  <c r="H257" i="19"/>
  <c r="H256" i="19"/>
  <c r="H255" i="19"/>
  <c r="H254" i="19"/>
  <c r="H253" i="19"/>
  <c r="H252" i="19"/>
  <c r="H251" i="19"/>
  <c r="H250" i="19"/>
  <c r="H249" i="19"/>
  <c r="H248" i="19"/>
  <c r="H247" i="19"/>
  <c r="H246" i="19"/>
  <c r="H245" i="19"/>
  <c r="H244" i="19"/>
  <c r="H243" i="19"/>
  <c r="H242" i="19"/>
  <c r="H241" i="19"/>
  <c r="H240" i="19"/>
  <c r="H239" i="19"/>
  <c r="H238" i="19"/>
  <c r="H237" i="19"/>
  <c r="H236" i="19"/>
  <c r="H235" i="19"/>
  <c r="H234" i="19"/>
  <c r="H233" i="19"/>
  <c r="H232" i="19"/>
  <c r="H231" i="19"/>
  <c r="H230" i="19"/>
  <c r="H229" i="19"/>
  <c r="H228" i="19"/>
  <c r="H227" i="19"/>
  <c r="H226" i="19"/>
  <c r="H225" i="19"/>
  <c r="H224" i="19"/>
  <c r="H223" i="19"/>
  <c r="H222" i="19"/>
  <c r="H221" i="19"/>
  <c r="H220" i="19"/>
  <c r="H219" i="19"/>
  <c r="H218" i="19"/>
  <c r="H217" i="19"/>
  <c r="H216" i="19"/>
  <c r="H215" i="19"/>
  <c r="H214" i="19"/>
  <c r="H213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200" i="19"/>
  <c r="H199" i="19"/>
  <c r="H198" i="19"/>
  <c r="H197" i="19"/>
  <c r="H196" i="19"/>
  <c r="H195" i="19"/>
  <c r="H194" i="19"/>
  <c r="H193" i="19"/>
  <c r="H192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7" i="19"/>
  <c r="H176" i="19"/>
  <c r="H175" i="19"/>
  <c r="H174" i="19"/>
  <c r="H173" i="19"/>
  <c r="H172" i="19"/>
  <c r="H171" i="19"/>
  <c r="H170" i="19"/>
  <c r="H169" i="19"/>
  <c r="H168" i="19"/>
  <c r="H167" i="19"/>
  <c r="H166" i="19"/>
  <c r="H165" i="19"/>
  <c r="H164" i="19"/>
  <c r="H163" i="19"/>
  <c r="H162" i="19"/>
  <c r="H161" i="19"/>
  <c r="H160" i="19"/>
  <c r="H159" i="19"/>
  <c r="H158" i="19"/>
  <c r="H157" i="19"/>
  <c r="H156" i="19"/>
  <c r="H155" i="19"/>
  <c r="H154" i="19"/>
  <c r="H153" i="19"/>
  <c r="H152" i="19"/>
  <c r="H151" i="19"/>
  <c r="H150" i="19"/>
  <c r="H149" i="19"/>
  <c r="H148" i="19"/>
  <c r="H147" i="19"/>
  <c r="H146" i="19"/>
  <c r="H145" i="19"/>
  <c r="H144" i="19"/>
  <c r="H143" i="19"/>
  <c r="H142" i="19"/>
  <c r="H141" i="19"/>
  <c r="H140" i="19"/>
  <c r="H139" i="19"/>
  <c r="H138" i="19"/>
  <c r="H137" i="19"/>
  <c r="H136" i="19"/>
  <c r="H135" i="19"/>
  <c r="H134" i="19"/>
  <c r="H133" i="19"/>
  <c r="H132" i="19"/>
  <c r="H131" i="19"/>
  <c r="H130" i="19"/>
  <c r="H129" i="19"/>
  <c r="H128" i="19"/>
  <c r="H127" i="19"/>
  <c r="H126" i="19"/>
  <c r="H125" i="19"/>
  <c r="H124" i="19"/>
  <c r="H123" i="19"/>
  <c r="H122" i="19"/>
  <c r="H121" i="19"/>
  <c r="H120" i="19"/>
  <c r="H119" i="19"/>
  <c r="H118" i="19"/>
  <c r="H117" i="19"/>
  <c r="H116" i="19"/>
  <c r="H115" i="19"/>
  <c r="H114" i="19"/>
  <c r="H113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H84" i="19"/>
  <c r="H83" i="19"/>
  <c r="H82" i="19"/>
  <c r="H81" i="19"/>
  <c r="H80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1005" i="18"/>
  <c r="H1004" i="18"/>
  <c r="H1003" i="18"/>
  <c r="H1002" i="18"/>
  <c r="H1001" i="18"/>
  <c r="H1000" i="18"/>
  <c r="H999" i="18"/>
  <c r="H998" i="18"/>
  <c r="H997" i="18"/>
  <c r="H996" i="18"/>
  <c r="H995" i="18"/>
  <c r="H994" i="18"/>
  <c r="H993" i="18"/>
  <c r="H992" i="18"/>
  <c r="H991" i="18"/>
  <c r="H990" i="18"/>
  <c r="H989" i="18"/>
  <c r="H988" i="18"/>
  <c r="H987" i="18"/>
  <c r="H986" i="18"/>
  <c r="H985" i="18"/>
  <c r="H984" i="18"/>
  <c r="H983" i="18"/>
  <c r="H982" i="18"/>
  <c r="H981" i="18"/>
  <c r="H980" i="18"/>
  <c r="H979" i="18"/>
  <c r="H978" i="18"/>
  <c r="H977" i="18"/>
  <c r="H976" i="18"/>
  <c r="H975" i="18"/>
  <c r="H974" i="18"/>
  <c r="H973" i="18"/>
  <c r="H972" i="18"/>
  <c r="H971" i="18"/>
  <c r="H970" i="18"/>
  <c r="H969" i="18"/>
  <c r="H968" i="18"/>
  <c r="H967" i="18"/>
  <c r="H966" i="18"/>
  <c r="H965" i="18"/>
  <c r="H964" i="18"/>
  <c r="H963" i="18"/>
  <c r="H962" i="18"/>
  <c r="H961" i="18"/>
  <c r="H960" i="18"/>
  <c r="H959" i="18"/>
  <c r="H958" i="18"/>
  <c r="H957" i="18"/>
  <c r="H956" i="18"/>
  <c r="H955" i="18"/>
  <c r="H954" i="18"/>
  <c r="H953" i="18"/>
  <c r="H952" i="18"/>
  <c r="H951" i="18"/>
  <c r="H950" i="18"/>
  <c r="H949" i="18"/>
  <c r="H948" i="18"/>
  <c r="H947" i="18"/>
  <c r="H946" i="18"/>
  <c r="H945" i="18"/>
  <c r="H944" i="18"/>
  <c r="H943" i="18"/>
  <c r="H942" i="18"/>
  <c r="H941" i="18"/>
  <c r="H940" i="18"/>
  <c r="H939" i="18"/>
  <c r="H938" i="18"/>
  <c r="H937" i="18"/>
  <c r="H936" i="18"/>
  <c r="H935" i="18"/>
  <c r="H934" i="18"/>
  <c r="H933" i="18"/>
  <c r="H932" i="18"/>
  <c r="H931" i="18"/>
  <c r="H930" i="18"/>
  <c r="H929" i="18"/>
  <c r="H928" i="18"/>
  <c r="H927" i="18"/>
  <c r="H926" i="18"/>
  <c r="H925" i="18"/>
  <c r="H924" i="18"/>
  <c r="H923" i="18"/>
  <c r="H922" i="18"/>
  <c r="H921" i="18"/>
  <c r="H920" i="18"/>
  <c r="H919" i="18"/>
  <c r="H918" i="18"/>
  <c r="H917" i="18"/>
  <c r="H916" i="18"/>
  <c r="H915" i="18"/>
  <c r="H914" i="18"/>
  <c r="H913" i="18"/>
  <c r="H912" i="18"/>
  <c r="H911" i="18"/>
  <c r="H910" i="18"/>
  <c r="H909" i="18"/>
  <c r="H908" i="18"/>
  <c r="H907" i="18"/>
  <c r="H906" i="18"/>
  <c r="H905" i="18"/>
  <c r="H904" i="18"/>
  <c r="H903" i="18"/>
  <c r="H902" i="18"/>
  <c r="H901" i="18"/>
  <c r="H900" i="18"/>
  <c r="H899" i="18"/>
  <c r="H898" i="18"/>
  <c r="H897" i="18"/>
  <c r="H896" i="18"/>
  <c r="H895" i="18"/>
  <c r="H894" i="18"/>
  <c r="H893" i="18"/>
  <c r="H892" i="18"/>
  <c r="H891" i="18"/>
  <c r="H890" i="18"/>
  <c r="H889" i="18"/>
  <c r="H888" i="18"/>
  <c r="H887" i="18"/>
  <c r="H886" i="18"/>
  <c r="H885" i="18"/>
  <c r="H884" i="18"/>
  <c r="H883" i="18"/>
  <c r="H882" i="18"/>
  <c r="H881" i="18"/>
  <c r="H880" i="18"/>
  <c r="H879" i="18"/>
  <c r="H878" i="18"/>
  <c r="H877" i="18"/>
  <c r="H876" i="18"/>
  <c r="H875" i="18"/>
  <c r="H874" i="18"/>
  <c r="H873" i="18"/>
  <c r="H872" i="18"/>
  <c r="H871" i="18"/>
  <c r="H870" i="18"/>
  <c r="H869" i="18"/>
  <c r="H868" i="18"/>
  <c r="H867" i="18"/>
  <c r="H866" i="18"/>
  <c r="H865" i="18"/>
  <c r="H864" i="18"/>
  <c r="H863" i="18"/>
  <c r="H862" i="18"/>
  <c r="H861" i="18"/>
  <c r="H860" i="18"/>
  <c r="H859" i="18"/>
  <c r="H858" i="18"/>
  <c r="H857" i="18"/>
  <c r="H856" i="18"/>
  <c r="H855" i="18"/>
  <c r="H854" i="18"/>
  <c r="H853" i="18"/>
  <c r="H852" i="18"/>
  <c r="H851" i="18"/>
  <c r="H850" i="18"/>
  <c r="H849" i="18"/>
  <c r="H848" i="18"/>
  <c r="H847" i="18"/>
  <c r="H846" i="18"/>
  <c r="H845" i="18"/>
  <c r="H844" i="18"/>
  <c r="H843" i="18"/>
  <c r="H842" i="18"/>
  <c r="H841" i="18"/>
  <c r="H840" i="18"/>
  <c r="H839" i="18"/>
  <c r="H838" i="18"/>
  <c r="H837" i="18"/>
  <c r="H836" i="18"/>
  <c r="H835" i="18"/>
  <c r="H834" i="18"/>
  <c r="H833" i="18"/>
  <c r="H832" i="18"/>
  <c r="H831" i="18"/>
  <c r="H830" i="18"/>
  <c r="H829" i="18"/>
  <c r="H828" i="18"/>
  <c r="H827" i="18"/>
  <c r="H826" i="18"/>
  <c r="H825" i="18"/>
  <c r="H824" i="18"/>
  <c r="H823" i="18"/>
  <c r="H822" i="18"/>
  <c r="H821" i="18"/>
  <c r="H820" i="18"/>
  <c r="H819" i="18"/>
  <c r="H818" i="18"/>
  <c r="H817" i="18"/>
  <c r="H816" i="18"/>
  <c r="H815" i="18"/>
  <c r="H814" i="18"/>
  <c r="H813" i="18"/>
  <c r="H812" i="18"/>
  <c r="H811" i="18"/>
  <c r="H810" i="18"/>
  <c r="H809" i="18"/>
  <c r="H808" i="18"/>
  <c r="H807" i="18"/>
  <c r="H806" i="18"/>
  <c r="H805" i="18"/>
  <c r="H804" i="18"/>
  <c r="H803" i="18"/>
  <c r="H802" i="18"/>
  <c r="H801" i="18"/>
  <c r="H800" i="18"/>
  <c r="H799" i="18"/>
  <c r="H798" i="18"/>
  <c r="H797" i="18"/>
  <c r="H796" i="18"/>
  <c r="H795" i="18"/>
  <c r="H794" i="18"/>
  <c r="H793" i="18"/>
  <c r="H792" i="18"/>
  <c r="H791" i="18"/>
  <c r="H790" i="18"/>
  <c r="H789" i="18"/>
  <c r="H788" i="18"/>
  <c r="H787" i="18"/>
  <c r="H786" i="18"/>
  <c r="H785" i="18"/>
  <c r="H784" i="18"/>
  <c r="H783" i="18"/>
  <c r="H782" i="18"/>
  <c r="H781" i="18"/>
  <c r="H780" i="18"/>
  <c r="H779" i="18"/>
  <c r="H778" i="18"/>
  <c r="H777" i="18"/>
  <c r="H776" i="18"/>
  <c r="H775" i="18"/>
  <c r="H774" i="18"/>
  <c r="H773" i="18"/>
  <c r="H772" i="18"/>
  <c r="H771" i="18"/>
  <c r="H770" i="18"/>
  <c r="H769" i="18"/>
  <c r="H768" i="18"/>
  <c r="H767" i="18"/>
  <c r="H766" i="18"/>
  <c r="H765" i="18"/>
  <c r="H764" i="18"/>
  <c r="H763" i="18"/>
  <c r="H762" i="18"/>
  <c r="H761" i="18"/>
  <c r="H760" i="18"/>
  <c r="H759" i="18"/>
  <c r="H758" i="18"/>
  <c r="H757" i="18"/>
  <c r="H756" i="18"/>
  <c r="H755" i="18"/>
  <c r="H754" i="18"/>
  <c r="H753" i="18"/>
  <c r="H752" i="18"/>
  <c r="H751" i="18"/>
  <c r="H750" i="18"/>
  <c r="H749" i="18"/>
  <c r="H748" i="18"/>
  <c r="H747" i="18"/>
  <c r="H746" i="18"/>
  <c r="H745" i="18"/>
  <c r="H744" i="18"/>
  <c r="H743" i="18"/>
  <c r="H742" i="18"/>
  <c r="H741" i="18"/>
  <c r="H740" i="18"/>
  <c r="H739" i="18"/>
  <c r="H738" i="18"/>
  <c r="H737" i="18"/>
  <c r="H736" i="18"/>
  <c r="H735" i="18"/>
  <c r="H734" i="18"/>
  <c r="H733" i="18"/>
  <c r="H732" i="18"/>
  <c r="H731" i="18"/>
  <c r="H730" i="18"/>
  <c r="H729" i="18"/>
  <c r="H728" i="18"/>
  <c r="H727" i="18"/>
  <c r="H726" i="18"/>
  <c r="H725" i="18"/>
  <c r="H724" i="18"/>
  <c r="H723" i="18"/>
  <c r="H722" i="18"/>
  <c r="H721" i="18"/>
  <c r="H720" i="18"/>
  <c r="H719" i="18"/>
  <c r="H718" i="18"/>
  <c r="H717" i="18"/>
  <c r="H716" i="18"/>
  <c r="H715" i="18"/>
  <c r="H714" i="18"/>
  <c r="H713" i="18"/>
  <c r="H712" i="18"/>
  <c r="H711" i="18"/>
  <c r="H710" i="18"/>
  <c r="H709" i="18"/>
  <c r="H708" i="18"/>
  <c r="H707" i="18"/>
  <c r="H706" i="18"/>
  <c r="H705" i="18"/>
  <c r="H704" i="18"/>
  <c r="H703" i="18"/>
  <c r="H702" i="18"/>
  <c r="H701" i="18"/>
  <c r="H700" i="18"/>
  <c r="H699" i="18"/>
  <c r="H698" i="18"/>
  <c r="H697" i="18"/>
  <c r="H696" i="18"/>
  <c r="H695" i="18"/>
  <c r="H694" i="18"/>
  <c r="H693" i="18"/>
  <c r="H692" i="18"/>
  <c r="H691" i="18"/>
  <c r="H690" i="18"/>
  <c r="H689" i="18"/>
  <c r="H688" i="18"/>
  <c r="H687" i="18"/>
  <c r="H686" i="18"/>
  <c r="H685" i="18"/>
  <c r="H684" i="18"/>
  <c r="H683" i="18"/>
  <c r="H682" i="18"/>
  <c r="H681" i="18"/>
  <c r="H680" i="18"/>
  <c r="H679" i="18"/>
  <c r="H678" i="18"/>
  <c r="H677" i="18"/>
  <c r="H676" i="18"/>
  <c r="H675" i="18"/>
  <c r="H674" i="18"/>
  <c r="H673" i="18"/>
  <c r="H672" i="18"/>
  <c r="H671" i="18"/>
  <c r="H670" i="18"/>
  <c r="H669" i="18"/>
  <c r="H668" i="18"/>
  <c r="H667" i="18"/>
  <c r="H666" i="18"/>
  <c r="H665" i="18"/>
  <c r="H664" i="18"/>
  <c r="H663" i="18"/>
  <c r="H662" i="18"/>
  <c r="H661" i="18"/>
  <c r="H660" i="18"/>
  <c r="H659" i="18"/>
  <c r="H658" i="18"/>
  <c r="H657" i="18"/>
  <c r="H656" i="18"/>
  <c r="H655" i="18"/>
  <c r="H654" i="18"/>
  <c r="H653" i="18"/>
  <c r="H652" i="18"/>
  <c r="H651" i="18"/>
  <c r="H650" i="18"/>
  <c r="H649" i="18"/>
  <c r="H648" i="18"/>
  <c r="H647" i="18"/>
  <c r="H646" i="18"/>
  <c r="H645" i="18"/>
  <c r="H644" i="18"/>
  <c r="H643" i="18"/>
  <c r="H642" i="18"/>
  <c r="H641" i="18"/>
  <c r="H640" i="18"/>
  <c r="H639" i="18"/>
  <c r="H638" i="18"/>
  <c r="H637" i="18"/>
  <c r="H636" i="18"/>
  <c r="H635" i="18"/>
  <c r="H634" i="18"/>
  <c r="H633" i="18"/>
  <c r="H632" i="18"/>
  <c r="H631" i="18"/>
  <c r="H630" i="18"/>
  <c r="H629" i="18"/>
  <c r="H628" i="18"/>
  <c r="H627" i="18"/>
  <c r="H626" i="18"/>
  <c r="H625" i="18"/>
  <c r="H624" i="18"/>
  <c r="H623" i="18"/>
  <c r="H622" i="18"/>
  <c r="H621" i="18"/>
  <c r="H620" i="18"/>
  <c r="H619" i="18"/>
  <c r="H618" i="18"/>
  <c r="H617" i="18"/>
  <c r="H616" i="18"/>
  <c r="H615" i="18"/>
  <c r="H614" i="18"/>
  <c r="H613" i="18"/>
  <c r="H612" i="18"/>
  <c r="H611" i="18"/>
  <c r="H610" i="18"/>
  <c r="H609" i="18"/>
  <c r="H608" i="18"/>
  <c r="H607" i="18"/>
  <c r="H606" i="18"/>
  <c r="H605" i="18"/>
  <c r="H604" i="18"/>
  <c r="H603" i="18"/>
  <c r="H602" i="18"/>
  <c r="H601" i="18"/>
  <c r="H600" i="18"/>
  <c r="H599" i="18"/>
  <c r="H598" i="18"/>
  <c r="H597" i="18"/>
  <c r="H596" i="18"/>
  <c r="H595" i="18"/>
  <c r="H594" i="18"/>
  <c r="H593" i="18"/>
  <c r="H592" i="18"/>
  <c r="H591" i="18"/>
  <c r="H590" i="18"/>
  <c r="H589" i="18"/>
  <c r="H588" i="18"/>
  <c r="H587" i="18"/>
  <c r="H586" i="18"/>
  <c r="H585" i="18"/>
  <c r="H584" i="18"/>
  <c r="H583" i="18"/>
  <c r="H582" i="18"/>
  <c r="H581" i="18"/>
  <c r="H580" i="18"/>
  <c r="H579" i="18"/>
  <c r="H578" i="18"/>
  <c r="H577" i="18"/>
  <c r="H576" i="18"/>
  <c r="H575" i="18"/>
  <c r="H574" i="18"/>
  <c r="H573" i="18"/>
  <c r="H572" i="18"/>
  <c r="H571" i="18"/>
  <c r="H570" i="18"/>
  <c r="H569" i="18"/>
  <c r="H568" i="18"/>
  <c r="H567" i="18"/>
  <c r="H566" i="18"/>
  <c r="H565" i="18"/>
  <c r="H564" i="18"/>
  <c r="H563" i="18"/>
  <c r="H562" i="18"/>
  <c r="H561" i="18"/>
  <c r="H560" i="18"/>
  <c r="H559" i="18"/>
  <c r="H558" i="18"/>
  <c r="H557" i="18"/>
  <c r="H556" i="18"/>
  <c r="H555" i="18"/>
  <c r="H554" i="18"/>
  <c r="H553" i="18"/>
  <c r="H552" i="18"/>
  <c r="H551" i="18"/>
  <c r="H550" i="18"/>
  <c r="H549" i="18"/>
  <c r="H548" i="18"/>
  <c r="H547" i="18"/>
  <c r="H546" i="18"/>
  <c r="H545" i="18"/>
  <c r="H544" i="18"/>
  <c r="H543" i="18"/>
  <c r="H542" i="18"/>
  <c r="H541" i="18"/>
  <c r="H540" i="18"/>
  <c r="H539" i="18"/>
  <c r="H538" i="18"/>
  <c r="H537" i="18"/>
  <c r="H536" i="18"/>
  <c r="H535" i="18"/>
  <c r="H534" i="18"/>
  <c r="H533" i="18"/>
  <c r="H532" i="18"/>
  <c r="H531" i="18"/>
  <c r="H530" i="18"/>
  <c r="H529" i="18"/>
  <c r="H528" i="18"/>
  <c r="H527" i="18"/>
  <c r="H526" i="18"/>
  <c r="H525" i="18"/>
  <c r="H524" i="18"/>
  <c r="H523" i="18"/>
  <c r="H522" i="18"/>
  <c r="H521" i="18"/>
  <c r="H520" i="18"/>
  <c r="H519" i="18"/>
  <c r="H518" i="18"/>
  <c r="H517" i="18"/>
  <c r="H516" i="18"/>
  <c r="H515" i="18"/>
  <c r="H514" i="18"/>
  <c r="H513" i="18"/>
  <c r="H512" i="18"/>
  <c r="H511" i="18"/>
  <c r="H510" i="18"/>
  <c r="H509" i="18"/>
  <c r="H508" i="18"/>
  <c r="H507" i="18"/>
  <c r="H506" i="18"/>
  <c r="H505" i="18"/>
  <c r="H504" i="18"/>
  <c r="H503" i="18"/>
  <c r="H502" i="18"/>
  <c r="H501" i="18"/>
  <c r="H500" i="18"/>
  <c r="H499" i="18"/>
  <c r="H498" i="18"/>
  <c r="H497" i="18"/>
  <c r="H496" i="18"/>
  <c r="H495" i="18"/>
  <c r="H494" i="18"/>
  <c r="H493" i="18"/>
  <c r="H492" i="18"/>
  <c r="H491" i="18"/>
  <c r="H490" i="18"/>
  <c r="H489" i="18"/>
  <c r="H488" i="18"/>
  <c r="H487" i="18"/>
  <c r="H486" i="18"/>
  <c r="H485" i="18"/>
  <c r="H484" i="18"/>
  <c r="H483" i="18"/>
  <c r="H482" i="18"/>
  <c r="H481" i="18"/>
  <c r="H480" i="18"/>
  <c r="H479" i="18"/>
  <c r="H478" i="18"/>
  <c r="H477" i="18"/>
  <c r="H476" i="18"/>
  <c r="H475" i="18"/>
  <c r="H474" i="18"/>
  <c r="H473" i="18"/>
  <c r="H472" i="18"/>
  <c r="H471" i="18"/>
  <c r="H470" i="18"/>
  <c r="H469" i="18"/>
  <c r="H468" i="18"/>
  <c r="H467" i="18"/>
  <c r="H466" i="18"/>
  <c r="H465" i="18"/>
  <c r="H464" i="18"/>
  <c r="H463" i="18"/>
  <c r="H462" i="18"/>
  <c r="H461" i="18"/>
  <c r="H460" i="18"/>
  <c r="H459" i="18"/>
  <c r="H458" i="18"/>
  <c r="H457" i="18"/>
  <c r="H456" i="18"/>
  <c r="H455" i="18"/>
  <c r="H454" i="18"/>
  <c r="H453" i="18"/>
  <c r="H452" i="18"/>
  <c r="H451" i="18"/>
  <c r="H450" i="18"/>
  <c r="H449" i="18"/>
  <c r="H448" i="18"/>
  <c r="H447" i="18"/>
  <c r="H446" i="18"/>
  <c r="H445" i="18"/>
  <c r="H444" i="18"/>
  <c r="H443" i="18"/>
  <c r="H442" i="18"/>
  <c r="H441" i="18"/>
  <c r="H440" i="18"/>
  <c r="H439" i="18"/>
  <c r="H438" i="18"/>
  <c r="H437" i="18"/>
  <c r="H436" i="18"/>
  <c r="H435" i="18"/>
  <c r="H434" i="18"/>
  <c r="H433" i="18"/>
  <c r="H432" i="18"/>
  <c r="H431" i="18"/>
  <c r="H430" i="18"/>
  <c r="H429" i="18"/>
  <c r="H428" i="18"/>
  <c r="H427" i="18"/>
  <c r="H426" i="18"/>
  <c r="H425" i="18"/>
  <c r="H424" i="18"/>
  <c r="H423" i="18"/>
  <c r="H422" i="18"/>
  <c r="H421" i="18"/>
  <c r="H420" i="18"/>
  <c r="H419" i="18"/>
  <c r="H418" i="18"/>
  <c r="H417" i="18"/>
  <c r="H416" i="18"/>
  <c r="H415" i="18"/>
  <c r="H414" i="18"/>
  <c r="H413" i="18"/>
  <c r="H412" i="18"/>
  <c r="H411" i="18"/>
  <c r="H410" i="18"/>
  <c r="H409" i="18"/>
  <c r="H408" i="18"/>
  <c r="H407" i="18"/>
  <c r="H406" i="18"/>
  <c r="H405" i="18"/>
  <c r="H404" i="18"/>
  <c r="H403" i="18"/>
  <c r="H402" i="18"/>
  <c r="H401" i="18"/>
  <c r="H400" i="18"/>
  <c r="H399" i="18"/>
  <c r="H398" i="18"/>
  <c r="H397" i="18"/>
  <c r="H396" i="18"/>
  <c r="H395" i="18"/>
  <c r="H394" i="18"/>
  <c r="H393" i="18"/>
  <c r="H392" i="18"/>
  <c r="H391" i="18"/>
  <c r="H390" i="18"/>
  <c r="H389" i="18"/>
  <c r="H388" i="18"/>
  <c r="H387" i="18"/>
  <c r="H386" i="18"/>
  <c r="H385" i="18"/>
  <c r="H384" i="18"/>
  <c r="H383" i="18"/>
  <c r="H382" i="18"/>
  <c r="H381" i="18"/>
  <c r="H380" i="18"/>
  <c r="H379" i="18"/>
  <c r="H378" i="18"/>
  <c r="H377" i="18"/>
  <c r="H376" i="18"/>
  <c r="H375" i="18"/>
  <c r="H374" i="18"/>
  <c r="H373" i="18"/>
  <c r="H372" i="18"/>
  <c r="H371" i="18"/>
  <c r="H370" i="18"/>
  <c r="H369" i="18"/>
  <c r="H368" i="18"/>
  <c r="H367" i="18"/>
  <c r="H366" i="18"/>
  <c r="H365" i="18"/>
  <c r="H364" i="18"/>
  <c r="H363" i="18"/>
  <c r="H362" i="18"/>
  <c r="H361" i="18"/>
  <c r="H360" i="18"/>
  <c r="H359" i="18"/>
  <c r="H358" i="18"/>
  <c r="H357" i="18"/>
  <c r="H356" i="18"/>
  <c r="H355" i="18"/>
  <c r="H354" i="18"/>
  <c r="H353" i="18"/>
  <c r="H352" i="18"/>
  <c r="H351" i="18"/>
  <c r="H350" i="18"/>
  <c r="H349" i="18"/>
  <c r="H348" i="18"/>
  <c r="H347" i="18"/>
  <c r="H346" i="18"/>
  <c r="H345" i="18"/>
  <c r="H344" i="18"/>
  <c r="H343" i="18"/>
  <c r="H342" i="18"/>
  <c r="H341" i="18"/>
  <c r="H340" i="18"/>
  <c r="H339" i="18"/>
  <c r="H338" i="18"/>
  <c r="H337" i="18"/>
  <c r="H336" i="18"/>
  <c r="H335" i="18"/>
  <c r="H334" i="18"/>
  <c r="H333" i="18"/>
  <c r="H332" i="18"/>
  <c r="H331" i="18"/>
  <c r="H330" i="18"/>
  <c r="H329" i="18"/>
  <c r="H328" i="18"/>
  <c r="H327" i="18"/>
  <c r="H326" i="18"/>
  <c r="H325" i="18"/>
  <c r="H324" i="18"/>
  <c r="H323" i="18"/>
  <c r="H322" i="18"/>
  <c r="H321" i="18"/>
  <c r="H320" i="18"/>
  <c r="H319" i="18"/>
  <c r="H318" i="18"/>
  <c r="H317" i="18"/>
  <c r="H316" i="18"/>
  <c r="H315" i="18"/>
  <c r="H314" i="18"/>
  <c r="H313" i="18"/>
  <c r="H312" i="18"/>
  <c r="H311" i="18"/>
  <c r="H310" i="18"/>
  <c r="H309" i="18"/>
  <c r="H308" i="18"/>
  <c r="H307" i="18"/>
  <c r="H306" i="18"/>
  <c r="H305" i="18"/>
  <c r="H304" i="18"/>
  <c r="H303" i="18"/>
  <c r="H302" i="18"/>
  <c r="H301" i="18"/>
  <c r="H300" i="18"/>
  <c r="H299" i="18"/>
  <c r="H298" i="18"/>
  <c r="H297" i="18"/>
  <c r="H296" i="18"/>
  <c r="H295" i="18"/>
  <c r="H294" i="18"/>
  <c r="H293" i="18"/>
  <c r="H292" i="18"/>
  <c r="H291" i="18"/>
  <c r="H290" i="18"/>
  <c r="H289" i="18"/>
  <c r="H288" i="18"/>
  <c r="H287" i="18"/>
  <c r="H286" i="18"/>
  <c r="H285" i="18"/>
  <c r="H284" i="18"/>
  <c r="H283" i="18"/>
  <c r="H282" i="18"/>
  <c r="H281" i="18"/>
  <c r="H280" i="18"/>
  <c r="H279" i="18"/>
  <c r="H278" i="18"/>
  <c r="H277" i="18"/>
  <c r="H276" i="18"/>
  <c r="H275" i="18"/>
  <c r="H274" i="18"/>
  <c r="H273" i="18"/>
  <c r="H272" i="18"/>
  <c r="H271" i="18"/>
  <c r="H270" i="18"/>
  <c r="H269" i="18"/>
  <c r="H268" i="18"/>
  <c r="H267" i="18"/>
  <c r="H266" i="18"/>
  <c r="H265" i="18"/>
  <c r="H264" i="18"/>
  <c r="H263" i="18"/>
  <c r="H262" i="18"/>
  <c r="H261" i="18"/>
  <c r="H260" i="18"/>
  <c r="H259" i="18"/>
  <c r="H258" i="18"/>
  <c r="H257" i="18"/>
  <c r="H256" i="18"/>
  <c r="H255" i="18"/>
  <c r="H254" i="18"/>
  <c r="H253" i="18"/>
  <c r="H252" i="18"/>
  <c r="H251" i="18"/>
  <c r="H250" i="18"/>
  <c r="H249" i="18"/>
  <c r="H248" i="18"/>
  <c r="H247" i="18"/>
  <c r="H246" i="18"/>
  <c r="H245" i="18"/>
  <c r="H244" i="18"/>
  <c r="H243" i="18"/>
  <c r="H242" i="18"/>
  <c r="H241" i="18"/>
  <c r="H240" i="18"/>
  <c r="H239" i="18"/>
  <c r="H238" i="18"/>
  <c r="H237" i="18"/>
  <c r="H236" i="18"/>
  <c r="H235" i="18"/>
  <c r="H234" i="18"/>
  <c r="H233" i="18"/>
  <c r="H232" i="18"/>
  <c r="H231" i="18"/>
  <c r="H230" i="18"/>
  <c r="H229" i="18"/>
  <c r="H228" i="18"/>
  <c r="H227" i="18"/>
  <c r="H226" i="18"/>
  <c r="H225" i="18"/>
  <c r="H224" i="18"/>
  <c r="H223" i="18"/>
  <c r="H222" i="18"/>
  <c r="H221" i="18"/>
  <c r="H220" i="18"/>
  <c r="H219" i="18"/>
  <c r="H218" i="18"/>
  <c r="H217" i="18"/>
  <c r="H216" i="18"/>
  <c r="H215" i="18"/>
  <c r="H214" i="18"/>
  <c r="H213" i="18"/>
  <c r="H212" i="18"/>
  <c r="H211" i="18"/>
  <c r="H210" i="18"/>
  <c r="H209" i="18"/>
  <c r="H208" i="18"/>
  <c r="H207" i="18"/>
  <c r="H206" i="18"/>
  <c r="H205" i="18"/>
  <c r="H204" i="18"/>
  <c r="H203" i="18"/>
  <c r="H202" i="18"/>
  <c r="H201" i="18"/>
  <c r="H200" i="18"/>
  <c r="H199" i="18"/>
  <c r="H198" i="18"/>
  <c r="H197" i="18"/>
  <c r="H196" i="18"/>
  <c r="H195" i="18"/>
  <c r="H194" i="18"/>
  <c r="H193" i="18"/>
  <c r="H192" i="18"/>
  <c r="H191" i="18"/>
  <c r="H190" i="18"/>
  <c r="H189" i="18"/>
  <c r="H188" i="18"/>
  <c r="H187" i="18"/>
  <c r="H186" i="18"/>
  <c r="H185" i="18"/>
  <c r="H184" i="18"/>
  <c r="H183" i="18"/>
  <c r="H182" i="18"/>
  <c r="H181" i="18"/>
  <c r="H180" i="18"/>
  <c r="H179" i="18"/>
  <c r="H178" i="18"/>
  <c r="H177" i="18"/>
  <c r="H176" i="18"/>
  <c r="H175" i="18"/>
  <c r="H174" i="18"/>
  <c r="H173" i="18"/>
  <c r="H172" i="18"/>
  <c r="H171" i="18"/>
  <c r="H170" i="18"/>
  <c r="H169" i="18"/>
  <c r="H168" i="18"/>
  <c r="H167" i="18"/>
  <c r="H166" i="18"/>
  <c r="H165" i="18"/>
  <c r="H164" i="18"/>
  <c r="H163" i="18"/>
  <c r="H162" i="18"/>
  <c r="H161" i="18"/>
  <c r="H160" i="18"/>
  <c r="H159" i="18"/>
  <c r="H158" i="18"/>
  <c r="H157" i="18"/>
  <c r="H156" i="18"/>
  <c r="H155" i="18"/>
  <c r="H154" i="18"/>
  <c r="H153" i="18"/>
  <c r="H152" i="18"/>
  <c r="H151" i="18"/>
  <c r="H150" i="18"/>
  <c r="H149" i="18"/>
  <c r="H148" i="18"/>
  <c r="H147" i="18"/>
  <c r="H146" i="18"/>
  <c r="H145" i="18"/>
  <c r="H144" i="18"/>
  <c r="H143" i="18"/>
  <c r="H142" i="18"/>
  <c r="H141" i="18"/>
  <c r="H140" i="18"/>
  <c r="H139" i="18"/>
  <c r="H138" i="18"/>
  <c r="H137" i="18"/>
  <c r="H136" i="18"/>
  <c r="H135" i="18"/>
  <c r="H134" i="18"/>
  <c r="H133" i="18"/>
  <c r="H132" i="18"/>
  <c r="H131" i="18"/>
  <c r="H130" i="18"/>
  <c r="H129" i="18"/>
  <c r="H128" i="18"/>
  <c r="H127" i="18"/>
  <c r="H126" i="18"/>
  <c r="H125" i="18"/>
  <c r="H124" i="18"/>
  <c r="H123" i="18"/>
  <c r="H122" i="18"/>
  <c r="H121" i="18"/>
  <c r="H120" i="18"/>
  <c r="H119" i="18"/>
  <c r="H118" i="18"/>
  <c r="H117" i="18"/>
  <c r="H116" i="18"/>
  <c r="H115" i="18"/>
  <c r="H114" i="18"/>
  <c r="H113" i="18"/>
  <c r="H112" i="18"/>
  <c r="H111" i="18"/>
  <c r="H110" i="18"/>
  <c r="H109" i="18"/>
  <c r="H108" i="18"/>
  <c r="H107" i="18"/>
  <c r="H106" i="18"/>
  <c r="H105" i="18"/>
  <c r="H104" i="18"/>
  <c r="H103" i="18"/>
  <c r="H102" i="18"/>
  <c r="H101" i="18"/>
  <c r="H100" i="18"/>
  <c r="H99" i="18"/>
  <c r="H98" i="18"/>
  <c r="H97" i="18"/>
  <c r="H96" i="18"/>
  <c r="H95" i="18"/>
  <c r="H94" i="18"/>
  <c r="H93" i="18"/>
  <c r="H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1005" i="17"/>
  <c r="H1004" i="17"/>
  <c r="H1003" i="17"/>
  <c r="H1002" i="17"/>
  <c r="H1001" i="17"/>
  <c r="H1000" i="17"/>
  <c r="H999" i="17"/>
  <c r="H998" i="17"/>
  <c r="H997" i="17"/>
  <c r="H996" i="17"/>
  <c r="H995" i="17"/>
  <c r="H994" i="17"/>
  <c r="H993" i="17"/>
  <c r="H992" i="17"/>
  <c r="H991" i="17"/>
  <c r="H990" i="17"/>
  <c r="H989" i="17"/>
  <c r="H988" i="17"/>
  <c r="H987" i="17"/>
  <c r="H986" i="17"/>
  <c r="H985" i="17"/>
  <c r="H984" i="17"/>
  <c r="H983" i="17"/>
  <c r="H982" i="17"/>
  <c r="H981" i="17"/>
  <c r="H980" i="17"/>
  <c r="H979" i="17"/>
  <c r="H978" i="17"/>
  <c r="H977" i="17"/>
  <c r="H976" i="17"/>
  <c r="H975" i="17"/>
  <c r="H974" i="17"/>
  <c r="H973" i="17"/>
  <c r="H972" i="17"/>
  <c r="H971" i="17"/>
  <c r="H970" i="17"/>
  <c r="H969" i="17"/>
  <c r="H968" i="17"/>
  <c r="H967" i="17"/>
  <c r="H966" i="17"/>
  <c r="H965" i="17"/>
  <c r="H964" i="17"/>
  <c r="H963" i="17"/>
  <c r="H962" i="17"/>
  <c r="H961" i="17"/>
  <c r="H960" i="17"/>
  <c r="H959" i="17"/>
  <c r="H958" i="17"/>
  <c r="H957" i="17"/>
  <c r="H956" i="17"/>
  <c r="H955" i="17"/>
  <c r="H954" i="17"/>
  <c r="H953" i="17"/>
  <c r="H952" i="17"/>
  <c r="H951" i="17"/>
  <c r="H950" i="17"/>
  <c r="H949" i="17"/>
  <c r="H948" i="17"/>
  <c r="H947" i="17"/>
  <c r="H946" i="17"/>
  <c r="H945" i="17"/>
  <c r="H944" i="17"/>
  <c r="H943" i="17"/>
  <c r="H942" i="17"/>
  <c r="H941" i="17"/>
  <c r="H940" i="17"/>
  <c r="H939" i="17"/>
  <c r="H938" i="17"/>
  <c r="H937" i="17"/>
  <c r="H936" i="17"/>
  <c r="H935" i="17"/>
  <c r="H934" i="17"/>
  <c r="H933" i="17"/>
  <c r="H932" i="17"/>
  <c r="H931" i="17"/>
  <c r="H930" i="17"/>
  <c r="H929" i="17"/>
  <c r="H928" i="17"/>
  <c r="H927" i="17"/>
  <c r="H926" i="17"/>
  <c r="H925" i="17"/>
  <c r="H924" i="17"/>
  <c r="H923" i="17"/>
  <c r="H922" i="17"/>
  <c r="H921" i="17"/>
  <c r="H920" i="17"/>
  <c r="H919" i="17"/>
  <c r="H918" i="17"/>
  <c r="H917" i="17"/>
  <c r="H916" i="17"/>
  <c r="H915" i="17"/>
  <c r="H914" i="17"/>
  <c r="H913" i="17"/>
  <c r="H912" i="17"/>
  <c r="H911" i="17"/>
  <c r="H910" i="17"/>
  <c r="H909" i="17"/>
  <c r="H908" i="17"/>
  <c r="H907" i="17"/>
  <c r="H906" i="17"/>
  <c r="H905" i="17"/>
  <c r="H904" i="17"/>
  <c r="H903" i="17"/>
  <c r="H902" i="17"/>
  <c r="H901" i="17"/>
  <c r="H900" i="17"/>
  <c r="H899" i="17"/>
  <c r="H898" i="17"/>
  <c r="H897" i="17"/>
  <c r="H896" i="17"/>
  <c r="H895" i="17"/>
  <c r="H894" i="17"/>
  <c r="H893" i="17"/>
  <c r="H892" i="17"/>
  <c r="H891" i="17"/>
  <c r="H890" i="17"/>
  <c r="H889" i="17"/>
  <c r="H888" i="17"/>
  <c r="H887" i="17"/>
  <c r="H886" i="17"/>
  <c r="H885" i="17"/>
  <c r="H884" i="17"/>
  <c r="H883" i="17"/>
  <c r="H882" i="17"/>
  <c r="H881" i="17"/>
  <c r="H880" i="17"/>
  <c r="H879" i="17"/>
  <c r="H878" i="17"/>
  <c r="H877" i="17"/>
  <c r="H876" i="17"/>
  <c r="H875" i="17"/>
  <c r="H874" i="17"/>
  <c r="H873" i="17"/>
  <c r="H872" i="17"/>
  <c r="H871" i="17"/>
  <c r="H870" i="17"/>
  <c r="H869" i="17"/>
  <c r="H868" i="17"/>
  <c r="H867" i="17"/>
  <c r="H866" i="17"/>
  <c r="H865" i="17"/>
  <c r="H864" i="17"/>
  <c r="H863" i="17"/>
  <c r="H862" i="17"/>
  <c r="H861" i="17"/>
  <c r="H860" i="17"/>
  <c r="H859" i="17"/>
  <c r="H858" i="17"/>
  <c r="H857" i="17"/>
  <c r="H856" i="17"/>
  <c r="H855" i="17"/>
  <c r="H854" i="17"/>
  <c r="H853" i="17"/>
  <c r="H852" i="17"/>
  <c r="H851" i="17"/>
  <c r="H850" i="17"/>
  <c r="H849" i="17"/>
  <c r="H848" i="17"/>
  <c r="H847" i="17"/>
  <c r="H846" i="17"/>
  <c r="H845" i="17"/>
  <c r="H844" i="17"/>
  <c r="H843" i="17"/>
  <c r="H842" i="17"/>
  <c r="H841" i="17"/>
  <c r="H840" i="17"/>
  <c r="H839" i="17"/>
  <c r="H838" i="17"/>
  <c r="H837" i="17"/>
  <c r="H836" i="17"/>
  <c r="H835" i="17"/>
  <c r="H834" i="17"/>
  <c r="H833" i="17"/>
  <c r="H832" i="17"/>
  <c r="H831" i="17"/>
  <c r="H830" i="17"/>
  <c r="H829" i="17"/>
  <c r="H828" i="17"/>
  <c r="H827" i="17"/>
  <c r="H826" i="17"/>
  <c r="H825" i="17"/>
  <c r="H824" i="17"/>
  <c r="H823" i="17"/>
  <c r="H822" i="17"/>
  <c r="H821" i="17"/>
  <c r="H820" i="17"/>
  <c r="H819" i="17"/>
  <c r="H818" i="17"/>
  <c r="H817" i="17"/>
  <c r="H816" i="17"/>
  <c r="H815" i="17"/>
  <c r="H814" i="17"/>
  <c r="H813" i="17"/>
  <c r="H812" i="17"/>
  <c r="H811" i="17"/>
  <c r="H810" i="17"/>
  <c r="H809" i="17"/>
  <c r="H808" i="17"/>
  <c r="H807" i="17"/>
  <c r="H806" i="17"/>
  <c r="H805" i="17"/>
  <c r="H804" i="17"/>
  <c r="H803" i="17"/>
  <c r="H802" i="17"/>
  <c r="H801" i="17"/>
  <c r="H800" i="17"/>
  <c r="H799" i="17"/>
  <c r="H798" i="17"/>
  <c r="H797" i="17"/>
  <c r="H796" i="17"/>
  <c r="H795" i="17"/>
  <c r="H794" i="17"/>
  <c r="H793" i="17"/>
  <c r="H792" i="17"/>
  <c r="H791" i="17"/>
  <c r="H790" i="17"/>
  <c r="H789" i="17"/>
  <c r="H788" i="17"/>
  <c r="H787" i="17"/>
  <c r="H786" i="17"/>
  <c r="H785" i="17"/>
  <c r="H784" i="17"/>
  <c r="H783" i="17"/>
  <c r="H782" i="17"/>
  <c r="H781" i="17"/>
  <c r="H780" i="17"/>
  <c r="H779" i="17"/>
  <c r="H778" i="17"/>
  <c r="H777" i="17"/>
  <c r="H776" i="17"/>
  <c r="H775" i="17"/>
  <c r="H774" i="17"/>
  <c r="H773" i="17"/>
  <c r="H772" i="17"/>
  <c r="H771" i="17"/>
  <c r="H770" i="17"/>
  <c r="H769" i="17"/>
  <c r="H768" i="17"/>
  <c r="H767" i="17"/>
  <c r="H766" i="17"/>
  <c r="H765" i="17"/>
  <c r="H764" i="17"/>
  <c r="H763" i="17"/>
  <c r="H762" i="17"/>
  <c r="H761" i="17"/>
  <c r="H760" i="17"/>
  <c r="H759" i="17"/>
  <c r="H758" i="17"/>
  <c r="H757" i="17"/>
  <c r="H756" i="17"/>
  <c r="H755" i="17"/>
  <c r="H754" i="17"/>
  <c r="H753" i="17"/>
  <c r="H752" i="17"/>
  <c r="H751" i="17"/>
  <c r="H750" i="17"/>
  <c r="H749" i="17"/>
  <c r="H748" i="17"/>
  <c r="H747" i="17"/>
  <c r="H746" i="17"/>
  <c r="H745" i="17"/>
  <c r="H744" i="17"/>
  <c r="H743" i="17"/>
  <c r="H742" i="17"/>
  <c r="H741" i="17"/>
  <c r="H740" i="17"/>
  <c r="H739" i="17"/>
  <c r="H738" i="17"/>
  <c r="H737" i="17"/>
  <c r="H736" i="17"/>
  <c r="H735" i="17"/>
  <c r="H734" i="17"/>
  <c r="H733" i="17"/>
  <c r="H732" i="17"/>
  <c r="H731" i="17"/>
  <c r="H730" i="17"/>
  <c r="H729" i="17"/>
  <c r="H728" i="17"/>
  <c r="H727" i="17"/>
  <c r="H726" i="17"/>
  <c r="H725" i="17"/>
  <c r="H724" i="17"/>
  <c r="H723" i="17"/>
  <c r="H722" i="17"/>
  <c r="H721" i="17"/>
  <c r="H720" i="17"/>
  <c r="H719" i="17"/>
  <c r="H718" i="17"/>
  <c r="H717" i="17"/>
  <c r="H716" i="17"/>
  <c r="H715" i="17"/>
  <c r="H714" i="17"/>
  <c r="H713" i="17"/>
  <c r="H712" i="17"/>
  <c r="H711" i="17"/>
  <c r="H710" i="17"/>
  <c r="H709" i="17"/>
  <c r="H708" i="17"/>
  <c r="H707" i="17"/>
  <c r="H706" i="17"/>
  <c r="H705" i="17"/>
  <c r="H704" i="17"/>
  <c r="H703" i="17"/>
  <c r="H702" i="17"/>
  <c r="H701" i="17"/>
  <c r="H700" i="17"/>
  <c r="H699" i="17"/>
  <c r="H698" i="17"/>
  <c r="H697" i="17"/>
  <c r="H696" i="17"/>
  <c r="H695" i="17"/>
  <c r="H694" i="17"/>
  <c r="H693" i="17"/>
  <c r="H692" i="17"/>
  <c r="H691" i="17"/>
  <c r="H690" i="17"/>
  <c r="H689" i="17"/>
  <c r="H688" i="17"/>
  <c r="H687" i="17"/>
  <c r="H686" i="17"/>
  <c r="H685" i="17"/>
  <c r="H684" i="17"/>
  <c r="H683" i="17"/>
  <c r="H682" i="17"/>
  <c r="H681" i="17"/>
  <c r="H680" i="17"/>
  <c r="H679" i="17"/>
  <c r="H678" i="17"/>
  <c r="H677" i="17"/>
  <c r="H676" i="17"/>
  <c r="H675" i="17"/>
  <c r="H674" i="17"/>
  <c r="H673" i="17"/>
  <c r="H672" i="17"/>
  <c r="H671" i="17"/>
  <c r="H670" i="17"/>
  <c r="H669" i="17"/>
  <c r="H668" i="17"/>
  <c r="H667" i="17"/>
  <c r="H666" i="17"/>
  <c r="H665" i="17"/>
  <c r="H664" i="17"/>
  <c r="H663" i="17"/>
  <c r="H662" i="17"/>
  <c r="H661" i="17"/>
  <c r="H660" i="17"/>
  <c r="H659" i="17"/>
  <c r="H658" i="17"/>
  <c r="H657" i="17"/>
  <c r="H656" i="17"/>
  <c r="H655" i="17"/>
  <c r="H654" i="17"/>
  <c r="H653" i="17"/>
  <c r="H652" i="17"/>
  <c r="H651" i="17"/>
  <c r="H650" i="17"/>
  <c r="H649" i="17"/>
  <c r="H648" i="17"/>
  <c r="H647" i="17"/>
  <c r="H646" i="17"/>
  <c r="H645" i="17"/>
  <c r="H644" i="17"/>
  <c r="H643" i="17"/>
  <c r="H642" i="17"/>
  <c r="H641" i="17"/>
  <c r="H640" i="17"/>
  <c r="H639" i="17"/>
  <c r="H638" i="17"/>
  <c r="H637" i="17"/>
  <c r="H636" i="17"/>
  <c r="H635" i="17"/>
  <c r="H634" i="17"/>
  <c r="H633" i="17"/>
  <c r="H632" i="17"/>
  <c r="H631" i="17"/>
  <c r="H630" i="17"/>
  <c r="H629" i="17"/>
  <c r="H628" i="17"/>
  <c r="H627" i="17"/>
  <c r="H626" i="17"/>
  <c r="H625" i="17"/>
  <c r="H624" i="17"/>
  <c r="H623" i="17"/>
  <c r="H622" i="17"/>
  <c r="H621" i="17"/>
  <c r="H620" i="17"/>
  <c r="H619" i="17"/>
  <c r="H618" i="17"/>
  <c r="H617" i="17"/>
  <c r="H616" i="17"/>
  <c r="H615" i="17"/>
  <c r="H614" i="17"/>
  <c r="H613" i="17"/>
  <c r="H612" i="17"/>
  <c r="H611" i="17"/>
  <c r="H610" i="17"/>
  <c r="H609" i="17"/>
  <c r="H608" i="17"/>
  <c r="H607" i="17"/>
  <c r="H606" i="17"/>
  <c r="H605" i="17"/>
  <c r="H604" i="17"/>
  <c r="H603" i="17"/>
  <c r="H602" i="17"/>
  <c r="H601" i="17"/>
  <c r="H600" i="17"/>
  <c r="H599" i="17"/>
  <c r="H598" i="17"/>
  <c r="H597" i="17"/>
  <c r="H596" i="17"/>
  <c r="H595" i="17"/>
  <c r="H594" i="17"/>
  <c r="H593" i="17"/>
  <c r="H592" i="17"/>
  <c r="H591" i="17"/>
  <c r="H590" i="17"/>
  <c r="H589" i="17"/>
  <c r="H588" i="17"/>
  <c r="H587" i="17"/>
  <c r="H586" i="17"/>
  <c r="H585" i="17"/>
  <c r="H584" i="17"/>
  <c r="H583" i="17"/>
  <c r="H582" i="17"/>
  <c r="H581" i="17"/>
  <c r="H580" i="17"/>
  <c r="H579" i="17"/>
  <c r="H578" i="17"/>
  <c r="H577" i="17"/>
  <c r="H576" i="17"/>
  <c r="H575" i="17"/>
  <c r="H574" i="17"/>
  <c r="H573" i="17"/>
  <c r="H572" i="17"/>
  <c r="H571" i="17"/>
  <c r="H570" i="17"/>
  <c r="H569" i="17"/>
  <c r="H568" i="17"/>
  <c r="H567" i="17"/>
  <c r="H566" i="17"/>
  <c r="H565" i="17"/>
  <c r="H564" i="17"/>
  <c r="H563" i="17"/>
  <c r="H562" i="17"/>
  <c r="H561" i="17"/>
  <c r="H560" i="17"/>
  <c r="H559" i="17"/>
  <c r="H558" i="17"/>
  <c r="H557" i="17"/>
  <c r="H556" i="17"/>
  <c r="H555" i="17"/>
  <c r="H554" i="17"/>
  <c r="H553" i="17"/>
  <c r="H552" i="17"/>
  <c r="H551" i="17"/>
  <c r="H550" i="17"/>
  <c r="H549" i="17"/>
  <c r="H548" i="17"/>
  <c r="H547" i="17"/>
  <c r="H546" i="17"/>
  <c r="H545" i="17"/>
  <c r="H544" i="17"/>
  <c r="H543" i="17"/>
  <c r="H542" i="17"/>
  <c r="H541" i="17"/>
  <c r="H540" i="17"/>
  <c r="H539" i="17"/>
  <c r="H538" i="17"/>
  <c r="H537" i="17"/>
  <c r="H536" i="17"/>
  <c r="H535" i="17"/>
  <c r="H534" i="17"/>
  <c r="H533" i="17"/>
  <c r="H532" i="17"/>
  <c r="H531" i="17"/>
  <c r="H530" i="17"/>
  <c r="H529" i="17"/>
  <c r="H528" i="17"/>
  <c r="H527" i="17"/>
  <c r="H526" i="17"/>
  <c r="H525" i="17"/>
  <c r="H524" i="17"/>
  <c r="H523" i="17"/>
  <c r="H522" i="17"/>
  <c r="H521" i="17"/>
  <c r="H520" i="17"/>
  <c r="H519" i="17"/>
  <c r="H518" i="17"/>
  <c r="H517" i="17"/>
  <c r="H516" i="17"/>
  <c r="H515" i="17"/>
  <c r="H514" i="17"/>
  <c r="H513" i="17"/>
  <c r="H512" i="17"/>
  <c r="H511" i="17"/>
  <c r="H510" i="17"/>
  <c r="H509" i="17"/>
  <c r="H508" i="17"/>
  <c r="H507" i="17"/>
  <c r="H506" i="17"/>
  <c r="H505" i="17"/>
  <c r="H504" i="17"/>
  <c r="H503" i="17"/>
  <c r="H502" i="17"/>
  <c r="H501" i="17"/>
  <c r="H500" i="17"/>
  <c r="H499" i="17"/>
  <c r="H498" i="17"/>
  <c r="H497" i="17"/>
  <c r="H496" i="17"/>
  <c r="H495" i="17"/>
  <c r="H494" i="17"/>
  <c r="H493" i="17"/>
  <c r="H492" i="17"/>
  <c r="H491" i="17"/>
  <c r="H490" i="17"/>
  <c r="H489" i="17"/>
  <c r="H488" i="17"/>
  <c r="H487" i="17"/>
  <c r="H486" i="17"/>
  <c r="H485" i="17"/>
  <c r="H484" i="17"/>
  <c r="H483" i="17"/>
  <c r="H482" i="17"/>
  <c r="H481" i="17"/>
  <c r="H480" i="17"/>
  <c r="H479" i="17"/>
  <c r="H478" i="17"/>
  <c r="H477" i="17"/>
  <c r="H476" i="17"/>
  <c r="H475" i="17"/>
  <c r="H474" i="17"/>
  <c r="H473" i="17"/>
  <c r="H472" i="17"/>
  <c r="H471" i="17"/>
  <c r="H470" i="17"/>
  <c r="H469" i="17"/>
  <c r="H468" i="17"/>
  <c r="H467" i="17"/>
  <c r="H466" i="17"/>
  <c r="H465" i="17"/>
  <c r="H464" i="17"/>
  <c r="H463" i="17"/>
  <c r="H462" i="17"/>
  <c r="H461" i="17"/>
  <c r="H460" i="17"/>
  <c r="H459" i="17"/>
  <c r="H458" i="17"/>
  <c r="H457" i="17"/>
  <c r="H456" i="17"/>
  <c r="H455" i="17"/>
  <c r="H454" i="17"/>
  <c r="H453" i="17"/>
  <c r="H452" i="17"/>
  <c r="H451" i="17"/>
  <c r="H450" i="17"/>
  <c r="H449" i="17"/>
  <c r="H448" i="17"/>
  <c r="H447" i="17"/>
  <c r="H446" i="17"/>
  <c r="H445" i="17"/>
  <c r="H444" i="17"/>
  <c r="H443" i="17"/>
  <c r="H442" i="17"/>
  <c r="H441" i="17"/>
  <c r="H440" i="17"/>
  <c r="H439" i="17"/>
  <c r="H438" i="17"/>
  <c r="H437" i="17"/>
  <c r="H436" i="17"/>
  <c r="H435" i="17"/>
  <c r="H434" i="17"/>
  <c r="H433" i="17"/>
  <c r="H432" i="17"/>
  <c r="H431" i="17"/>
  <c r="H430" i="17"/>
  <c r="H429" i="17"/>
  <c r="H428" i="17"/>
  <c r="H427" i="17"/>
  <c r="H426" i="17"/>
  <c r="H425" i="17"/>
  <c r="H424" i="17"/>
  <c r="H423" i="17"/>
  <c r="H422" i="17"/>
  <c r="H421" i="17"/>
  <c r="H420" i="17"/>
  <c r="H419" i="17"/>
  <c r="H418" i="17"/>
  <c r="H417" i="17"/>
  <c r="H416" i="17"/>
  <c r="H415" i="17"/>
  <c r="H414" i="17"/>
  <c r="H413" i="17"/>
  <c r="H412" i="17"/>
  <c r="H411" i="17"/>
  <c r="H410" i="17"/>
  <c r="H409" i="17"/>
  <c r="H408" i="17"/>
  <c r="H407" i="17"/>
  <c r="H406" i="17"/>
  <c r="H405" i="17"/>
  <c r="H404" i="17"/>
  <c r="H403" i="17"/>
  <c r="H402" i="17"/>
  <c r="H401" i="17"/>
  <c r="H400" i="17"/>
  <c r="H399" i="17"/>
  <c r="H398" i="17"/>
  <c r="H397" i="17"/>
  <c r="H396" i="17"/>
  <c r="H395" i="17"/>
  <c r="H394" i="17"/>
  <c r="H393" i="17"/>
  <c r="H392" i="17"/>
  <c r="H391" i="17"/>
  <c r="H390" i="17"/>
  <c r="H389" i="17"/>
  <c r="H388" i="17"/>
  <c r="H387" i="17"/>
  <c r="H386" i="17"/>
  <c r="H385" i="17"/>
  <c r="H384" i="17"/>
  <c r="H383" i="17"/>
  <c r="H382" i="17"/>
  <c r="H381" i="17"/>
  <c r="H380" i="17"/>
  <c r="H379" i="17"/>
  <c r="H378" i="17"/>
  <c r="H377" i="17"/>
  <c r="H376" i="17"/>
  <c r="H375" i="17"/>
  <c r="H374" i="17"/>
  <c r="H373" i="17"/>
  <c r="H372" i="17"/>
  <c r="H371" i="17"/>
  <c r="H370" i="17"/>
  <c r="H369" i="17"/>
  <c r="H368" i="17"/>
  <c r="H367" i="17"/>
  <c r="H366" i="17"/>
  <c r="H365" i="17"/>
  <c r="H364" i="17"/>
  <c r="H363" i="17"/>
  <c r="H362" i="17"/>
  <c r="H361" i="17"/>
  <c r="H360" i="17"/>
  <c r="H359" i="17"/>
  <c r="H358" i="17"/>
  <c r="H357" i="17"/>
  <c r="H356" i="17"/>
  <c r="H355" i="17"/>
  <c r="H354" i="17"/>
  <c r="H353" i="17"/>
  <c r="H352" i="17"/>
  <c r="H351" i="17"/>
  <c r="H350" i="17"/>
  <c r="H349" i="17"/>
  <c r="H348" i="17"/>
  <c r="H347" i="17"/>
  <c r="H346" i="17"/>
  <c r="H345" i="17"/>
  <c r="H344" i="17"/>
  <c r="H343" i="17"/>
  <c r="H342" i="17"/>
  <c r="H341" i="17"/>
  <c r="H340" i="17"/>
  <c r="H339" i="17"/>
  <c r="H338" i="17"/>
  <c r="H337" i="17"/>
  <c r="H336" i="17"/>
  <c r="H335" i="17"/>
  <c r="H334" i="17"/>
  <c r="H333" i="17"/>
  <c r="H332" i="17"/>
  <c r="H331" i="17"/>
  <c r="H330" i="17"/>
  <c r="H329" i="17"/>
  <c r="H328" i="17"/>
  <c r="H327" i="17"/>
  <c r="H326" i="17"/>
  <c r="H325" i="17"/>
  <c r="H324" i="17"/>
  <c r="H323" i="17"/>
  <c r="H322" i="17"/>
  <c r="H321" i="17"/>
  <c r="H320" i="17"/>
  <c r="H319" i="17"/>
  <c r="H318" i="17"/>
  <c r="H317" i="17"/>
  <c r="H316" i="17"/>
  <c r="H315" i="17"/>
  <c r="H314" i="17"/>
  <c r="H313" i="17"/>
  <c r="H312" i="17"/>
  <c r="H311" i="17"/>
  <c r="H310" i="17"/>
  <c r="H309" i="17"/>
  <c r="H308" i="17"/>
  <c r="H307" i="17"/>
  <c r="H306" i="17"/>
  <c r="H305" i="17"/>
  <c r="H304" i="17"/>
  <c r="H303" i="17"/>
  <c r="H302" i="17"/>
  <c r="H301" i="17"/>
  <c r="H300" i="17"/>
  <c r="H299" i="17"/>
  <c r="H298" i="17"/>
  <c r="H297" i="17"/>
  <c r="H296" i="17"/>
  <c r="H295" i="17"/>
  <c r="H294" i="17"/>
  <c r="H293" i="17"/>
  <c r="H292" i="17"/>
  <c r="H291" i="17"/>
  <c r="H290" i="17"/>
  <c r="H289" i="17"/>
  <c r="H288" i="17"/>
  <c r="H287" i="17"/>
  <c r="H286" i="17"/>
  <c r="H285" i="17"/>
  <c r="H284" i="17"/>
  <c r="H283" i="17"/>
  <c r="H282" i="17"/>
  <c r="H281" i="17"/>
  <c r="H280" i="17"/>
  <c r="H279" i="17"/>
  <c r="H278" i="17"/>
  <c r="H277" i="17"/>
  <c r="H276" i="17"/>
  <c r="H275" i="17"/>
  <c r="H274" i="17"/>
  <c r="H273" i="17"/>
  <c r="H272" i="17"/>
  <c r="H271" i="17"/>
  <c r="H270" i="17"/>
  <c r="H269" i="17"/>
  <c r="H268" i="17"/>
  <c r="H267" i="17"/>
  <c r="H266" i="17"/>
  <c r="H265" i="17"/>
  <c r="H264" i="17"/>
  <c r="H263" i="17"/>
  <c r="H262" i="17"/>
  <c r="H261" i="17"/>
  <c r="H260" i="17"/>
  <c r="H259" i="17"/>
  <c r="H258" i="17"/>
  <c r="H257" i="17"/>
  <c r="H256" i="17"/>
  <c r="H255" i="17"/>
  <c r="H254" i="17"/>
  <c r="H253" i="17"/>
  <c r="H252" i="17"/>
  <c r="H251" i="17"/>
  <c r="H250" i="17"/>
  <c r="H249" i="17"/>
  <c r="H248" i="17"/>
  <c r="H247" i="17"/>
  <c r="H246" i="17"/>
  <c r="H245" i="17"/>
  <c r="H244" i="17"/>
  <c r="H243" i="17"/>
  <c r="H242" i="17"/>
  <c r="H241" i="17"/>
  <c r="H240" i="17"/>
  <c r="H239" i="17"/>
  <c r="H238" i="17"/>
  <c r="H237" i="17"/>
  <c r="H236" i="17"/>
  <c r="H235" i="17"/>
  <c r="H234" i="17"/>
  <c r="H233" i="17"/>
  <c r="H232" i="17"/>
  <c r="H231" i="17"/>
  <c r="H230" i="17"/>
  <c r="H229" i="17"/>
  <c r="H228" i="17"/>
  <c r="H227" i="17"/>
  <c r="H226" i="17"/>
  <c r="H225" i="17"/>
  <c r="H224" i="17"/>
  <c r="H223" i="17"/>
  <c r="H222" i="17"/>
  <c r="H221" i="17"/>
  <c r="H220" i="17"/>
  <c r="H219" i="17"/>
  <c r="H218" i="17"/>
  <c r="H217" i="17"/>
  <c r="H216" i="17"/>
  <c r="H215" i="17"/>
  <c r="H214" i="17"/>
  <c r="H213" i="17"/>
  <c r="H212" i="17"/>
  <c r="H211" i="17"/>
  <c r="H210" i="17"/>
  <c r="H209" i="17"/>
  <c r="H208" i="17"/>
  <c r="H207" i="17"/>
  <c r="H206" i="17"/>
  <c r="H205" i="17"/>
  <c r="H204" i="17"/>
  <c r="H203" i="17"/>
  <c r="H202" i="17"/>
  <c r="H201" i="17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I31" i="2"/>
  <c r="E31" i="2"/>
  <c r="N31" i="2"/>
  <c r="M31" i="2"/>
  <c r="H1005" i="16"/>
  <c r="H1004" i="16"/>
  <c r="H1003" i="16"/>
  <c r="H1002" i="16"/>
  <c r="H1001" i="16"/>
  <c r="H1000" i="16"/>
  <c r="H999" i="16"/>
  <c r="H998" i="16"/>
  <c r="H997" i="16"/>
  <c r="H996" i="16"/>
  <c r="H995" i="16"/>
  <c r="H994" i="16"/>
  <c r="H993" i="16"/>
  <c r="H992" i="16"/>
  <c r="H991" i="16"/>
  <c r="H990" i="16"/>
  <c r="H989" i="16"/>
  <c r="H988" i="16"/>
  <c r="H987" i="16"/>
  <c r="H986" i="16"/>
  <c r="H985" i="16"/>
  <c r="H984" i="16"/>
  <c r="H983" i="16"/>
  <c r="H982" i="16"/>
  <c r="H981" i="16"/>
  <c r="H980" i="16"/>
  <c r="H979" i="16"/>
  <c r="H978" i="16"/>
  <c r="H977" i="16"/>
  <c r="H976" i="16"/>
  <c r="H975" i="16"/>
  <c r="H974" i="16"/>
  <c r="H973" i="16"/>
  <c r="H972" i="16"/>
  <c r="H971" i="16"/>
  <c r="H970" i="16"/>
  <c r="H969" i="16"/>
  <c r="H968" i="16"/>
  <c r="H967" i="16"/>
  <c r="H966" i="16"/>
  <c r="H965" i="16"/>
  <c r="H964" i="16"/>
  <c r="H963" i="16"/>
  <c r="H962" i="16"/>
  <c r="H961" i="16"/>
  <c r="H960" i="16"/>
  <c r="H959" i="16"/>
  <c r="H958" i="16"/>
  <c r="H957" i="16"/>
  <c r="H956" i="16"/>
  <c r="H955" i="16"/>
  <c r="H954" i="16"/>
  <c r="H953" i="16"/>
  <c r="H952" i="16"/>
  <c r="H951" i="16"/>
  <c r="H950" i="16"/>
  <c r="H949" i="16"/>
  <c r="H948" i="16"/>
  <c r="H947" i="16"/>
  <c r="H946" i="16"/>
  <c r="H945" i="16"/>
  <c r="H944" i="16"/>
  <c r="H943" i="16"/>
  <c r="H942" i="16"/>
  <c r="H941" i="16"/>
  <c r="H940" i="16"/>
  <c r="H939" i="16"/>
  <c r="H938" i="16"/>
  <c r="H937" i="16"/>
  <c r="H936" i="16"/>
  <c r="H935" i="16"/>
  <c r="H934" i="16"/>
  <c r="H933" i="16"/>
  <c r="H932" i="16"/>
  <c r="H931" i="16"/>
  <c r="H930" i="16"/>
  <c r="H929" i="16"/>
  <c r="H928" i="16"/>
  <c r="H927" i="16"/>
  <c r="H926" i="16"/>
  <c r="H925" i="16"/>
  <c r="H924" i="16"/>
  <c r="H923" i="16"/>
  <c r="H922" i="16"/>
  <c r="H921" i="16"/>
  <c r="H920" i="16"/>
  <c r="H919" i="16"/>
  <c r="H918" i="16"/>
  <c r="H917" i="16"/>
  <c r="H916" i="16"/>
  <c r="H915" i="16"/>
  <c r="H914" i="16"/>
  <c r="H913" i="16"/>
  <c r="H912" i="16"/>
  <c r="H911" i="16"/>
  <c r="H910" i="16"/>
  <c r="H909" i="16"/>
  <c r="H908" i="16"/>
  <c r="H907" i="16"/>
  <c r="H906" i="16"/>
  <c r="H905" i="16"/>
  <c r="H904" i="16"/>
  <c r="H903" i="16"/>
  <c r="H902" i="16"/>
  <c r="H901" i="16"/>
  <c r="H900" i="16"/>
  <c r="H899" i="16"/>
  <c r="H898" i="16"/>
  <c r="H897" i="16"/>
  <c r="H896" i="16"/>
  <c r="H895" i="16"/>
  <c r="H894" i="16"/>
  <c r="H893" i="16"/>
  <c r="H892" i="16"/>
  <c r="H891" i="16"/>
  <c r="H890" i="16"/>
  <c r="H889" i="16"/>
  <c r="H888" i="16"/>
  <c r="H887" i="16"/>
  <c r="H886" i="16"/>
  <c r="H885" i="16"/>
  <c r="H884" i="16"/>
  <c r="H883" i="16"/>
  <c r="H882" i="16"/>
  <c r="H881" i="16"/>
  <c r="H880" i="16"/>
  <c r="H879" i="16"/>
  <c r="H878" i="16"/>
  <c r="H877" i="16"/>
  <c r="H876" i="16"/>
  <c r="H875" i="16"/>
  <c r="H874" i="16"/>
  <c r="H873" i="16"/>
  <c r="H872" i="16"/>
  <c r="H871" i="16"/>
  <c r="H870" i="16"/>
  <c r="H869" i="16"/>
  <c r="H868" i="16"/>
  <c r="H867" i="16"/>
  <c r="H866" i="16"/>
  <c r="H865" i="16"/>
  <c r="H864" i="16"/>
  <c r="H863" i="16"/>
  <c r="H862" i="16"/>
  <c r="H861" i="16"/>
  <c r="H860" i="16"/>
  <c r="H859" i="16"/>
  <c r="H858" i="16"/>
  <c r="H857" i="16"/>
  <c r="H856" i="16"/>
  <c r="H855" i="16"/>
  <c r="H854" i="16"/>
  <c r="H853" i="16"/>
  <c r="H852" i="16"/>
  <c r="H851" i="16"/>
  <c r="H850" i="16"/>
  <c r="H849" i="16"/>
  <c r="H848" i="16"/>
  <c r="H847" i="16"/>
  <c r="H846" i="16"/>
  <c r="H845" i="16"/>
  <c r="H844" i="16"/>
  <c r="H843" i="16"/>
  <c r="H842" i="16"/>
  <c r="H841" i="16"/>
  <c r="H840" i="16"/>
  <c r="H839" i="16"/>
  <c r="H838" i="16"/>
  <c r="H837" i="16"/>
  <c r="H836" i="16"/>
  <c r="H835" i="16"/>
  <c r="H834" i="16"/>
  <c r="H833" i="16"/>
  <c r="H832" i="16"/>
  <c r="H831" i="16"/>
  <c r="H830" i="16"/>
  <c r="H829" i="16"/>
  <c r="H828" i="16"/>
  <c r="H827" i="16"/>
  <c r="H826" i="16"/>
  <c r="H825" i="16"/>
  <c r="H824" i="16"/>
  <c r="H823" i="16"/>
  <c r="H822" i="16"/>
  <c r="H821" i="16"/>
  <c r="H820" i="16"/>
  <c r="H819" i="16"/>
  <c r="H818" i="16"/>
  <c r="H817" i="16"/>
  <c r="H816" i="16"/>
  <c r="H815" i="16"/>
  <c r="H814" i="16"/>
  <c r="H813" i="16"/>
  <c r="H812" i="16"/>
  <c r="H811" i="16"/>
  <c r="H810" i="16"/>
  <c r="H809" i="16"/>
  <c r="H808" i="16"/>
  <c r="H807" i="16"/>
  <c r="H806" i="16"/>
  <c r="H805" i="16"/>
  <c r="H804" i="16"/>
  <c r="H803" i="16"/>
  <c r="H802" i="16"/>
  <c r="H801" i="16"/>
  <c r="H800" i="16"/>
  <c r="H799" i="16"/>
  <c r="H798" i="16"/>
  <c r="H797" i="16"/>
  <c r="H796" i="16"/>
  <c r="H795" i="16"/>
  <c r="H794" i="16"/>
  <c r="H793" i="16"/>
  <c r="H792" i="16"/>
  <c r="H791" i="16"/>
  <c r="H790" i="16"/>
  <c r="H789" i="16"/>
  <c r="H788" i="16"/>
  <c r="H787" i="16"/>
  <c r="H786" i="16"/>
  <c r="H785" i="16"/>
  <c r="H784" i="16"/>
  <c r="H783" i="16"/>
  <c r="H782" i="16"/>
  <c r="H781" i="16"/>
  <c r="H780" i="16"/>
  <c r="H779" i="16"/>
  <c r="H778" i="16"/>
  <c r="H777" i="16"/>
  <c r="H776" i="16"/>
  <c r="H775" i="16"/>
  <c r="H774" i="16"/>
  <c r="H773" i="16"/>
  <c r="H772" i="16"/>
  <c r="H771" i="16"/>
  <c r="H770" i="16"/>
  <c r="H769" i="16"/>
  <c r="H768" i="16"/>
  <c r="H767" i="16"/>
  <c r="H766" i="16"/>
  <c r="H765" i="16"/>
  <c r="H764" i="16"/>
  <c r="H763" i="16"/>
  <c r="H762" i="16"/>
  <c r="H761" i="16"/>
  <c r="H760" i="16"/>
  <c r="H759" i="16"/>
  <c r="H758" i="16"/>
  <c r="H757" i="16"/>
  <c r="H756" i="16"/>
  <c r="H755" i="16"/>
  <c r="H754" i="16"/>
  <c r="H753" i="16"/>
  <c r="H752" i="16"/>
  <c r="H751" i="16"/>
  <c r="H750" i="16"/>
  <c r="H749" i="16"/>
  <c r="H748" i="16"/>
  <c r="H747" i="16"/>
  <c r="H746" i="16"/>
  <c r="H745" i="16"/>
  <c r="H744" i="16"/>
  <c r="H743" i="16"/>
  <c r="H742" i="16"/>
  <c r="H741" i="16"/>
  <c r="H740" i="16"/>
  <c r="H739" i="16"/>
  <c r="H738" i="16"/>
  <c r="H737" i="16"/>
  <c r="H736" i="16"/>
  <c r="H735" i="16"/>
  <c r="H734" i="16"/>
  <c r="H733" i="16"/>
  <c r="H732" i="16"/>
  <c r="H731" i="16"/>
  <c r="H730" i="16"/>
  <c r="H729" i="16"/>
  <c r="H728" i="16"/>
  <c r="H727" i="16"/>
  <c r="H726" i="16"/>
  <c r="H725" i="16"/>
  <c r="H724" i="16"/>
  <c r="H723" i="16"/>
  <c r="H722" i="16"/>
  <c r="H721" i="16"/>
  <c r="H720" i="16"/>
  <c r="H719" i="16"/>
  <c r="H718" i="16"/>
  <c r="H717" i="16"/>
  <c r="H716" i="16"/>
  <c r="H715" i="16"/>
  <c r="H714" i="16"/>
  <c r="H713" i="16"/>
  <c r="H712" i="16"/>
  <c r="H711" i="16"/>
  <c r="H710" i="16"/>
  <c r="H709" i="16"/>
  <c r="H708" i="16"/>
  <c r="H707" i="16"/>
  <c r="H706" i="16"/>
  <c r="H705" i="16"/>
  <c r="H704" i="16"/>
  <c r="H703" i="16"/>
  <c r="H702" i="16"/>
  <c r="H701" i="16"/>
  <c r="H700" i="16"/>
  <c r="H699" i="16"/>
  <c r="H698" i="16"/>
  <c r="H697" i="16"/>
  <c r="H696" i="16"/>
  <c r="H695" i="16"/>
  <c r="H694" i="16"/>
  <c r="H693" i="16"/>
  <c r="H692" i="16"/>
  <c r="H691" i="16"/>
  <c r="H690" i="16"/>
  <c r="H689" i="16"/>
  <c r="H688" i="16"/>
  <c r="H687" i="16"/>
  <c r="H686" i="16"/>
  <c r="H685" i="16"/>
  <c r="H684" i="16"/>
  <c r="H683" i="16"/>
  <c r="H682" i="16"/>
  <c r="H681" i="16"/>
  <c r="H680" i="16"/>
  <c r="H679" i="16"/>
  <c r="H678" i="16"/>
  <c r="H677" i="16"/>
  <c r="H676" i="16"/>
  <c r="H675" i="16"/>
  <c r="H674" i="16"/>
  <c r="H673" i="16"/>
  <c r="H672" i="16"/>
  <c r="H671" i="16"/>
  <c r="H670" i="16"/>
  <c r="H669" i="16"/>
  <c r="H668" i="16"/>
  <c r="H667" i="16"/>
  <c r="H666" i="16"/>
  <c r="H665" i="16"/>
  <c r="H664" i="16"/>
  <c r="H663" i="16"/>
  <c r="H662" i="16"/>
  <c r="H661" i="16"/>
  <c r="H660" i="16"/>
  <c r="H659" i="16"/>
  <c r="H658" i="16"/>
  <c r="H657" i="16"/>
  <c r="H656" i="16"/>
  <c r="H655" i="16"/>
  <c r="H654" i="16"/>
  <c r="H653" i="16"/>
  <c r="H652" i="16"/>
  <c r="H651" i="16"/>
  <c r="H650" i="16"/>
  <c r="H649" i="16"/>
  <c r="H648" i="16"/>
  <c r="H647" i="16"/>
  <c r="H646" i="16"/>
  <c r="H645" i="16"/>
  <c r="H644" i="16"/>
  <c r="H643" i="16"/>
  <c r="H642" i="16"/>
  <c r="H641" i="16"/>
  <c r="H640" i="16"/>
  <c r="H639" i="16"/>
  <c r="H638" i="16"/>
  <c r="H637" i="16"/>
  <c r="H636" i="16"/>
  <c r="H635" i="16"/>
  <c r="H634" i="16"/>
  <c r="H633" i="16"/>
  <c r="H632" i="16"/>
  <c r="H631" i="16"/>
  <c r="H630" i="16"/>
  <c r="H629" i="16"/>
  <c r="H628" i="16"/>
  <c r="H627" i="16"/>
  <c r="H626" i="16"/>
  <c r="H625" i="16"/>
  <c r="H624" i="16"/>
  <c r="H623" i="16"/>
  <c r="H622" i="16"/>
  <c r="H621" i="16"/>
  <c r="H620" i="16"/>
  <c r="H619" i="16"/>
  <c r="H618" i="16"/>
  <c r="H617" i="16"/>
  <c r="H616" i="16"/>
  <c r="H615" i="16"/>
  <c r="H614" i="16"/>
  <c r="H613" i="16"/>
  <c r="H612" i="16"/>
  <c r="H611" i="16"/>
  <c r="H610" i="16"/>
  <c r="H609" i="16"/>
  <c r="H608" i="16"/>
  <c r="H607" i="16"/>
  <c r="H606" i="16"/>
  <c r="H605" i="16"/>
  <c r="H604" i="16"/>
  <c r="H603" i="16"/>
  <c r="H602" i="16"/>
  <c r="H601" i="16"/>
  <c r="H600" i="16"/>
  <c r="H599" i="16"/>
  <c r="H598" i="16"/>
  <c r="H597" i="16"/>
  <c r="H596" i="16"/>
  <c r="H595" i="16"/>
  <c r="H594" i="16"/>
  <c r="H593" i="16"/>
  <c r="H592" i="16"/>
  <c r="H591" i="16"/>
  <c r="H590" i="16"/>
  <c r="H589" i="16"/>
  <c r="H588" i="16"/>
  <c r="H587" i="16"/>
  <c r="H586" i="16"/>
  <c r="H585" i="16"/>
  <c r="H584" i="16"/>
  <c r="H583" i="16"/>
  <c r="H582" i="16"/>
  <c r="H581" i="16"/>
  <c r="H580" i="16"/>
  <c r="H579" i="16"/>
  <c r="H578" i="16"/>
  <c r="H577" i="16"/>
  <c r="H576" i="16"/>
  <c r="H575" i="16"/>
  <c r="H574" i="16"/>
  <c r="H573" i="16"/>
  <c r="H572" i="16"/>
  <c r="H571" i="16"/>
  <c r="H570" i="16"/>
  <c r="H569" i="16"/>
  <c r="H568" i="16"/>
  <c r="H567" i="16"/>
  <c r="H566" i="16"/>
  <c r="H565" i="16"/>
  <c r="H564" i="16"/>
  <c r="H563" i="16"/>
  <c r="H562" i="16"/>
  <c r="H561" i="16"/>
  <c r="H560" i="16"/>
  <c r="H559" i="16"/>
  <c r="H558" i="16"/>
  <c r="H557" i="16"/>
  <c r="H556" i="16"/>
  <c r="H555" i="16"/>
  <c r="H554" i="16"/>
  <c r="H553" i="16"/>
  <c r="H552" i="16"/>
  <c r="H551" i="16"/>
  <c r="H550" i="16"/>
  <c r="H549" i="16"/>
  <c r="H548" i="16"/>
  <c r="H547" i="16"/>
  <c r="H546" i="16"/>
  <c r="H545" i="16"/>
  <c r="H544" i="16"/>
  <c r="H543" i="16"/>
  <c r="H542" i="16"/>
  <c r="H541" i="16"/>
  <c r="H540" i="16"/>
  <c r="H539" i="16"/>
  <c r="H538" i="16"/>
  <c r="H537" i="16"/>
  <c r="H536" i="16"/>
  <c r="H535" i="16"/>
  <c r="H534" i="16"/>
  <c r="H533" i="16"/>
  <c r="H532" i="16"/>
  <c r="H531" i="16"/>
  <c r="H530" i="16"/>
  <c r="H529" i="16"/>
  <c r="H528" i="16"/>
  <c r="H527" i="16"/>
  <c r="H526" i="16"/>
  <c r="H525" i="16"/>
  <c r="H524" i="16"/>
  <c r="H523" i="16"/>
  <c r="H522" i="16"/>
  <c r="H521" i="16"/>
  <c r="H520" i="16"/>
  <c r="H519" i="16"/>
  <c r="H518" i="16"/>
  <c r="H517" i="16"/>
  <c r="H516" i="16"/>
  <c r="H515" i="16"/>
  <c r="H514" i="16"/>
  <c r="H513" i="16"/>
  <c r="H512" i="16"/>
  <c r="H511" i="16"/>
  <c r="H510" i="16"/>
  <c r="H509" i="16"/>
  <c r="H508" i="16"/>
  <c r="H507" i="16"/>
  <c r="H506" i="16"/>
  <c r="H505" i="16"/>
  <c r="H504" i="16"/>
  <c r="H503" i="16"/>
  <c r="H502" i="16"/>
  <c r="H501" i="16"/>
  <c r="H500" i="16"/>
  <c r="H499" i="16"/>
  <c r="H498" i="16"/>
  <c r="H497" i="16"/>
  <c r="H496" i="16"/>
  <c r="H495" i="16"/>
  <c r="H494" i="16"/>
  <c r="H493" i="16"/>
  <c r="H492" i="16"/>
  <c r="H491" i="16"/>
  <c r="H490" i="16"/>
  <c r="H489" i="16"/>
  <c r="H488" i="16"/>
  <c r="H487" i="16"/>
  <c r="H486" i="16"/>
  <c r="H485" i="16"/>
  <c r="H484" i="16"/>
  <c r="H483" i="16"/>
  <c r="H482" i="16"/>
  <c r="H481" i="16"/>
  <c r="H480" i="16"/>
  <c r="H479" i="16"/>
  <c r="H478" i="16"/>
  <c r="H477" i="16"/>
  <c r="H476" i="16"/>
  <c r="H475" i="16"/>
  <c r="H474" i="16"/>
  <c r="H473" i="16"/>
  <c r="H472" i="16"/>
  <c r="H471" i="16"/>
  <c r="H470" i="16"/>
  <c r="H469" i="16"/>
  <c r="H468" i="16"/>
  <c r="H467" i="16"/>
  <c r="H466" i="16"/>
  <c r="H465" i="16"/>
  <c r="H464" i="16"/>
  <c r="H463" i="16"/>
  <c r="H462" i="16"/>
  <c r="H461" i="16"/>
  <c r="H460" i="16"/>
  <c r="H459" i="16"/>
  <c r="H458" i="16"/>
  <c r="H457" i="16"/>
  <c r="H456" i="16"/>
  <c r="H455" i="16"/>
  <c r="H454" i="16"/>
  <c r="H453" i="16"/>
  <c r="H452" i="16"/>
  <c r="H451" i="16"/>
  <c r="H450" i="16"/>
  <c r="H449" i="16"/>
  <c r="H448" i="16"/>
  <c r="H447" i="16"/>
  <c r="H446" i="16"/>
  <c r="H445" i="16"/>
  <c r="H444" i="16"/>
  <c r="H443" i="16"/>
  <c r="H442" i="16"/>
  <c r="H441" i="16"/>
  <c r="H440" i="16"/>
  <c r="H439" i="16"/>
  <c r="H438" i="16"/>
  <c r="H437" i="16"/>
  <c r="H436" i="16"/>
  <c r="H435" i="16"/>
  <c r="H434" i="16"/>
  <c r="H433" i="16"/>
  <c r="H432" i="16"/>
  <c r="H431" i="16"/>
  <c r="H430" i="16"/>
  <c r="H429" i="16"/>
  <c r="H428" i="16"/>
  <c r="H427" i="16"/>
  <c r="H426" i="16"/>
  <c r="H425" i="16"/>
  <c r="H424" i="16"/>
  <c r="H423" i="16"/>
  <c r="H422" i="16"/>
  <c r="H421" i="16"/>
  <c r="H420" i="16"/>
  <c r="H419" i="16"/>
  <c r="H418" i="16"/>
  <c r="H417" i="16"/>
  <c r="H416" i="16"/>
  <c r="H415" i="16"/>
  <c r="H414" i="16"/>
  <c r="H413" i="16"/>
  <c r="H412" i="16"/>
  <c r="H411" i="16"/>
  <c r="H410" i="16"/>
  <c r="H409" i="16"/>
  <c r="H408" i="16"/>
  <c r="H407" i="16"/>
  <c r="H406" i="16"/>
  <c r="H405" i="16"/>
  <c r="H404" i="16"/>
  <c r="H403" i="16"/>
  <c r="H402" i="16"/>
  <c r="H401" i="16"/>
  <c r="H400" i="16"/>
  <c r="H399" i="16"/>
  <c r="H39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I30" i="2"/>
  <c r="E30" i="2"/>
  <c r="H30" i="2"/>
  <c r="D30" i="2"/>
  <c r="N30" i="2"/>
  <c r="M30" i="2"/>
  <c r="H38" i="2"/>
  <c r="O38" i="2"/>
  <c r="M38" i="2"/>
  <c r="D38" i="2"/>
  <c r="D35" i="2"/>
  <c r="K35" i="2"/>
  <c r="K30" i="2"/>
  <c r="D31" i="2"/>
  <c r="H31" i="2"/>
  <c r="D40" i="2"/>
  <c r="K40" i="2"/>
  <c r="K39" i="2"/>
  <c r="C38" i="2"/>
  <c r="F38" i="2"/>
  <c r="G38" i="2"/>
  <c r="G39" i="2"/>
  <c r="C39" i="2"/>
  <c r="F39" i="2"/>
  <c r="B39" i="2"/>
  <c r="C40" i="2"/>
  <c r="G40" i="2"/>
  <c r="B40" i="2"/>
  <c r="F37" i="2"/>
  <c r="C37" i="2"/>
  <c r="G37" i="2"/>
  <c r="C36" i="2"/>
  <c r="F36" i="2"/>
  <c r="G36" i="2"/>
  <c r="B36" i="2"/>
  <c r="J36" i="2"/>
  <c r="F35" i="2"/>
  <c r="G35" i="2"/>
  <c r="C35" i="2"/>
  <c r="B35" i="2"/>
  <c r="G34" i="2"/>
  <c r="C34" i="2"/>
  <c r="B34" i="2"/>
  <c r="F34" i="2"/>
  <c r="G33" i="2"/>
  <c r="C33" i="2"/>
  <c r="F33" i="2"/>
  <c r="C32" i="2"/>
  <c r="G32" i="2"/>
  <c r="B32" i="2"/>
  <c r="G31" i="2"/>
  <c r="B31" i="2"/>
  <c r="F31" i="2"/>
  <c r="C31" i="2"/>
  <c r="G30" i="2"/>
  <c r="C30" i="2"/>
  <c r="B30" i="2"/>
  <c r="K38" i="2"/>
  <c r="F32" i="2"/>
  <c r="J32" i="2"/>
  <c r="B38" i="2"/>
  <c r="J38" i="2"/>
  <c r="J34" i="2"/>
  <c r="B33" i="2"/>
  <c r="J33" i="2"/>
  <c r="J35" i="2"/>
  <c r="J31" i="2"/>
  <c r="F30" i="2"/>
  <c r="K31" i="2"/>
  <c r="F40" i="2"/>
  <c r="J40" i="2"/>
  <c r="J39" i="2"/>
  <c r="B37" i="2"/>
  <c r="J37" i="2"/>
  <c r="F17" i="29"/>
  <c r="F16" i="29"/>
  <c r="J30" i="2"/>
  <c r="P56" i="3"/>
  <c r="O43" i="3"/>
  <c r="O41" i="3"/>
  <c r="O40" i="3"/>
  <c r="P39" i="3"/>
  <c r="O50" i="3"/>
  <c r="P40" i="3"/>
  <c r="P54" i="3"/>
  <c r="O45" i="3"/>
  <c r="P55" i="3"/>
  <c r="O44" i="3"/>
  <c r="O56" i="3"/>
  <c r="O55" i="3"/>
  <c r="O54" i="3"/>
  <c r="O53" i="3"/>
  <c r="O51" i="3"/>
  <c r="O39" i="3"/>
  <c r="V35" i="3"/>
  <c r="T35" i="3"/>
  <c r="V33" i="3"/>
  <c r="I29" i="2"/>
  <c r="T33" i="3"/>
  <c r="H29" i="2"/>
  <c r="H41" i="2"/>
  <c r="D29" i="2"/>
  <c r="N29" i="2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5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M29" i="2"/>
  <c r="M41" i="2"/>
  <c r="N41" i="2"/>
  <c r="O29" i="2"/>
  <c r="O41" i="2"/>
  <c r="R38" i="2"/>
  <c r="R36" i="2"/>
  <c r="K29" i="2"/>
  <c r="K41" i="2"/>
  <c r="D41" i="2"/>
  <c r="P29" i="3"/>
  <c r="P21" i="3"/>
  <c r="P13" i="3"/>
  <c r="P30" i="3"/>
  <c r="P22" i="3"/>
  <c r="P14" i="3"/>
  <c r="P6" i="3"/>
  <c r="P34" i="3"/>
  <c r="P26" i="3"/>
  <c r="P18" i="3"/>
  <c r="P10" i="3"/>
  <c r="P5" i="3"/>
  <c r="P28" i="3"/>
  <c r="P20" i="3"/>
  <c r="P12" i="3"/>
  <c r="P35" i="3"/>
  <c r="P27" i="3"/>
  <c r="P19" i="3"/>
  <c r="P11" i="3"/>
  <c r="P33" i="3"/>
  <c r="P32" i="3"/>
  <c r="P24" i="3"/>
  <c r="P16" i="3"/>
  <c r="P8" i="3"/>
  <c r="P25" i="3"/>
  <c r="P9" i="3"/>
  <c r="P31" i="3"/>
  <c r="P23" i="3"/>
  <c r="P15" i="3"/>
  <c r="P7" i="3"/>
  <c r="P17" i="3"/>
  <c r="V29" i="3"/>
  <c r="T29" i="3"/>
  <c r="V24" i="3"/>
  <c r="G29" i="2"/>
  <c r="B29" i="2"/>
  <c r="F29" i="2"/>
  <c r="F41" i="2"/>
  <c r="V26" i="3"/>
  <c r="T26" i="3"/>
  <c r="T24" i="3"/>
  <c r="C29" i="2"/>
  <c r="F19" i="28"/>
  <c r="F20" i="28"/>
  <c r="J29" i="2"/>
  <c r="J41" i="2"/>
  <c r="B41" i="2"/>
  <c r="V20" i="3"/>
  <c r="T20" i="3"/>
  <c r="F17" i="28"/>
</calcChain>
</file>

<file path=xl/sharedStrings.xml><?xml version="1.0" encoding="utf-8"?>
<sst xmlns="http://schemas.openxmlformats.org/spreadsheetml/2006/main" count="2056" uniqueCount="222">
  <si>
    <t>Mercados</t>
  </si>
  <si>
    <t>Competição</t>
  </si>
  <si>
    <t>Desporto</t>
  </si>
  <si>
    <t>Investido</t>
  </si>
  <si>
    <t>Lucro</t>
  </si>
  <si>
    <t>ROI</t>
  </si>
  <si>
    <t>^</t>
  </si>
  <si>
    <t>Dia</t>
  </si>
  <si>
    <t>ROI Dia</t>
  </si>
  <si>
    <t>Apostas</t>
  </si>
  <si>
    <t>Lucro/Aposta</t>
  </si>
  <si>
    <t>TOTAL</t>
  </si>
  <si>
    <t>DIA A DIA</t>
  </si>
  <si>
    <t>Maior Green</t>
  </si>
  <si>
    <t>Maior Red</t>
  </si>
  <si>
    <t>APOSTA A APOSTA</t>
  </si>
  <si>
    <t>Futebol</t>
  </si>
  <si>
    <t>Tênis</t>
  </si>
  <si>
    <t>Basketball</t>
  </si>
  <si>
    <t>Futebol Americano</t>
  </si>
  <si>
    <t>1ª Divisão PT</t>
  </si>
  <si>
    <t>1ª Divisão ITA</t>
  </si>
  <si>
    <t>1ª Divisão ING</t>
  </si>
  <si>
    <t>Outras Divisões ESP</t>
  </si>
  <si>
    <t>1ª Divisão ESP</t>
  </si>
  <si>
    <t>Outras Divisões ING</t>
  </si>
  <si>
    <t>Taça da Liga ING</t>
  </si>
  <si>
    <t>Taça ING</t>
  </si>
  <si>
    <t>Supertaça ING</t>
  </si>
  <si>
    <t>Outras Divisões ITA</t>
  </si>
  <si>
    <t>Taça ITA</t>
  </si>
  <si>
    <t>Supertaça ITA</t>
  </si>
  <si>
    <t>Taça ESP</t>
  </si>
  <si>
    <t>Supertaça ESP</t>
  </si>
  <si>
    <t>Taça PT</t>
  </si>
  <si>
    <t>Taça da Liga PT</t>
  </si>
  <si>
    <t>Supertaça PT</t>
  </si>
  <si>
    <t>1ª Divisão OP</t>
  </si>
  <si>
    <t>Outras Divisões OP</t>
  </si>
  <si>
    <t>Taça OP</t>
  </si>
  <si>
    <t>Taça da Liga OP</t>
  </si>
  <si>
    <t>Supertaça OP</t>
  </si>
  <si>
    <t>Liga dos Campeões</t>
  </si>
  <si>
    <t>Liga Europa</t>
  </si>
  <si>
    <t>Supertaça Europeia</t>
  </si>
  <si>
    <t>Camp.Continental</t>
  </si>
  <si>
    <t>Camp. do Mundo</t>
  </si>
  <si>
    <t>Jogo</t>
  </si>
  <si>
    <t>MatchOdds</t>
  </si>
  <si>
    <t>Over x.5</t>
  </si>
  <si>
    <t>Under x.5</t>
  </si>
  <si>
    <t>Halftime</t>
  </si>
  <si>
    <t>Others</t>
  </si>
  <si>
    <t>Multiples</t>
  </si>
  <si>
    <t>:.PORTUGAL.:</t>
  </si>
  <si>
    <t>Outras Divisões PT</t>
  </si>
  <si>
    <t>:.ESPANHA.:</t>
  </si>
  <si>
    <t>_________INTERNACIONAL_________</t>
  </si>
  <si>
    <t>____________SELECÇÕES____________</t>
  </si>
  <si>
    <t>_________OUTROS PAISES__________</t>
  </si>
  <si>
    <t>____________PORTUGAL____________</t>
  </si>
  <si>
    <t>______________ITÁLIA_____________</t>
  </si>
  <si>
    <t>___________INGLATERRA___________</t>
  </si>
  <si>
    <t>____________ESPANHA____________</t>
  </si>
  <si>
    <t>:.INGLATERRA.:</t>
  </si>
  <si>
    <t>:.ITÁLIA.:</t>
  </si>
  <si>
    <t>:.OUTROS PAISES.:</t>
  </si>
  <si>
    <t>:.INTERNACIONAL.:</t>
  </si>
  <si>
    <t>Outras Competições S.</t>
  </si>
  <si>
    <t>Outras Competições C.</t>
  </si>
  <si>
    <t>TOTAL APOSTAS</t>
  </si>
  <si>
    <t>Mercado</t>
  </si>
  <si>
    <t>%</t>
  </si>
  <si>
    <t>€/Aposta</t>
  </si>
  <si>
    <t>Futsal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</si>
  <si>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</si>
  <si>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</si>
  <si>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</si>
  <si>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</si>
  <si>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</si>
  <si>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</si>
  <si>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</si>
  <si>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</si>
  <si>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</si>
  <si>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</si>
  <si>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</si>
  <si>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</si>
  <si>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</si>
  <si>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Meses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</si>
  <si>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</si>
  <si>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</si>
  <si>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</si>
  <si>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</si>
  <si>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</si>
  <si>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</si>
  <si>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</si>
  <si>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</si>
  <si>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</si>
  <si>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</si>
  <si>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</si>
  <si>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</si>
  <si>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Melhor Dia</t>
  </si>
  <si>
    <t>Pior Dia</t>
  </si>
  <si>
    <t>Dias Green</t>
  </si>
  <si>
    <t>Green's</t>
  </si>
  <si>
    <t>Dias Red</t>
  </si>
  <si>
    <t>Red's</t>
  </si>
  <si>
    <t>Resultados</t>
  </si>
  <si>
    <t>Dias Uteis</t>
  </si>
  <si>
    <t>Nº Apostas</t>
  </si>
  <si>
    <t>Capital</t>
  </si>
  <si>
    <t>Investimento</t>
  </si>
  <si>
    <t>L&amp;P</t>
  </si>
  <si>
    <t>L&amp;P Banca</t>
  </si>
  <si>
    <t>COMPETIÇÕES</t>
  </si>
  <si>
    <t>MARKETS</t>
  </si>
  <si>
    <t>L&amp;P / Aposta</t>
  </si>
  <si>
    <t>DADOS</t>
  </si>
  <si>
    <t>BANCA</t>
  </si>
  <si>
    <t>Banca Final</t>
  </si>
  <si>
    <t>Banca Inicial</t>
  </si>
  <si>
    <t>% Apostas</t>
  </si>
  <si>
    <t>L &amp; P</t>
  </si>
  <si>
    <t>L &amp; P (TOTAL)</t>
  </si>
  <si>
    <t>L &amp; P       (TOTAL)</t>
  </si>
  <si>
    <t>Green's &amp; Red's</t>
  </si>
  <si>
    <t>L&amp;P BANCA</t>
  </si>
  <si>
    <t>Mês Inicial</t>
  </si>
  <si>
    <t>Ano</t>
  </si>
  <si>
    <t>Mês</t>
  </si>
  <si>
    <t>Depositos</t>
  </si>
  <si>
    <t>% L&amp;P Banca</t>
  </si>
  <si>
    <t>Rendimento Anual</t>
  </si>
  <si>
    <t>FOLHA TRADING ANUAL</t>
  </si>
  <si>
    <t>S TA T S</t>
  </si>
  <si>
    <t>Markets &amp; Sport</t>
  </si>
  <si>
    <t>LISTAS</t>
  </si>
  <si>
    <t>INICIO</t>
  </si>
  <si>
    <t>Dias GREEN</t>
  </si>
  <si>
    <t>Dias RED</t>
  </si>
  <si>
    <t>Maior Lucro (Dia)</t>
  </si>
  <si>
    <t>Maior Prejuizo (Dia)</t>
  </si>
  <si>
    <t>Total Lucro</t>
  </si>
  <si>
    <t>Total Prejuizo</t>
  </si>
  <si>
    <t>GREEN's</t>
  </si>
  <si>
    <t>RED's</t>
  </si>
  <si>
    <t>Soma Green's</t>
  </si>
  <si>
    <t>Soma Red's</t>
  </si>
  <si>
    <t>1ª Divisão ALE</t>
  </si>
  <si>
    <t>Outras Divisões ALE</t>
  </si>
  <si>
    <t>Taça ALE</t>
  </si>
  <si>
    <t>Supertaça ALE</t>
  </si>
  <si>
    <t>____________FRANÇA____________</t>
  </si>
  <si>
    <t>1ª Divisão FRA</t>
  </si>
  <si>
    <t>Outras Divisões FRA</t>
  </si>
  <si>
    <t>Taça FRA</t>
  </si>
  <si>
    <t>Supertaça FRA</t>
  </si>
  <si>
    <t>____________ALEMANHA____________</t>
  </si>
  <si>
    <t>:.ALEMANHA.:</t>
  </si>
  <si>
    <t>:.FRANÇA.:</t>
  </si>
  <si>
    <t>Over x.5 HFT</t>
  </si>
  <si>
    <t>Under x.5 HFT</t>
  </si>
  <si>
    <t>TaçaFRA</t>
  </si>
  <si>
    <t>___________AMIGÁVEIS____________</t>
  </si>
  <si>
    <t>Amigáveis Clubes</t>
  </si>
  <si>
    <t>Amigáveis Selecções</t>
  </si>
  <si>
    <t>:.SELECÇÕES.:</t>
  </si>
  <si>
    <t>:.AMIGÁVEIS.:</t>
  </si>
  <si>
    <t>Banca</t>
  </si>
  <si>
    <t>% Lucro</t>
  </si>
  <si>
    <t>LEVANTAMENTOS</t>
  </si>
  <si>
    <t>Levant.</t>
  </si>
  <si>
    <t>% LUCRO</t>
  </si>
  <si>
    <t>Levant Diários</t>
  </si>
  <si>
    <t>Levant Final Mês</t>
  </si>
  <si>
    <t>Levantamentos Totais</t>
  </si>
  <si>
    <t>% Lucro Diário Pretendido</t>
  </si>
  <si>
    <t>Diferença</t>
  </si>
  <si>
    <t>Banca Real</t>
  </si>
  <si>
    <t>Lucro Real</t>
  </si>
  <si>
    <t>OBJETIVO</t>
  </si>
  <si>
    <t>Banca Pret.</t>
  </si>
  <si>
    <t>Lucro Pret.</t>
  </si>
  <si>
    <t>Banca inicial</t>
  </si>
  <si>
    <t>Banca final</t>
  </si>
  <si>
    <t>Levantamentos</t>
  </si>
  <si>
    <t>Dias</t>
  </si>
  <si>
    <t>Nº apostas</t>
  </si>
  <si>
    <t>Green</t>
  </si>
  <si>
    <t>Red</t>
  </si>
  <si>
    <t>Lucro Total</t>
  </si>
  <si>
    <t>Banca atual</t>
  </si>
  <si>
    <t>____________BRASIL____________</t>
  </si>
  <si>
    <t>Outras Divisões BRA</t>
  </si>
  <si>
    <t>____________HOLANDA____________</t>
  </si>
  <si>
    <t>Outras Divisões HOL</t>
  </si>
  <si>
    <t>Taça HOL</t>
  </si>
  <si>
    <t>Taça BRA</t>
  </si>
  <si>
    <t>1ª Divisão BRA</t>
  </si>
  <si>
    <t>1ª Divisão ARG</t>
  </si>
  <si>
    <t>Outras Divisões ARG</t>
  </si>
  <si>
    <t>Taça ARG</t>
  </si>
  <si>
    <t>1ª Divisão EUA</t>
  </si>
  <si>
    <t>Outras Divisões EUA</t>
  </si>
  <si>
    <t>Taça EUA</t>
  </si>
  <si>
    <t>____________RUSSIA____________</t>
  </si>
  <si>
    <t>1ª Divisão RUS</t>
  </si>
  <si>
    <t>Outras Divisões RUS</t>
  </si>
  <si>
    <t>Taça RUS</t>
  </si>
  <si>
    <t>Correct Score</t>
  </si>
  <si>
    <t>CS HT</t>
  </si>
  <si>
    <t>:.ARGENTINA.:</t>
  </si>
  <si>
    <t>:.BRASIL.:</t>
  </si>
  <si>
    <t>:.ESTADOS UNIDOS.:</t>
  </si>
  <si>
    <t>1ª Divisão HOL</t>
  </si>
  <si>
    <t>:.HOLANDA.:</t>
  </si>
  <si>
    <t>:.RUSSIA.:</t>
  </si>
  <si>
    <t>HT/FT</t>
  </si>
  <si>
    <t>Handicap</t>
  </si>
  <si>
    <t>BTTS</t>
  </si>
  <si>
    <t>_________ESTADOS UNIDOS_________</t>
  </si>
  <si>
    <t>___________ARGENTINA___________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</si>
</sst>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#,##0.00\ &quot;€&quot;"/>
    <numFmt numFmtId="165" formatCode="[$-816]d/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48"/>
      <color rgb="FF006100"/>
      <name val="Calibri"/>
      <family val="2"/>
      <scheme val="minor"/>
    </font>
    <font>
      <b/>
      <sz val="48"/>
      <color rgb="FF9C000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48"/>
      <color rgb="FF00B05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4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gray125">
        <fgColor theme="3"/>
        <bgColor theme="4" tint="-0.24994659260841701"/>
      </patternFill>
    </fill>
    <fill>
      <patternFill patternType="solid">
        <fgColor theme="4" tint="-0.24994659260841701"/>
        <bgColor theme="3"/>
      </patternFill>
    </fill>
    <fill>
      <patternFill patternType="lightUp">
        <fgColor theme="2"/>
        <bgColor theme="4" tint="0.79998168889431442"/>
      </patternFill>
    </fill>
    <fill>
      <patternFill patternType="lightUp">
        <fgColor theme="2"/>
        <bgColor rgb="FF92D050"/>
      </patternFill>
    </fill>
    <fill>
      <patternFill patternType="gray125">
        <fgColor theme="0" tint="-0.24994659260841701"/>
        <bgColor rgb="FFC6EFCE"/>
      </patternFill>
    </fill>
    <fill>
      <patternFill patternType="gray125">
        <fgColor theme="0" tint="-0.24994659260841701"/>
        <b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lightUp">
        <fgColor theme="2"/>
        <bgColor theme="4" tint="0.79995117038483843"/>
      </patternFill>
    </fill>
    <fill>
      <patternFill patternType="solid">
        <fgColor theme="4" tint="0.79998168889431442"/>
        <bgColor indexed="64"/>
      </patternFill>
    </fill>
    <fill>
      <patternFill patternType="lightGray">
        <fgColor theme="3"/>
        <bgColor theme="1"/>
      </patternFill>
    </fill>
    <fill>
      <patternFill patternType="solid">
        <fgColor theme="0" tint="-4.9989318521683403E-2"/>
        <bgColor theme="3"/>
      </patternFill>
    </fill>
    <fill>
      <patternFill patternType="lightUp">
        <fgColor theme="0" tint="-4.9989318521683403E-2"/>
        <bgColor theme="4" tint="0.79998168889431442"/>
      </patternFill>
    </fill>
    <fill>
      <patternFill patternType="lightGray">
        <fgColor theme="3"/>
        <bgColor theme="8"/>
      </patternFill>
    </fill>
    <fill>
      <patternFill patternType="lightGray">
        <fgColor theme="8"/>
        <bgColor theme="8" tint="0.59996337778862885"/>
      </patternFill>
    </fill>
    <fill>
      <patternFill patternType="lightUp">
        <fgColor theme="2"/>
        <bgColor rgb="FF00B050"/>
      </patternFill>
    </fill>
    <fill>
      <patternFill patternType="solid">
        <fgColor theme="0" tint="-0.14999847407452621"/>
        <bgColor theme="3"/>
      </patternFill>
    </fill>
    <fill>
      <patternFill patternType="solid">
        <fgColor theme="3" tint="0.79998168889431442"/>
        <bgColor theme="3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auto="1"/>
      </top>
      <bottom style="thin">
        <color rgb="FFFFFF00"/>
      </bottom>
      <diagonal/>
    </border>
    <border>
      <left/>
      <right/>
      <top style="thin">
        <color auto="1"/>
      </top>
      <bottom style="thin">
        <color rgb="FFFFFF00"/>
      </bottom>
      <diagonal/>
    </border>
    <border>
      <left/>
      <right style="thin">
        <color rgb="FFFFFF00"/>
      </right>
      <top style="thin">
        <color auto="1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auto="1"/>
      </left>
      <right style="thin">
        <color auto="1"/>
      </right>
      <top style="thin">
        <color rgb="FFFFFF00"/>
      </top>
      <bottom/>
      <diagonal/>
    </border>
    <border>
      <left style="thin">
        <color auto="1"/>
      </left>
      <right style="thin">
        <color rgb="FFFFFF00"/>
      </right>
      <top style="thin">
        <color rgb="FFFFFF00"/>
      </top>
      <bottom/>
      <diagonal/>
    </border>
    <border>
      <left style="thin">
        <color auto="1"/>
      </left>
      <right style="thin">
        <color rgb="FFFFFF00"/>
      </right>
      <top style="thin">
        <color rgb="FFFFFF00"/>
      </top>
      <bottom style="thin">
        <color auto="1"/>
      </bottom>
      <diagonal/>
    </border>
    <border>
      <left style="thin">
        <color auto="1"/>
      </left>
      <right style="thin">
        <color rgb="FFFFFF00"/>
      </right>
      <top/>
      <bottom/>
      <diagonal/>
    </border>
    <border>
      <left style="thin">
        <color auto="1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/>
      <bottom style="thin">
        <color auto="1"/>
      </bottom>
      <diagonal/>
    </border>
    <border>
      <left style="thin">
        <color auto="1"/>
      </left>
      <right style="thin">
        <color rgb="FFFFFF00"/>
      </right>
      <top/>
      <bottom style="thin">
        <color auto="1"/>
      </bottom>
      <diagonal/>
    </border>
    <border>
      <left style="thin">
        <color auto="1"/>
      </left>
      <right/>
      <top style="thin">
        <color rgb="FFFFFF00"/>
      </top>
      <bottom/>
      <diagonal/>
    </border>
    <border>
      <left/>
      <right style="thin">
        <color auto="1"/>
      </right>
      <top style="thin">
        <color rgb="FFFFFF00"/>
      </top>
      <bottom/>
      <diagonal/>
    </border>
    <border>
      <left style="thin">
        <color rgb="FFFFFF00"/>
      </left>
      <right style="double">
        <color indexed="64"/>
      </right>
      <top style="thin">
        <color rgb="FFFFFF00"/>
      </top>
      <bottom style="thin">
        <color rgb="FFFFFF00"/>
      </bottom>
      <diagonal/>
    </border>
    <border>
      <left/>
      <right style="double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ck">
        <color indexed="64"/>
      </right>
      <top style="thin">
        <color rgb="FFFFFF00"/>
      </top>
      <bottom style="thin">
        <color rgb="FFFFFF00"/>
      </bottom>
      <diagonal/>
    </border>
    <border>
      <left style="thick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rgb="FFFFFF00"/>
      </bottom>
      <diagonal/>
    </border>
    <border>
      <left style="thin">
        <color auto="1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auto="1"/>
      </right>
      <top style="thin">
        <color rgb="FFFFFF00"/>
      </top>
      <bottom style="thin">
        <color rgb="FFFFFF00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>
      <alignment horizontal="center"/>
    </xf>
    <xf numFmtId="0" fontId="4" fillId="6" borderId="1">
      <alignment horizontal="center"/>
    </xf>
    <xf numFmtId="0" fontId="10" fillId="4" borderId="0"/>
    <xf numFmtId="44" fontId="1" fillId="0" borderId="0" applyFont="0" applyFill="0" applyBorder="0" applyAlignment="0" applyProtection="0"/>
    <xf numFmtId="0" fontId="4" fillId="11" borderId="9" applyNumberFormat="0" applyAlignment="0" applyProtection="0"/>
    <xf numFmtId="0" fontId="12" fillId="12" borderId="0" applyNumberFormat="0" applyBorder="0" applyAlignment="0" applyProtection="0"/>
    <xf numFmtId="0" fontId="4" fillId="15" borderId="12">
      <alignment horizontal="center"/>
    </xf>
    <xf numFmtId="0" fontId="13" fillId="16" borderId="12">
      <alignment horizontal="center"/>
    </xf>
  </cellStyleXfs>
  <cellXfs count="335">
    <xf numFmtId="0" fontId="0" fillId="0" borderId="0" xfId="0"/>
    <xf numFmtId="0" fontId="4" fillId="5" borderId="1" xfId="4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13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64" fontId="0" fillId="13" borderId="10" xfId="0" applyNumberForma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4" fillId="15" borderId="12" xfId="4" applyFill="1" applyBorder="1" applyAlignment="1">
      <alignment horizontal="center" vertical="center"/>
    </xf>
    <xf numFmtId="0" fontId="6" fillId="15" borderId="12" xfId="4" applyFont="1" applyFill="1" applyBorder="1" applyAlignment="1">
      <alignment horizontal="center" vertical="center"/>
    </xf>
    <xf numFmtId="0" fontId="4" fillId="15" borderId="12" xfId="4" applyFill="1" applyBorder="1" applyAlignment="1">
      <alignment horizontal="center" vertical="center"/>
    </xf>
    <xf numFmtId="0" fontId="7" fillId="15" borderId="12" xfId="5" applyFont="1" applyFill="1" applyBorder="1" applyAlignment="1">
      <alignment horizontal="center" vertical="center"/>
    </xf>
    <xf numFmtId="0" fontId="5" fillId="15" borderId="12" xfId="5" applyFont="1" applyFill="1" applyBorder="1" applyAlignment="1">
      <alignment horizontal="center" vertical="center"/>
    </xf>
    <xf numFmtId="0" fontId="4" fillId="15" borderId="12" xfId="10">
      <alignment horizontal="center"/>
    </xf>
    <xf numFmtId="165" fontId="4" fillId="15" borderId="12" xfId="10" applyNumberFormat="1">
      <alignment horizontal="center"/>
    </xf>
    <xf numFmtId="165" fontId="13" fillId="16" borderId="12" xfId="11" applyNumberFormat="1">
      <alignment horizontal="center"/>
    </xf>
    <xf numFmtId="0" fontId="0" fillId="13" borderId="1" xfId="0" applyFill="1" applyBorder="1" applyAlignment="1">
      <alignment horizontal="center"/>
    </xf>
    <xf numFmtId="0" fontId="4" fillId="15" borderId="12" xfId="10">
      <alignment horizontal="center"/>
    </xf>
    <xf numFmtId="9" fontId="0" fillId="7" borderId="1" xfId="1" applyFont="1" applyFill="1" applyBorder="1" applyAlignment="1">
      <alignment horizontal="center"/>
    </xf>
    <xf numFmtId="10" fontId="0" fillId="0" borderId="0" xfId="1" applyNumberFormat="1" applyFont="1"/>
    <xf numFmtId="10" fontId="12" fillId="15" borderId="12" xfId="1" applyNumberFormat="1" applyFont="1" applyFill="1" applyBorder="1" applyAlignment="1">
      <alignment horizontal="center" vertical="center"/>
    </xf>
    <xf numFmtId="0" fontId="4" fillId="11" borderId="0" xfId="8" applyBorder="1"/>
    <xf numFmtId="0" fontId="13" fillId="16" borderId="12" xfId="11">
      <alignment horizontal="center"/>
    </xf>
    <xf numFmtId="0" fontId="4" fillId="11" borderId="0" xfId="8" applyBorder="1" applyAlignment="1"/>
    <xf numFmtId="0" fontId="17" fillId="11" borderId="0" xfId="8" applyFont="1" applyBorder="1"/>
    <xf numFmtId="10" fontId="13" fillId="16" borderId="12" xfId="1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6" borderId="1" xfId="5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17" borderId="0" xfId="0" applyFill="1"/>
    <xf numFmtId="0" fontId="4" fillId="15" borderId="12" xfId="10" applyAlignment="1">
      <alignment horizontal="center" vertical="center"/>
    </xf>
    <xf numFmtId="0" fontId="4" fillId="18" borderId="12" xfId="10" applyFill="1">
      <alignment horizontal="center"/>
    </xf>
    <xf numFmtId="0" fontId="12" fillId="15" borderId="12" xfId="9" applyFill="1" applyBorder="1" applyAlignment="1">
      <alignment horizontal="center" vertical="center"/>
    </xf>
    <xf numFmtId="10" fontId="13" fillId="16" borderId="12" xfId="11" applyNumberFormat="1">
      <alignment horizontal="center"/>
    </xf>
    <xf numFmtId="7" fontId="13" fillId="16" borderId="12" xfId="11" applyNumberFormat="1">
      <alignment horizontal="center"/>
    </xf>
    <xf numFmtId="164" fontId="13" fillId="16" borderId="12" xfId="11" applyNumberFormat="1">
      <alignment horizontal="center"/>
    </xf>
    <xf numFmtId="164" fontId="13" fillId="16" borderId="12" xfId="7" applyNumberFormat="1" applyFont="1" applyFill="1" applyBorder="1" applyAlignment="1">
      <alignment horizontal="center"/>
    </xf>
    <xf numFmtId="164" fontId="4" fillId="15" borderId="12" xfId="7" applyNumberFormat="1" applyFont="1" applyFill="1" applyBorder="1" applyAlignment="1">
      <alignment horizontal="center"/>
    </xf>
    <xf numFmtId="164" fontId="0" fillId="7" borderId="0" xfId="7" applyNumberFormat="1" applyFont="1" applyFill="1" applyAlignment="1">
      <alignment horizontal="center" vertical="center"/>
    </xf>
    <xf numFmtId="0" fontId="13" fillId="16" borderId="12" xfId="11" applyNumberFormat="1">
      <alignment horizontal="center"/>
    </xf>
    <xf numFmtId="164" fontId="0" fillId="13" borderId="1" xfId="7" applyNumberFormat="1" applyFont="1" applyFill="1" applyBorder="1" applyAlignment="1">
      <alignment horizontal="center"/>
    </xf>
    <xf numFmtId="164" fontId="12" fillId="15" borderId="12" xfId="7" applyNumberFormat="1" applyFont="1" applyFill="1" applyBorder="1" applyAlignment="1">
      <alignment horizontal="center" vertical="center"/>
    </xf>
    <xf numFmtId="164" fontId="0" fillId="7" borderId="1" xfId="7" applyNumberFormat="1" applyFont="1" applyFill="1" applyBorder="1" applyAlignment="1">
      <alignment horizontal="center"/>
    </xf>
    <xf numFmtId="7" fontId="4" fillId="15" borderId="12" xfId="10" applyNumberFormat="1">
      <alignment horizontal="center"/>
    </xf>
    <xf numFmtId="10" fontId="4" fillId="15" borderId="12" xfId="10" applyNumberFormat="1">
      <alignment horizontal="center"/>
    </xf>
    <xf numFmtId="0" fontId="4" fillId="11" borderId="0" xfId="8" applyBorder="1" applyAlignment="1">
      <alignment vertical="center"/>
    </xf>
    <xf numFmtId="164" fontId="4" fillId="15" borderId="12" xfId="10" applyNumberFormat="1">
      <alignment horizontal="center"/>
    </xf>
    <xf numFmtId="10" fontId="4" fillId="15" borderId="12" xfId="1" applyNumberFormat="1" applyFont="1" applyFill="1" applyBorder="1" applyAlignment="1">
      <alignment horizontal="center"/>
    </xf>
    <xf numFmtId="1" fontId="13" fillId="16" borderId="12" xfId="11" applyNumberFormat="1">
      <alignment horizontal="center"/>
    </xf>
    <xf numFmtId="1" fontId="4" fillId="15" borderId="12" xfId="10" applyNumberFormat="1">
      <alignment horizontal="center"/>
    </xf>
    <xf numFmtId="164" fontId="13" fillId="16" borderId="12" xfId="1" applyNumberFormat="1" applyFont="1" applyFill="1" applyBorder="1" applyAlignment="1">
      <alignment horizontal="center"/>
    </xf>
    <xf numFmtId="0" fontId="21" fillId="15" borderId="12" xfId="10" applyFont="1">
      <alignment horizontal="center"/>
    </xf>
    <xf numFmtId="0" fontId="0" fillId="17" borderId="0" xfId="0" applyFill="1" applyAlignment="1">
      <alignment horizontal="center"/>
    </xf>
    <xf numFmtId="1" fontId="12" fillId="15" borderId="12" xfId="9" applyNumberFormat="1" applyFill="1" applyBorder="1" applyAlignment="1">
      <alignment horizontal="center" vertical="center"/>
    </xf>
    <xf numFmtId="1" fontId="0" fillId="14" borderId="30" xfId="0" applyNumberFormat="1" applyFill="1" applyBorder="1" applyAlignment="1">
      <alignment horizontal="center" vertical="center"/>
    </xf>
    <xf numFmtId="1" fontId="0" fillId="14" borderId="1" xfId="0" applyNumberFormat="1" applyFill="1" applyBorder="1" applyAlignment="1">
      <alignment horizontal="center" vertical="center"/>
    </xf>
    <xf numFmtId="1" fontId="0" fillId="14" borderId="32" xfId="0" applyNumberFormat="1" applyFill="1" applyBorder="1" applyAlignment="1">
      <alignment horizontal="center" vertical="center"/>
    </xf>
    <xf numFmtId="1" fontId="0" fillId="13" borderId="2" xfId="0" applyNumberFormat="1" applyFill="1" applyBorder="1" applyAlignment="1">
      <alignment horizontal="center" vertical="center"/>
    </xf>
    <xf numFmtId="0" fontId="23" fillId="17" borderId="0" xfId="0" applyFont="1" applyFill="1" applyAlignment="1"/>
    <xf numFmtId="0" fontId="4" fillId="15" borderId="12" xfId="10">
      <alignment horizontal="center"/>
    </xf>
    <xf numFmtId="0" fontId="0" fillId="17" borderId="0" xfId="0" applyFill="1" applyAlignment="1"/>
    <xf numFmtId="0" fontId="4" fillId="6" borderId="1" xfId="5">
      <alignment horizontal="center"/>
    </xf>
    <xf numFmtId="0" fontId="0" fillId="0" borderId="10" xfId="0" applyBorder="1" applyAlignment="1">
      <alignment horizontal="center" vertical="center"/>
    </xf>
    <xf numFmtId="164" fontId="4" fillId="15" borderId="12" xfId="1" applyNumberFormat="1" applyFont="1" applyFill="1" applyBorder="1" applyAlignment="1">
      <alignment horizontal="center"/>
    </xf>
    <xf numFmtId="0" fontId="5" fillId="15" borderId="12" xfId="5" applyFont="1" applyFill="1" applyBorder="1" applyAlignment="1">
      <alignment horizontal="center" vertical="center"/>
    </xf>
    <xf numFmtId="0" fontId="7" fillId="15" borderId="12" xfId="5" applyFont="1" applyFill="1" applyBorder="1" applyAlignment="1">
      <alignment horizontal="center" vertical="center"/>
    </xf>
    <xf numFmtId="0" fontId="4" fillId="15" borderId="12" xfId="10">
      <alignment horizontal="center"/>
    </xf>
    <xf numFmtId="0" fontId="4" fillId="15" borderId="25" xfId="10" applyBorder="1" applyAlignment="1">
      <alignment vertical="center" wrapText="1"/>
    </xf>
    <xf numFmtId="164" fontId="13" fillId="16" borderId="12" xfId="11" applyNumberFormat="1">
      <alignment horizontal="center"/>
    </xf>
    <xf numFmtId="0" fontId="4" fillId="15" borderId="12" xfId="4" applyFill="1" applyBorder="1" applyAlignment="1">
      <alignment horizontal="center" vertical="center"/>
    </xf>
    <xf numFmtId="9" fontId="0" fillId="7" borderId="0" xfId="1" applyFont="1" applyFill="1" applyBorder="1" applyAlignment="1">
      <alignment horizontal="center"/>
    </xf>
    <xf numFmtId="10" fontId="13" fillId="16" borderId="12" xfId="7" applyNumberFormat="1" applyFont="1" applyFill="1" applyBorder="1" applyAlignment="1">
      <alignment horizontal="center"/>
    </xf>
    <xf numFmtId="164" fontId="13" fillId="16" borderId="12" xfId="11" applyNumberFormat="1">
      <alignment horizontal="center"/>
    </xf>
    <xf numFmtId="0" fontId="4" fillId="15" borderId="12" xfId="4" applyFill="1" applyBorder="1" applyAlignment="1">
      <alignment horizontal="center" vertical="center"/>
    </xf>
    <xf numFmtId="0" fontId="4" fillId="15" borderId="12" xfId="4" applyFill="1" applyBorder="1" applyAlignment="1">
      <alignment horizontal="center" vertical="center"/>
    </xf>
    <xf numFmtId="0" fontId="13" fillId="16" borderId="12" xfId="11" applyProtection="1">
      <alignment horizontal="center"/>
      <protection locked="0"/>
    </xf>
    <xf numFmtId="165" fontId="13" fillId="16" borderId="12" xfId="11" applyNumberFormat="1" applyProtection="1">
      <alignment horizontal="center"/>
      <protection locked="0"/>
    </xf>
    <xf numFmtId="164" fontId="0" fillId="0" borderId="0" xfId="7" applyNumberFormat="1" applyFont="1" applyProtection="1">
      <protection locked="0"/>
    </xf>
    <xf numFmtId="164" fontId="13" fillId="16" borderId="12" xfId="7" applyNumberFormat="1" applyFont="1" applyFill="1" applyBorder="1" applyAlignment="1" applyProtection="1">
      <alignment horizontal="center"/>
      <protection locked="0"/>
    </xf>
    <xf numFmtId="0" fontId="21" fillId="15" borderId="12" xfId="4" applyFont="1" applyFill="1" applyBorder="1" applyAlignment="1">
      <alignment horizontal="center" vertical="center"/>
    </xf>
    <xf numFmtId="164" fontId="13" fillId="21" borderId="28" xfId="11" applyNumberFormat="1" applyFill="1" applyBorder="1">
      <alignment horizontal="center"/>
    </xf>
    <xf numFmtId="164" fontId="13" fillId="21" borderId="41" xfId="11" applyNumberFormat="1" applyFill="1" applyBorder="1">
      <alignment horizontal="center"/>
    </xf>
    <xf numFmtId="164" fontId="13" fillId="21" borderId="41" xfId="7" applyNumberFormat="1" applyFont="1" applyFill="1" applyBorder="1" applyAlignment="1">
      <alignment horizontal="center"/>
    </xf>
    <xf numFmtId="164" fontId="13" fillId="22" borderId="28" xfId="1" applyNumberFormat="1" applyFont="1" applyFill="1" applyBorder="1" applyAlignment="1">
      <alignment horizontal="center"/>
    </xf>
    <xf numFmtId="164" fontId="13" fillId="22" borderId="12" xfId="11" applyNumberFormat="1" applyFill="1">
      <alignment horizontal="center"/>
    </xf>
    <xf numFmtId="0" fontId="21" fillId="15" borderId="26" xfId="4" applyFont="1" applyFill="1" applyBorder="1" applyAlignment="1">
      <alignment horizontal="center" vertical="center"/>
    </xf>
    <xf numFmtId="0" fontId="21" fillId="15" borderId="42" xfId="4" applyFont="1" applyFill="1" applyBorder="1" applyAlignment="1">
      <alignment horizontal="center" vertical="center"/>
    </xf>
    <xf numFmtId="10" fontId="30" fillId="13" borderId="1" xfId="0" applyNumberFormat="1" applyFont="1" applyFill="1" applyBorder="1" applyAlignment="1" applyProtection="1">
      <alignment horizontal="center"/>
      <protection locked="0"/>
    </xf>
    <xf numFmtId="0" fontId="0" fillId="0" borderId="4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7" xfId="0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164" fontId="13" fillId="16" borderId="12" xfId="11" applyNumberFormat="1">
      <alignment horizontal="center"/>
    </xf>
    <xf numFmtId="0" fontId="4" fillId="15" borderId="12" xfId="10">
      <alignment horizontal="center"/>
    </xf>
    <xf numFmtId="0" fontId="12" fillId="15" borderId="21" xfId="9" applyFill="1" applyBorder="1" applyAlignment="1">
      <alignment horizontal="center" vertical="center"/>
    </xf>
    <xf numFmtId="0" fontId="13" fillId="16" borderId="12" xfId="11">
      <alignment horizontal="center"/>
    </xf>
    <xf numFmtId="0" fontId="4" fillId="15" borderId="21" xfId="9" applyFont="1" applyFill="1" applyBorder="1" applyAlignment="1">
      <alignment horizontal="center" vertical="center"/>
    </xf>
    <xf numFmtId="164" fontId="13" fillId="16" borderId="12" xfId="11" applyNumberFormat="1">
      <alignment horizontal="center"/>
    </xf>
    <xf numFmtId="0" fontId="4" fillId="15" borderId="24" xfId="10" applyBorder="1" applyAlignment="1">
      <alignment horizontal="center" vertical="center" wrapText="1"/>
    </xf>
    <xf numFmtId="0" fontId="13" fillId="16" borderId="12" xfId="11">
      <alignment horizontal="center"/>
    </xf>
    <xf numFmtId="0" fontId="4" fillId="15" borderId="12" xfId="10">
      <alignment horizontal="center"/>
    </xf>
    <xf numFmtId="0" fontId="12" fillId="15" borderId="21" xfId="9" applyFill="1" applyBorder="1" applyAlignment="1">
      <alignment horizontal="center" vertical="center"/>
    </xf>
    <xf numFmtId="0" fontId="29" fillId="16" borderId="12" xfId="11" applyFont="1">
      <alignment horizontal="center"/>
    </xf>
    <xf numFmtId="0" fontId="28" fillId="16" borderId="16" xfId="11" applyFont="1" applyBorder="1" applyAlignment="1">
      <alignment horizontal="center" vertical="center"/>
    </xf>
    <xf numFmtId="0" fontId="28" fillId="16" borderId="17" xfId="11" applyFont="1" applyBorder="1" applyAlignment="1">
      <alignment horizontal="center" vertical="center"/>
    </xf>
    <xf numFmtId="0" fontId="28" fillId="16" borderId="18" xfId="11" applyFont="1" applyBorder="1" applyAlignment="1">
      <alignment horizontal="center" vertical="center"/>
    </xf>
    <xf numFmtId="0" fontId="28" fillId="16" borderId="21" xfId="11" applyFont="1" applyBorder="1" applyAlignment="1">
      <alignment horizontal="center" vertical="center"/>
    </xf>
    <xf numFmtId="0" fontId="28" fillId="16" borderId="22" xfId="11" applyFont="1" applyBorder="1" applyAlignment="1">
      <alignment horizontal="center" vertical="center"/>
    </xf>
    <xf numFmtId="0" fontId="28" fillId="16" borderId="23" xfId="11" applyFont="1" applyBorder="1" applyAlignment="1">
      <alignment horizontal="center" vertical="center"/>
    </xf>
    <xf numFmtId="0" fontId="13" fillId="16" borderId="12" xfId="11" applyAlignment="1">
      <alignment horizontal="center" vertical="center"/>
    </xf>
    <xf numFmtId="0" fontId="15" fillId="15" borderId="16" xfId="10" applyFont="1" applyBorder="1" applyAlignment="1">
      <alignment horizontal="center" vertical="center"/>
    </xf>
    <xf numFmtId="0" fontId="15" fillId="15" borderId="17" xfId="10" applyFont="1" applyBorder="1" applyAlignment="1">
      <alignment horizontal="center" vertical="center"/>
    </xf>
    <xf numFmtId="0" fontId="15" fillId="15" borderId="18" xfId="10" applyFont="1" applyBorder="1" applyAlignment="1">
      <alignment horizontal="center" vertical="center"/>
    </xf>
    <xf numFmtId="0" fontId="15" fillId="15" borderId="19" xfId="10" applyFont="1" applyBorder="1" applyAlignment="1">
      <alignment horizontal="center" vertical="center"/>
    </xf>
    <xf numFmtId="0" fontId="15" fillId="15" borderId="0" xfId="10" applyFont="1" applyBorder="1" applyAlignment="1">
      <alignment horizontal="center" vertical="center"/>
    </xf>
    <xf numFmtId="0" fontId="15" fillId="15" borderId="20" xfId="10" applyFont="1" applyBorder="1" applyAlignment="1">
      <alignment horizontal="center" vertical="center"/>
    </xf>
    <xf numFmtId="0" fontId="15" fillId="15" borderId="21" xfId="10" applyFont="1" applyBorder="1" applyAlignment="1">
      <alignment horizontal="center" vertical="center"/>
    </xf>
    <xf numFmtId="0" fontId="15" fillId="15" borderId="22" xfId="10" applyFont="1" applyBorder="1" applyAlignment="1">
      <alignment horizontal="center" vertical="center"/>
    </xf>
    <xf numFmtId="0" fontId="15" fillId="15" borderId="23" xfId="10" applyFont="1" applyBorder="1" applyAlignment="1">
      <alignment horizontal="center" vertical="center"/>
    </xf>
    <xf numFmtId="0" fontId="19" fillId="15" borderId="24" xfId="10" applyFont="1" applyBorder="1" applyAlignment="1">
      <alignment horizontal="center" vertical="center" wrapText="1"/>
    </xf>
    <xf numFmtId="0" fontId="19" fillId="15" borderId="29" xfId="10" applyFont="1" applyBorder="1" applyAlignment="1">
      <alignment horizontal="center" vertical="center" wrapText="1"/>
    </xf>
    <xf numFmtId="0" fontId="19" fillId="15" borderId="25" xfId="10" applyFont="1" applyBorder="1" applyAlignment="1">
      <alignment horizontal="center" vertical="center" wrapText="1"/>
    </xf>
    <xf numFmtId="0" fontId="28" fillId="16" borderId="12" xfId="11" quotePrefix="1" applyFont="1" applyAlignment="1">
      <alignment horizontal="center" vertical="center" wrapText="1"/>
    </xf>
    <xf numFmtId="0" fontId="28" fillId="16" borderId="12" xfId="11" applyFont="1" applyAlignment="1">
      <alignment horizontal="center" vertical="center" wrapText="1"/>
    </xf>
    <xf numFmtId="0" fontId="29" fillId="16" borderId="12" xfId="11" quotePrefix="1" applyFont="1" applyAlignment="1">
      <alignment horizontal="center" vertical="center" wrapText="1"/>
    </xf>
    <xf numFmtId="0" fontId="29" fillId="16" borderId="12" xfId="11" applyFont="1" applyAlignment="1">
      <alignment horizontal="center" vertical="center" wrapText="1"/>
    </xf>
    <xf numFmtId="0" fontId="16" fillId="19" borderId="24" xfId="10" applyFont="1" applyFill="1" applyBorder="1" applyAlignment="1">
      <alignment horizontal="center" vertical="center"/>
    </xf>
    <xf numFmtId="0" fontId="16" fillId="19" borderId="25" xfId="10" applyFont="1" applyFill="1" applyBorder="1" applyAlignment="1">
      <alignment horizontal="center" vertical="center"/>
    </xf>
    <xf numFmtId="0" fontId="20" fillId="15" borderId="12" xfId="10" applyFont="1" applyProtection="1">
      <alignment horizontal="center"/>
      <protection locked="0"/>
    </xf>
    <xf numFmtId="0" fontId="25" fillId="15" borderId="24" xfId="10" applyFont="1" applyBorder="1" applyAlignment="1">
      <alignment horizontal="center" vertical="center" wrapText="1"/>
    </xf>
    <xf numFmtId="0" fontId="25" fillId="15" borderId="25" xfId="10" applyFont="1" applyBorder="1" applyAlignment="1">
      <alignment horizontal="center" vertical="center" wrapText="1"/>
    </xf>
    <xf numFmtId="0" fontId="27" fillId="15" borderId="24" xfId="10" applyFont="1" applyBorder="1" applyAlignment="1">
      <alignment horizontal="center" vertical="center"/>
    </xf>
    <xf numFmtId="0" fontId="27" fillId="15" borderId="25" xfId="10" applyFont="1" applyBorder="1" applyAlignment="1">
      <alignment horizontal="center" vertical="center"/>
    </xf>
    <xf numFmtId="0" fontId="4" fillId="15" borderId="26" xfId="10" applyBorder="1" applyAlignment="1">
      <alignment horizontal="center"/>
    </xf>
    <xf numFmtId="0" fontId="4" fillId="15" borderId="27" xfId="10" applyBorder="1" applyAlignment="1">
      <alignment horizontal="center"/>
    </xf>
    <xf numFmtId="0" fontId="4" fillId="15" borderId="28" xfId="10" applyBorder="1" applyAlignment="1">
      <alignment horizontal="center"/>
    </xf>
    <xf numFmtId="0" fontId="13" fillId="16" borderId="26" xfId="11" applyBorder="1" applyAlignment="1">
      <alignment horizontal="center"/>
    </xf>
    <xf numFmtId="0" fontId="13" fillId="16" borderId="27" xfId="11" applyBorder="1" applyAlignment="1">
      <alignment horizontal="center"/>
    </xf>
    <xf numFmtId="0" fontId="13" fillId="16" borderId="28" xfId="11" applyBorder="1" applyAlignment="1">
      <alignment horizontal="center"/>
    </xf>
    <xf numFmtId="0" fontId="4" fillId="15" borderId="24" xfId="10" applyBorder="1" applyAlignment="1">
      <alignment horizontal="center" vertical="center" wrapText="1"/>
    </xf>
    <xf numFmtId="0" fontId="4" fillId="15" borderId="25" xfId="10" applyBorder="1" applyAlignment="1">
      <alignment horizontal="center" vertical="center" wrapText="1"/>
    </xf>
    <xf numFmtId="0" fontId="20" fillId="15" borderId="0" xfId="10" applyFont="1" applyBorder="1" applyAlignment="1">
      <alignment horizontal="center" vertical="center"/>
    </xf>
    <xf numFmtId="0" fontId="20" fillId="15" borderId="22" xfId="10" applyFont="1" applyBorder="1" applyAlignment="1">
      <alignment horizontal="center" vertical="center"/>
    </xf>
    <xf numFmtId="0" fontId="4" fillId="15" borderId="12" xfId="10">
      <alignment horizontal="center"/>
    </xf>
    <xf numFmtId="0" fontId="4" fillId="15" borderId="12" xfId="10" applyAlignment="1">
      <alignment horizontal="center" vertical="center" wrapText="1"/>
    </xf>
    <xf numFmtId="0" fontId="0" fillId="17" borderId="0" xfId="0" applyFill="1" applyAlignment="1">
      <alignment horizontal="center"/>
    </xf>
    <xf numFmtId="164" fontId="13" fillId="16" borderId="12" xfId="11" applyNumberFormat="1">
      <alignment horizontal="center"/>
    </xf>
    <xf numFmtId="164" fontId="13" fillId="16" borderId="26" xfId="11" applyNumberFormat="1" applyBorder="1" applyAlignment="1">
      <alignment horizontal="center"/>
    </xf>
    <xf numFmtId="164" fontId="13" fillId="16" borderId="27" xfId="11" applyNumberFormat="1" applyBorder="1" applyAlignment="1">
      <alignment horizontal="center"/>
    </xf>
    <xf numFmtId="164" fontId="13" fillId="16" borderId="28" xfId="11" applyNumberFormat="1" applyBorder="1" applyAlignment="1">
      <alignment horizontal="center"/>
    </xf>
    <xf numFmtId="0" fontId="4" fillId="15" borderId="26" xfId="10" applyBorder="1" applyAlignment="1">
      <alignment horizontal="center" vertical="center"/>
    </xf>
    <xf numFmtId="0" fontId="4" fillId="15" borderId="27" xfId="10" applyBorder="1" applyAlignment="1">
      <alignment horizontal="center" vertical="center"/>
    </xf>
    <xf numFmtId="0" fontId="4" fillId="15" borderId="28" xfId="10" applyBorder="1" applyAlignment="1">
      <alignment horizontal="center" vertical="center"/>
    </xf>
    <xf numFmtId="164" fontId="13" fillId="16" borderId="26" xfId="11" applyNumberFormat="1" applyBorder="1" applyAlignment="1">
      <alignment horizontal="center" vertical="center"/>
    </xf>
    <xf numFmtId="0" fontId="13" fillId="16" borderId="27" xfId="11" applyBorder="1" applyAlignment="1">
      <alignment horizontal="center" vertical="center"/>
    </xf>
    <xf numFmtId="0" fontId="13" fillId="16" borderId="28" xfId="11" applyBorder="1" applyAlignment="1">
      <alignment horizontal="center" vertical="center"/>
    </xf>
    <xf numFmtId="0" fontId="20" fillId="15" borderId="19" xfId="10" applyFont="1" applyBorder="1" applyAlignment="1">
      <alignment horizontal="center" vertical="center"/>
    </xf>
    <xf numFmtId="0" fontId="20" fillId="15" borderId="21" xfId="10" applyFont="1" applyBorder="1" applyAlignment="1">
      <alignment horizontal="center" vertical="center"/>
    </xf>
    <xf numFmtId="0" fontId="20" fillId="15" borderId="19" xfId="10" applyFont="1" applyBorder="1" applyAlignment="1" applyProtection="1">
      <alignment horizontal="center" vertical="center"/>
      <protection locked="0"/>
    </xf>
    <xf numFmtId="0" fontId="20" fillId="15" borderId="0" xfId="10" applyFont="1" applyBorder="1" applyAlignment="1" applyProtection="1">
      <alignment horizontal="center" vertical="center"/>
      <protection locked="0"/>
    </xf>
    <xf numFmtId="0" fontId="22" fillId="15" borderId="16" xfId="10" applyFont="1" applyBorder="1" applyAlignment="1">
      <alignment horizontal="center" vertical="center"/>
    </xf>
    <xf numFmtId="0" fontId="22" fillId="15" borderId="18" xfId="10" applyFont="1" applyBorder="1" applyAlignment="1">
      <alignment horizontal="center" vertical="center"/>
    </xf>
    <xf numFmtId="0" fontId="22" fillId="15" borderId="19" xfId="10" applyFont="1" applyBorder="1" applyAlignment="1">
      <alignment horizontal="center" vertical="center"/>
    </xf>
    <xf numFmtId="0" fontId="22" fillId="15" borderId="20" xfId="10" applyFont="1" applyBorder="1" applyAlignment="1">
      <alignment horizontal="center" vertical="center"/>
    </xf>
    <xf numFmtId="0" fontId="22" fillId="15" borderId="21" xfId="10" applyFont="1" applyBorder="1" applyAlignment="1">
      <alignment horizontal="center" vertical="center"/>
    </xf>
    <xf numFmtId="0" fontId="22" fillId="15" borderId="23" xfId="10" applyFont="1" applyBorder="1" applyAlignment="1">
      <alignment horizontal="center" vertical="center"/>
    </xf>
    <xf numFmtId="0" fontId="19" fillId="15" borderId="16" xfId="10" applyFont="1" applyBorder="1" applyAlignment="1">
      <alignment horizontal="center" vertical="center" wrapText="1"/>
    </xf>
    <xf numFmtId="0" fontId="19" fillId="15" borderId="18" xfId="10" applyFont="1" applyBorder="1" applyAlignment="1">
      <alignment horizontal="center" vertical="center" wrapText="1"/>
    </xf>
    <xf numFmtId="0" fontId="19" fillId="15" borderId="19" xfId="10" applyFont="1" applyBorder="1" applyAlignment="1">
      <alignment horizontal="center" vertical="center" wrapText="1"/>
    </xf>
    <xf numFmtId="0" fontId="19" fillId="15" borderId="20" xfId="10" applyFont="1" applyBorder="1" applyAlignment="1">
      <alignment horizontal="center" vertical="center" wrapText="1"/>
    </xf>
    <xf numFmtId="0" fontId="19" fillId="15" borderId="21" xfId="10" applyFont="1" applyBorder="1" applyAlignment="1">
      <alignment horizontal="center" vertical="center" wrapText="1"/>
    </xf>
    <xf numFmtId="0" fontId="19" fillId="15" borderId="23" xfId="10" applyFont="1" applyBorder="1" applyAlignment="1">
      <alignment horizontal="center" vertical="center" wrapText="1"/>
    </xf>
    <xf numFmtId="164" fontId="0" fillId="13" borderId="29" xfId="7" applyNumberFormat="1" applyFont="1" applyFill="1" applyBorder="1" applyAlignment="1">
      <alignment horizontal="center" vertical="center"/>
    </xf>
    <xf numFmtId="0" fontId="4" fillId="15" borderId="21" xfId="10" applyBorder="1" applyAlignment="1">
      <alignment horizontal="center"/>
    </xf>
    <xf numFmtId="0" fontId="4" fillId="15" borderId="23" xfId="10" applyBorder="1" applyAlignment="1">
      <alignment horizontal="center"/>
    </xf>
    <xf numFmtId="0" fontId="24" fillId="15" borderId="16" xfId="10" applyFont="1" applyBorder="1" applyAlignment="1">
      <alignment horizontal="center" vertical="center"/>
    </xf>
    <xf numFmtId="0" fontId="24" fillId="15" borderId="18" xfId="10" applyFont="1" applyBorder="1" applyAlignment="1">
      <alignment horizontal="center" vertical="center"/>
    </xf>
    <xf numFmtId="0" fontId="24" fillId="15" borderId="19" xfId="10" applyFont="1" applyBorder="1" applyAlignment="1">
      <alignment horizontal="center" vertical="center"/>
    </xf>
    <xf numFmtId="0" fontId="24" fillId="15" borderId="20" xfId="10" applyFont="1" applyBorder="1" applyAlignment="1">
      <alignment horizontal="center" vertical="center"/>
    </xf>
    <xf numFmtId="0" fontId="24" fillId="15" borderId="21" xfId="10" applyFont="1" applyBorder="1" applyAlignment="1">
      <alignment horizontal="center" vertical="center"/>
    </xf>
    <xf numFmtId="0" fontId="24" fillId="15" borderId="23" xfId="10" applyFont="1" applyBorder="1" applyAlignment="1">
      <alignment horizontal="center" vertical="center"/>
    </xf>
    <xf numFmtId="164" fontId="0" fillId="13" borderId="24" xfId="7" applyNumberFormat="1" applyFont="1" applyFill="1" applyBorder="1" applyAlignment="1">
      <alignment horizontal="center" vertical="center"/>
    </xf>
    <xf numFmtId="164" fontId="0" fillId="13" borderId="25" xfId="7" applyNumberFormat="1" applyFont="1" applyFill="1" applyBorder="1" applyAlignment="1">
      <alignment horizontal="center" vertical="center"/>
    </xf>
    <xf numFmtId="0" fontId="4" fillId="15" borderId="21" xfId="9" applyFont="1" applyFill="1" applyBorder="1" applyAlignment="1">
      <alignment horizontal="center"/>
    </xf>
    <xf numFmtId="0" fontId="4" fillId="15" borderId="23" xfId="9" applyFont="1" applyFill="1" applyBorder="1" applyAlignment="1">
      <alignment horizontal="center"/>
    </xf>
    <xf numFmtId="0" fontId="4" fillId="15" borderId="21" xfId="9" applyFont="1" applyFill="1" applyBorder="1" applyAlignment="1">
      <alignment horizontal="center" vertical="center"/>
    </xf>
    <xf numFmtId="0" fontId="4" fillId="15" borderId="23" xfId="9" applyFont="1" applyFill="1" applyBorder="1" applyAlignment="1">
      <alignment horizontal="center" vertical="center"/>
    </xf>
    <xf numFmtId="1" fontId="12" fillId="15" borderId="13" xfId="9" applyNumberFormat="1" applyFill="1" applyBorder="1" applyAlignment="1">
      <alignment horizontal="center" vertical="center"/>
    </xf>
    <xf numFmtId="1" fontId="12" fillId="15" borderId="14" xfId="9" applyNumberFormat="1" applyFill="1" applyBorder="1" applyAlignment="1">
      <alignment horizontal="center" vertical="center"/>
    </xf>
    <xf numFmtId="1" fontId="12" fillId="15" borderId="15" xfId="9" applyNumberFormat="1" applyFill="1" applyBorder="1" applyAlignment="1">
      <alignment horizontal="center" vertical="center"/>
    </xf>
    <xf numFmtId="44" fontId="4" fillId="15" borderId="21" xfId="7" applyFont="1" applyFill="1" applyBorder="1" applyAlignment="1">
      <alignment horizontal="center" vertical="center"/>
    </xf>
    <xf numFmtId="44" fontId="4" fillId="15" borderId="23" xfId="7" applyFont="1" applyFill="1" applyBorder="1" applyAlignment="1">
      <alignment horizontal="center" vertical="center"/>
    </xf>
    <xf numFmtId="164" fontId="0" fillId="13" borderId="35" xfId="7" applyNumberFormat="1" applyFont="1" applyFill="1" applyBorder="1" applyAlignment="1">
      <alignment horizontal="center" vertical="center"/>
    </xf>
    <xf numFmtId="0" fontId="20" fillId="15" borderId="19" xfId="10" applyFont="1" applyBorder="1" applyAlignment="1" applyProtection="1">
      <alignment horizontal="center"/>
      <protection locked="0"/>
    </xf>
    <xf numFmtId="0" fontId="20" fillId="15" borderId="0" xfId="10" applyFont="1" applyBorder="1" applyAlignment="1" applyProtection="1">
      <alignment horizontal="center"/>
      <protection locked="0"/>
    </xf>
    <xf numFmtId="0" fontId="4" fillId="15" borderId="24" xfId="10" applyBorder="1" applyAlignment="1">
      <alignment horizontal="center" vertical="center"/>
    </xf>
    <xf numFmtId="0" fontId="4" fillId="15" borderId="25" xfId="10" applyBorder="1" applyAlignment="1">
      <alignment horizontal="center" vertical="center"/>
    </xf>
    <xf numFmtId="0" fontId="18" fillId="15" borderId="0" xfId="10" applyFont="1" applyBorder="1" applyAlignment="1">
      <alignment horizontal="center" vertical="center"/>
    </xf>
    <xf numFmtId="0" fontId="18" fillId="15" borderId="22" xfId="1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  <xf numFmtId="0" fontId="32" fillId="0" borderId="45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0" fontId="31" fillId="0" borderId="43" xfId="0" applyFont="1" applyBorder="1" applyAlignment="1">
      <alignment horizontal="center" vertical="center"/>
    </xf>
    <xf numFmtId="0" fontId="31" fillId="0" borderId="44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0" fontId="11" fillId="0" borderId="58" xfId="0" applyFont="1" applyFill="1" applyBorder="1" applyAlignment="1">
      <alignment horizontal="center"/>
    </xf>
    <xf numFmtId="0" fontId="11" fillId="0" borderId="59" xfId="0" applyFont="1" applyFill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10" fontId="0" fillId="0" borderId="52" xfId="0" applyNumberFormat="1" applyBorder="1" applyAlignment="1">
      <alignment horizontal="center" vertical="center"/>
    </xf>
    <xf numFmtId="0" fontId="11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2" fillId="15" borderId="13" xfId="9" applyFill="1" applyBorder="1" applyAlignment="1">
      <alignment horizontal="center" vertical="center"/>
    </xf>
    <xf numFmtId="0" fontId="12" fillId="15" borderId="14" xfId="9" applyFill="1" applyBorder="1" applyAlignment="1">
      <alignment horizontal="center" vertical="center"/>
    </xf>
    <xf numFmtId="0" fontId="12" fillId="15" borderId="15" xfId="9" applyFill="1" applyBorder="1" applyAlignment="1">
      <alignment horizontal="center" vertical="center"/>
    </xf>
    <xf numFmtId="164" fontId="0" fillId="13" borderId="31" xfId="7" applyNumberFormat="1" applyFont="1" applyFill="1" applyBorder="1" applyAlignment="1">
      <alignment horizontal="center" vertical="center"/>
    </xf>
    <xf numFmtId="164" fontId="0" fillId="13" borderId="33" xfId="7" applyNumberFormat="1" applyFont="1" applyFill="1" applyBorder="1" applyAlignment="1">
      <alignment horizontal="center" vertical="center"/>
    </xf>
    <xf numFmtId="164" fontId="0" fillId="13" borderId="34" xfId="7" applyNumberFormat="1" applyFont="1" applyFill="1" applyBorder="1" applyAlignment="1">
      <alignment horizontal="center" vertical="center"/>
    </xf>
    <xf numFmtId="164" fontId="0" fillId="13" borderId="36" xfId="7" applyNumberFormat="1" applyFont="1" applyFill="1" applyBorder="1" applyAlignment="1">
      <alignment horizontal="center" vertical="center"/>
    </xf>
    <xf numFmtId="0" fontId="4" fillId="15" borderId="19" xfId="10" applyBorder="1" applyAlignment="1">
      <alignment horizontal="center"/>
    </xf>
    <xf numFmtId="0" fontId="4" fillId="15" borderId="0" xfId="10" applyBorder="1" applyAlignment="1">
      <alignment horizontal="center"/>
    </xf>
    <xf numFmtId="0" fontId="4" fillId="15" borderId="4" xfId="10" applyBorder="1" applyAlignment="1">
      <alignment horizontal="center"/>
    </xf>
    <xf numFmtId="165" fontId="30" fillId="20" borderId="0" xfId="0" applyNumberFormat="1" applyFont="1" applyFill="1" applyAlignment="1">
      <alignment horizontal="center" vertical="center"/>
    </xf>
    <xf numFmtId="0" fontId="12" fillId="15" borderId="19" xfId="9" applyFill="1" applyBorder="1" applyAlignment="1">
      <alignment horizontal="center" vertical="center"/>
    </xf>
    <xf numFmtId="0" fontId="12" fillId="15" borderId="20" xfId="9" applyFill="1" applyBorder="1" applyAlignment="1">
      <alignment horizontal="center" vertical="center"/>
    </xf>
    <xf numFmtId="0" fontId="4" fillId="15" borderId="26" xfId="10" applyBorder="1">
      <alignment horizontal="center"/>
    </xf>
    <xf numFmtId="0" fontId="4" fillId="15" borderId="62" xfId="10" applyBorder="1">
      <alignment horizontal="center"/>
    </xf>
    <xf numFmtId="0" fontId="5" fillId="15" borderId="12" xfId="5" applyFont="1" applyFill="1" applyBorder="1" applyAlignment="1">
      <alignment horizontal="center" vertical="center"/>
    </xf>
    <xf numFmtId="164" fontId="2" fillId="9" borderId="3" xfId="2" applyNumberFormat="1" applyFont="1" applyFill="1" applyBorder="1" applyAlignment="1">
      <alignment horizontal="center" vertical="center"/>
    </xf>
    <xf numFmtId="164" fontId="2" fillId="9" borderId="0" xfId="2" applyNumberFormat="1" applyFont="1" applyFill="1" applyBorder="1" applyAlignment="1">
      <alignment horizontal="center" vertical="center"/>
    </xf>
    <xf numFmtId="164" fontId="3" fillId="10" borderId="0" xfId="3" applyNumberFormat="1" applyFont="1" applyFill="1" applyBorder="1" applyAlignment="1">
      <alignment horizontal="center" vertical="center"/>
    </xf>
    <xf numFmtId="164" fontId="3" fillId="10" borderId="4" xfId="3" applyNumberFormat="1" applyFont="1" applyFill="1" applyBorder="1" applyAlignment="1">
      <alignment horizontal="center" vertical="center"/>
    </xf>
    <xf numFmtId="0" fontId="7" fillId="15" borderId="12" xfId="5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center" vertical="center"/>
    </xf>
    <xf numFmtId="9" fontId="8" fillId="9" borderId="0" xfId="2" applyNumberFormat="1" applyFont="1" applyFill="1" applyBorder="1" applyAlignment="1">
      <alignment horizontal="center" vertical="center"/>
    </xf>
    <xf numFmtId="0" fontId="4" fillId="15" borderId="12" xfId="4" applyFill="1" applyBorder="1" applyAlignment="1">
      <alignment horizontal="center" vertical="center"/>
    </xf>
    <xf numFmtId="9" fontId="9" fillId="10" borderId="0" xfId="3" applyNumberFormat="1" applyFont="1" applyFill="1" applyBorder="1" applyAlignment="1">
      <alignment horizontal="center" vertical="center"/>
    </xf>
    <xf numFmtId="9" fontId="9" fillId="10" borderId="4" xfId="3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64" fontId="14" fillId="7" borderId="0" xfId="0" applyNumberFormat="1" applyFont="1" applyFill="1" applyBorder="1" applyAlignment="1">
      <alignment horizontal="center" vertical="center"/>
    </xf>
    <xf numFmtId="164" fontId="14" fillId="7" borderId="4" xfId="0" applyNumberFormat="1" applyFont="1" applyFill="1" applyBorder="1" applyAlignment="1">
      <alignment horizontal="center" vertical="center"/>
    </xf>
    <xf numFmtId="10" fontId="14" fillId="8" borderId="3" xfId="1" applyNumberFormat="1" applyFont="1" applyFill="1" applyBorder="1" applyAlignment="1">
      <alignment horizontal="center" vertical="center"/>
    </xf>
    <xf numFmtId="10" fontId="14" fillId="8" borderId="0" xfId="1" applyNumberFormat="1" applyFont="1" applyFill="1" applyBorder="1" applyAlignment="1">
      <alignment horizontal="center" vertical="center"/>
    </xf>
    <xf numFmtId="10" fontId="14" fillId="8" borderId="4" xfId="1" applyNumberFormat="1" applyFont="1" applyFill="1" applyBorder="1" applyAlignment="1">
      <alignment horizontal="center" vertical="center"/>
    </xf>
    <xf numFmtId="164" fontId="3" fillId="10" borderId="0" xfId="3" applyNumberFormat="1" applyFill="1" applyBorder="1" applyAlignment="1">
      <alignment horizontal="center" vertical="center"/>
    </xf>
    <xf numFmtId="164" fontId="14" fillId="7" borderId="37" xfId="1" applyNumberFormat="1" applyFont="1" applyFill="1" applyBorder="1" applyAlignment="1">
      <alignment horizontal="center" vertical="center"/>
    </xf>
    <xf numFmtId="10" fontId="14" fillId="7" borderId="17" xfId="1" applyNumberFormat="1" applyFont="1" applyFill="1" applyBorder="1" applyAlignment="1">
      <alignment horizontal="center" vertical="center"/>
    </xf>
    <xf numFmtId="10" fontId="14" fillId="7" borderId="38" xfId="1" applyNumberFormat="1" applyFont="1" applyFill="1" applyBorder="1" applyAlignment="1">
      <alignment horizontal="center" vertical="center"/>
    </xf>
    <xf numFmtId="10" fontId="14" fillId="7" borderId="3" xfId="1" applyNumberFormat="1" applyFont="1" applyFill="1" applyBorder="1" applyAlignment="1">
      <alignment horizontal="center" vertical="center"/>
    </xf>
    <xf numFmtId="10" fontId="14" fillId="7" borderId="0" xfId="1" applyNumberFormat="1" applyFont="1" applyFill="1" applyBorder="1" applyAlignment="1">
      <alignment horizontal="center" vertical="center"/>
    </xf>
    <xf numFmtId="10" fontId="14" fillId="7" borderId="4" xfId="1" applyNumberFormat="1" applyFont="1" applyFill="1" applyBorder="1" applyAlignment="1">
      <alignment horizontal="center" vertical="center"/>
    </xf>
    <xf numFmtId="10" fontId="14" fillId="7" borderId="6" xfId="1" applyNumberFormat="1" applyFont="1" applyFill="1" applyBorder="1" applyAlignment="1">
      <alignment horizontal="center" vertical="center"/>
    </xf>
    <xf numFmtId="10" fontId="14" fillId="7" borderId="8" xfId="1" applyNumberFormat="1" applyFont="1" applyFill="1" applyBorder="1" applyAlignment="1">
      <alignment horizontal="center" vertical="center"/>
    </xf>
    <xf numFmtId="10" fontId="14" fillId="7" borderId="7" xfId="1" applyNumberFormat="1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164" fontId="2" fillId="9" borderId="6" xfId="2" applyNumberFormat="1" applyFont="1" applyFill="1" applyBorder="1" applyAlignment="1">
      <alignment horizontal="center" vertical="center"/>
    </xf>
    <xf numFmtId="164" fontId="2" fillId="9" borderId="8" xfId="2" applyNumberFormat="1" applyFont="1" applyFill="1" applyBorder="1" applyAlignment="1">
      <alignment horizontal="center" vertical="center"/>
    </xf>
    <xf numFmtId="164" fontId="3" fillId="10" borderId="8" xfId="3" applyNumberFormat="1" applyFill="1" applyBorder="1" applyAlignment="1">
      <alignment horizontal="center" vertical="center"/>
    </xf>
    <xf numFmtId="164" fontId="3" fillId="10" borderId="7" xfId="3" applyNumberFormat="1" applyFill="1" applyBorder="1" applyAlignment="1">
      <alignment horizontal="center" vertical="center"/>
    </xf>
    <xf numFmtId="0" fontId="12" fillId="15" borderId="3" xfId="9" applyFill="1" applyBorder="1" applyAlignment="1">
      <alignment horizontal="center" vertical="center"/>
    </xf>
    <xf numFmtId="0" fontId="12" fillId="15" borderId="60" xfId="9" applyFill="1" applyBorder="1" applyAlignment="1">
      <alignment horizontal="center" vertical="center"/>
    </xf>
    <xf numFmtId="0" fontId="12" fillId="15" borderId="23" xfId="9" applyFill="1" applyBorder="1" applyAlignment="1">
      <alignment horizontal="center" vertical="center"/>
    </xf>
    <xf numFmtId="0" fontId="12" fillId="15" borderId="61" xfId="9" applyFill="1" applyBorder="1" applyAlignment="1">
      <alignment horizontal="center" vertical="center"/>
    </xf>
    <xf numFmtId="0" fontId="12" fillId="15" borderId="28" xfId="9" applyFill="1" applyBorder="1" applyAlignment="1">
      <alignment horizontal="center" vertical="center"/>
    </xf>
    <xf numFmtId="0" fontId="12" fillId="15" borderId="21" xfId="9" applyFill="1" applyBorder="1" applyAlignment="1">
      <alignment horizontal="center" vertical="center"/>
    </xf>
    <xf numFmtId="44" fontId="12" fillId="15" borderId="26" xfId="7" applyFont="1" applyFill="1" applyBorder="1" applyAlignment="1">
      <alignment horizontal="center" vertical="center"/>
    </xf>
    <xf numFmtId="44" fontId="12" fillId="15" borderId="28" xfId="7" applyFont="1" applyFill="1" applyBorder="1" applyAlignment="1">
      <alignment horizontal="center" vertical="center"/>
    </xf>
    <xf numFmtId="0" fontId="12" fillId="15" borderId="26" xfId="9" applyFill="1" applyBorder="1" applyAlignment="1">
      <alignment horizontal="center" vertical="center"/>
    </xf>
    <xf numFmtId="0" fontId="4" fillId="15" borderId="26" xfId="4" applyFill="1" applyBorder="1" applyAlignment="1">
      <alignment horizontal="center" vertical="center"/>
    </xf>
    <xf numFmtId="0" fontId="4" fillId="15" borderId="27" xfId="4" applyFill="1" applyBorder="1" applyAlignment="1">
      <alignment horizontal="center" vertical="center"/>
    </xf>
    <xf numFmtId="0" fontId="4" fillId="15" borderId="28" xfId="4" applyFill="1" applyBorder="1" applyAlignment="1">
      <alignment horizontal="center" vertical="center"/>
    </xf>
    <xf numFmtId="164" fontId="13" fillId="16" borderId="12" xfId="11" applyNumberFormat="1" applyAlignment="1">
      <alignment horizontal="center" vertical="center"/>
    </xf>
    <xf numFmtId="0" fontId="13" fillId="16" borderId="12" xfId="11">
      <alignment horizontal="center"/>
    </xf>
    <xf numFmtId="0" fontId="13" fillId="16" borderId="26" xfId="11" applyBorder="1" applyAlignment="1">
      <alignment horizontal="center" vertical="center"/>
    </xf>
    <xf numFmtId="164" fontId="13" fillId="16" borderId="27" xfId="11" applyNumberFormat="1" applyBorder="1" applyAlignment="1">
      <alignment horizontal="center" vertical="center"/>
    </xf>
    <xf numFmtId="164" fontId="13" fillId="16" borderId="28" xfId="11" applyNumberFormat="1" applyBorder="1" applyAlignment="1">
      <alignment horizontal="center" vertical="center"/>
    </xf>
    <xf numFmtId="164" fontId="4" fillId="15" borderId="26" xfId="10" applyNumberFormat="1" applyBorder="1" applyAlignment="1">
      <alignment horizontal="center" vertical="center"/>
    </xf>
    <xf numFmtId="164" fontId="4" fillId="15" borderId="28" xfId="10" applyNumberFormat="1" applyBorder="1" applyAlignment="1">
      <alignment horizontal="center" vertical="center"/>
    </xf>
    <xf numFmtId="164" fontId="4" fillId="15" borderId="16" xfId="10" applyNumberFormat="1" applyBorder="1" applyAlignment="1">
      <alignment horizontal="center" vertical="center"/>
    </xf>
    <xf numFmtId="164" fontId="4" fillId="15" borderId="17" xfId="10" applyNumberFormat="1" applyBorder="1" applyAlignment="1">
      <alignment horizontal="center" vertical="center"/>
    </xf>
    <xf numFmtId="164" fontId="4" fillId="15" borderId="26" xfId="10" applyNumberFormat="1" applyBorder="1" applyAlignment="1">
      <alignment horizontal="center"/>
    </xf>
    <xf numFmtId="164" fontId="4" fillId="15" borderId="40" xfId="10" applyNumberFormat="1" applyBorder="1" applyAlignment="1">
      <alignment horizontal="center"/>
    </xf>
    <xf numFmtId="164" fontId="4" fillId="15" borderId="27" xfId="10" applyNumberFormat="1" applyBorder="1" applyAlignment="1">
      <alignment horizontal="center" vertical="center"/>
    </xf>
    <xf numFmtId="0" fontId="4" fillId="15" borderId="28" xfId="10" applyBorder="1">
      <alignment horizontal="center"/>
    </xf>
    <xf numFmtId="0" fontId="26" fillId="15" borderId="19" xfId="10" applyFont="1" applyBorder="1" applyAlignment="1">
      <alignment horizontal="center" vertical="center" wrapText="1"/>
    </xf>
    <xf numFmtId="0" fontId="26" fillId="15" borderId="0" xfId="10" applyFont="1" applyBorder="1" applyAlignment="1">
      <alignment horizontal="center" vertical="center" wrapText="1"/>
    </xf>
    <xf numFmtId="0" fontId="13" fillId="16" borderId="19" xfId="11" applyBorder="1" applyAlignment="1" applyProtection="1">
      <alignment horizontal="center" vertical="center"/>
      <protection locked="0"/>
    </xf>
    <xf numFmtId="0" fontId="13" fillId="16" borderId="0" xfId="11" applyBorder="1" applyAlignment="1" applyProtection="1">
      <alignment horizontal="center" vertical="center"/>
      <protection locked="0"/>
    </xf>
    <xf numFmtId="164" fontId="13" fillId="16" borderId="26" xfId="11" applyNumberFormat="1" applyBorder="1" applyAlignment="1" applyProtection="1">
      <alignment horizontal="center" vertical="center"/>
      <protection locked="0"/>
    </xf>
    <xf numFmtId="164" fontId="13" fillId="16" borderId="40" xfId="11" applyNumberFormat="1" applyBorder="1" applyAlignment="1" applyProtection="1">
      <alignment horizontal="center" vertical="center"/>
      <protection locked="0"/>
    </xf>
    <xf numFmtId="164" fontId="13" fillId="16" borderId="27" xfId="11" applyNumberFormat="1" applyBorder="1" applyAlignment="1" applyProtection="1">
      <alignment horizontal="center" vertical="center"/>
      <protection locked="0"/>
    </xf>
    <xf numFmtId="164" fontId="13" fillId="16" borderId="28" xfId="11" applyNumberFormat="1" applyBorder="1" applyAlignment="1" applyProtection="1">
      <alignment horizontal="center" vertical="center"/>
      <protection locked="0"/>
    </xf>
    <xf numFmtId="0" fontId="27" fillId="15" borderId="16" xfId="10" applyFont="1" applyBorder="1" applyAlignment="1">
      <alignment horizontal="center" vertical="center"/>
    </xf>
    <xf numFmtId="0" fontId="27" fillId="15" borderId="18" xfId="10" applyFont="1" applyBorder="1" applyAlignment="1">
      <alignment horizontal="center" vertical="center"/>
    </xf>
    <xf numFmtId="0" fontId="27" fillId="15" borderId="21" xfId="10" applyFont="1" applyBorder="1" applyAlignment="1">
      <alignment horizontal="center" vertical="center"/>
    </xf>
    <xf numFmtId="0" fontId="27" fillId="15" borderId="23" xfId="10" applyFont="1" applyBorder="1" applyAlignment="1">
      <alignment horizontal="center" vertical="center"/>
    </xf>
    <xf numFmtId="0" fontId="4" fillId="15" borderId="12" xfId="10" applyBorder="1">
      <alignment horizontal="center"/>
    </xf>
    <xf numFmtId="0" fontId="4" fillId="15" borderId="39" xfId="10" applyBorder="1">
      <alignment horizontal="center"/>
    </xf>
    <xf numFmtId="0" fontId="26" fillId="15" borderId="16" xfId="10" applyFont="1" applyBorder="1" applyAlignment="1">
      <alignment horizontal="center" vertical="center" wrapText="1"/>
    </xf>
    <xf numFmtId="0" fontId="26" fillId="15" borderId="17" xfId="10" applyFont="1" applyBorder="1" applyAlignment="1">
      <alignment horizontal="center" vertical="center" wrapText="1"/>
    </xf>
    <xf numFmtId="0" fontId="26" fillId="15" borderId="18" xfId="10" applyFont="1" applyBorder="1" applyAlignment="1">
      <alignment horizontal="center" vertical="center" wrapText="1"/>
    </xf>
    <xf numFmtId="0" fontId="26" fillId="15" borderId="21" xfId="10" applyFont="1" applyBorder="1" applyAlignment="1">
      <alignment horizontal="center" vertical="center" wrapText="1"/>
    </xf>
    <xf numFmtId="0" fontId="26" fillId="15" borderId="22" xfId="10" applyFont="1" applyBorder="1" applyAlignment="1">
      <alignment horizontal="center" vertical="center" wrapText="1"/>
    </xf>
    <xf numFmtId="0" fontId="26" fillId="15" borderId="23" xfId="10" applyFont="1" applyBorder="1" applyAlignment="1">
      <alignment horizontal="center" vertical="center" wrapText="1"/>
    </xf>
    <xf numFmtId="0" fontId="4" fillId="5" borderId="1" xfId="4" applyBorder="1" applyAlignment="1">
      <alignment horizontal="center" vertical="center"/>
    </xf>
    <xf numFmtId="0" fontId="4" fillId="5" borderId="10" xfId="4" applyBorder="1" applyAlignment="1">
      <alignment horizontal="center" vertical="center"/>
    </xf>
  </cellXfs>
  <cellStyles count="12">
    <cellStyle name="barra" xfId="5"/>
    <cellStyle name="Cor1" xfId="9" builtinId="29"/>
    <cellStyle name="Correto" xfId="2" builtinId="26"/>
    <cellStyle name="Estilo 1" xfId="6"/>
    <cellStyle name="Estilo Black/Yellow" xfId="10"/>
    <cellStyle name="Estilo Grey/Yellow" xfId="11"/>
    <cellStyle name="Incorreto" xfId="3" builtinId="27"/>
    <cellStyle name="Moeda" xfId="7" builtinId="4"/>
    <cellStyle name="Normal" xfId="0" builtinId="0"/>
    <cellStyle name="Percentagem" xfId="1" builtinId="5"/>
    <cellStyle name="TIT" xfId="4"/>
    <cellStyle name="Verificar Célula" xfId="8" builtinId="23"/>
  </cellStyles>
  <dxfs count="2089"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4DE86"/>
        </patternFill>
      </fill>
    </dxf>
    <dxf>
      <font>
        <color rgb="FFFF0000"/>
      </font>
      <fill>
        <patternFill>
          <bgColor rgb="FFF8AAA2"/>
        </patternFill>
      </fill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C7CE"/>
      </font>
      <fill>
        <patternFill patternType="gray125">
          <fgColor theme="2"/>
          <bgColor rgb="FFFFC7CE"/>
        </patternFill>
      </fill>
    </dxf>
    <dxf>
      <font>
        <color rgb="FFFFC7CE"/>
      </font>
      <fill>
        <patternFill patternType="gray0625">
          <fgColor theme="2"/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</font>
      <numFmt numFmtId="164" formatCode="#,##0.00\ &quot;€&quot;"/>
      <fill>
        <patternFill>
          <bgColor theme="3" tint="0.79998168889431442"/>
        </patternFill>
      </fill>
    </dxf>
    <dxf>
      <font>
        <b/>
        <i val="0"/>
      </font>
      <numFmt numFmtId="164" formatCode="#,##0.00\ &quot;€&quot;"/>
      <fill>
        <patternFill>
          <bgColor theme="3" tint="0.39994506668294322"/>
        </patternFill>
      </fill>
    </dxf>
    <dxf>
      <font>
        <b/>
        <i val="0"/>
        <color rgb="FF00B050"/>
      </font>
      <numFmt numFmtId="14" formatCode="0.00%"/>
    </dxf>
    <dxf>
      <font>
        <b/>
        <i val="0"/>
      </font>
      <numFmt numFmtId="164" formatCode="#,##0.00\ &quot;€&quot;"/>
      <fill>
        <patternFill>
          <bgColor rgb="FFFF4747"/>
        </patternFill>
      </fill>
    </dxf>
    <dxf>
      <font>
        <b/>
        <i val="0"/>
      </font>
      <numFmt numFmtId="164" formatCode="#,##0.00\ &quot;€&quot;"/>
      <fill>
        <patternFill>
          <bgColor rgb="FFFF5229"/>
        </patternFill>
      </fill>
    </dxf>
    <dxf>
      <font>
        <b/>
        <i val="0"/>
      </font>
      <numFmt numFmtId="164" formatCode="#,##0.00\ &quot;€&quot;"/>
      <fill>
        <patternFill>
          <bgColor rgb="FF33CC33"/>
        </patternFill>
      </fill>
    </dxf>
    <dxf>
      <font>
        <b/>
        <i val="0"/>
      </font>
      <fill>
        <patternFill>
          <bgColor rgb="FFFF9B9B"/>
        </patternFill>
      </fill>
    </dxf>
    <dxf>
      <font>
        <b/>
        <i val="0"/>
      </font>
      <fill>
        <patternFill>
          <bgColor rgb="FFB2FF8B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  <numFmt numFmtId="164" formatCode="#,##0.00\ &quot;€&quot;"/>
      <fill>
        <patternFill>
          <bgColor rgb="FF33CC33"/>
        </patternFill>
      </fill>
    </dxf>
    <dxf>
      <font>
        <b/>
        <i val="0"/>
      </font>
      <numFmt numFmtId="164" formatCode="#,##0.00\ &quot;€&quot;"/>
      <fill>
        <patternFill>
          <bgColor rgb="FFFF3737"/>
        </patternFill>
      </fill>
    </dxf>
    <dxf>
      <font>
        <b/>
        <i val="0"/>
        <color theme="4"/>
      </font>
      <numFmt numFmtId="164" formatCode="#,##0.00\ &quot;€&quot;"/>
      <fill>
        <patternFill patternType="none">
          <bgColor auto="1"/>
        </patternFill>
      </fill>
    </dxf>
    <dxf>
      <font>
        <b/>
        <i val="0"/>
      </font>
      <numFmt numFmtId="164" formatCode="#,##0.00\ &quot;€&quot;"/>
      <fill>
        <patternFill>
          <bgColor rgb="FF66FF66"/>
        </patternFill>
      </fill>
    </dxf>
    <dxf>
      <font>
        <b/>
        <i val="0"/>
      </font>
      <numFmt numFmtId="164" formatCode="#,##0.00\ &quot;€&quot;"/>
      <fill>
        <patternFill>
          <bgColor rgb="FFE64E3E"/>
        </patternFill>
      </fill>
    </dxf>
    <dxf>
      <numFmt numFmtId="164" formatCode="#,##0.00\ &quot;€&quot;"/>
      <fill>
        <patternFill>
          <bgColor theme="8" tint="0.59996337778862885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theme="0" tint="-4.9989318521683403E-2"/>
      </font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0" tint="-4.9989318521683403E-2"/>
      </font>
    </dxf>
    <dxf>
      <font>
        <color rgb="FFFFC000"/>
      </font>
    </dxf>
    <dxf>
      <font>
        <color theme="0" tint="-4.9989318521683403E-2"/>
      </font>
    </dxf>
    <dxf>
      <font>
        <color auto="1"/>
      </font>
    </dxf>
    <dxf>
      <font>
        <color theme="0" tint="-4.9989318521683403E-2"/>
      </font>
    </dxf>
    <dxf>
      <fill>
        <patternFill patternType="darkUp">
          <fgColor rgb="FFFFC000"/>
          <bgColor theme="0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B050"/>
      </font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FF0000"/>
      </font>
      <fill>
        <patternFill>
          <bgColor rgb="FFE6B8B7"/>
        </patternFill>
      </fill>
    </dxf>
    <dxf>
      <font>
        <color rgb="FF00B050"/>
      </font>
      <fill>
        <patternFill>
          <bgColor rgb="FFBAECA4"/>
        </patternFill>
      </fill>
    </dxf>
    <dxf>
      <font>
        <color rgb="FF0070C0"/>
      </font>
      <fill>
        <patternFill patternType="lightDown">
          <fgColor rgb="FFFFC00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rgb="FF00B050"/>
      </font>
      <fill>
        <patternFill>
          <bgColor rgb="FFBAECA4"/>
        </patternFill>
      </fill>
    </dxf>
    <dxf>
      <font>
        <color rgb="FFFF0000"/>
      </font>
      <fill>
        <patternFill>
          <bgColor rgb="FFE6B8B7"/>
        </patternFill>
      </fill>
    </dxf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2" defaultPivotStyle="PivotStyleLight16"/>
  <colors>
    <mruColors>
      <color rgb="FFFF3737"/>
      <color rgb="FFFF4747"/>
      <color rgb="FFFF1D1D"/>
      <color rgb="FFFF5229"/>
      <color rgb="FF33CC33"/>
      <color rgb="FFFF9B9B"/>
      <color rgb="FFB2FF8B"/>
      <color rgb="FFFF3F3F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5"/>
    </mc:Choice>
    <mc:Fallback>
      <c:style val="25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9940430964999"/>
          <c:y val="2.37995771361913E-2"/>
          <c:w val="0.856874630119699"/>
          <c:h val="0.9459147991116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 Ano'!$A$29:$A$40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'Stats Ano'!$M$29:$M$40</c:f>
              <c:numCache>
                <c:formatCode>#\ ##0.00\ "€"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557136"/>
        <c:axId val="1351559312"/>
      </c:barChart>
      <c:catAx>
        <c:axId val="135155713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351559312"/>
        <c:crosses val="autoZero"/>
        <c:auto val="1"/>
        <c:lblAlgn val="ctr"/>
        <c:lblOffset val="100"/>
        <c:noMultiLvlLbl val="0"/>
      </c:catAx>
      <c:valAx>
        <c:axId val="1351559312"/>
        <c:scaling>
          <c:orientation val="minMax"/>
        </c:scaling>
        <c:delete val="1"/>
        <c:axPos val="t"/>
        <c:numFmt formatCode="#\ ##0.00\ &quot;€&quot;" sourceLinked="1"/>
        <c:majorTickMark val="out"/>
        <c:minorTickMark val="none"/>
        <c:tickLblPos val="nextTo"/>
        <c:crossAx val="135155713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82362289254901"/>
          <c:y val="3.07988419312086E-2"/>
          <c:w val="0.84770563099902396"/>
          <c:h val="0.943535456459451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00B050"/>
                    </a:solidFill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 Ano'!$A$29:$A$40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'Stats Ano'!$B$29:$B$40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 Ano'!$A$29:$A$40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'Stats Ano'!$F$29:$F$40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556592"/>
        <c:axId val="1351557680"/>
      </c:barChart>
      <c:catAx>
        <c:axId val="13515565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351557680"/>
        <c:crosses val="autoZero"/>
        <c:auto val="1"/>
        <c:lblAlgn val="ctr"/>
        <c:lblOffset val="100"/>
        <c:noMultiLvlLbl val="0"/>
      </c:catAx>
      <c:valAx>
        <c:axId val="1351557680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extTo"/>
        <c:crossAx val="135155659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921963406259595E-2"/>
          <c:y val="1.8211588935998401E-2"/>
          <c:w val="0.91881851847170803"/>
          <c:h val="0.85894750656167995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'Stats Ano'!$A$29:$A$40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'Stats Ano'!$O$29:$O$40</c:f>
              <c:numCache>
                <c:formatCode>#\ ##0.00\ "€"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562032"/>
        <c:axId val="1351558768"/>
      </c:lineChart>
      <c:catAx>
        <c:axId val="1351562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351558768"/>
        <c:crosses val="autoZero"/>
        <c:auto val="1"/>
        <c:lblAlgn val="ctr"/>
        <c:lblOffset val="100"/>
        <c:noMultiLvlLbl val="0"/>
      </c:catAx>
      <c:valAx>
        <c:axId val="1351558768"/>
        <c:scaling>
          <c:orientation val="minMax"/>
        </c:scaling>
        <c:delete val="0"/>
        <c:axPos val="l"/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35156203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56164646148499"/>
          <c:y val="0.106720618256051"/>
          <c:w val="0.84476558698302295"/>
          <c:h val="0.83309419655876404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('Stats Competição'!$A$4:$B$4,'Stats Competição'!$A$9:$B$9,'Stats Competição'!$A$13:$B$13,'Stats Competição'!$A$17:$B$17,'Stats Competição'!$A$22:$B$22,'Stats Competição'!$A$26:$B$26,'Stats Competição'!$A$31:$B$31,'Stats Competição'!$A$35:$B$35,'Stats Competição'!$A$41:$B$41,'Stats Competição'!$A$46:$B$46,'Stats Competição'!$A$52:$B$52,'Stats Competição'!$A$56:$B$56,'Stats Competição'!$A$62:$B$62,'Stats Competição'!$A$67:$B$67,'Stats Competição'!$A$71:$B$71)</c15:sqref>
                  </c15:fullRef>
                </c:ext>
              </c:extLst>
              <c:f>('Stats Competição'!$A$4:$B$4,'Stats Competição'!$A$9:$B$9,'Stats Competição'!$A$13:$B$13,'Stats Competição'!$A$17:$B$17,'Stats Competição'!$A$22:$B$22,'Stats Competição'!$A$26:$B$26,'Stats Competição'!$A$31:$B$31,'Stats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15:sqref>
                  </c15:fullRef>
                </c:ext>
              </c:extLst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_(&quot;€&quot;* #,##0.00_);_(&quot;€&quot;* \(#,##0.00\);_(&quot;€&quot;* &quot;-&quot;??_);_(@_)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FFC0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('Stats Competição'!$A$4:$B$4,'Stats Competição'!$A$9:$B$9,'Stats Competição'!$A$13:$B$13,'Stats Competição'!$A$17:$B$17,'Stats Competição'!$A$22:$B$22,'Stats Competição'!$A$26:$B$26,'Stats Competição'!$A$31:$B$31,'Stats Competição'!$A$35:$B$35,'Stats Competição'!$A$41:$B$41,'Stats Competição'!$A$46:$B$46,'Stats Competição'!$A$52:$B$52,'Stats Competição'!$A$56:$B$56,'Stats Competição'!$A$62:$B$62,'Stats Competição'!$A$67:$B$67,'Stats Competição'!$A$71:$B$71)</c15:sqref>
                  </c15:fullRef>
                </c:ext>
              </c:extLst>
              <c:f>('Stats Competição'!$A$4:$B$4,'Stats Competição'!$A$9:$B$9,'Stats Competição'!$A$13:$B$13,'Stats Competição'!$A$17:$B$17,'Stats Competição'!$A$22:$B$22,'Stats Competição'!$A$26:$B$26,'Stats Competição'!$A$31:$B$31,'Stats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('Stats Competição'!$F$4,'Stats Competição'!$F$9,'Stats Competição'!$F$13,'Stats Competição'!$F$17,'Stats Competição'!$F$22,'Stats Competição'!$F$26,'Stats Competição'!$F$31,'Stats Competição'!$F$35,'Stats Competição'!$F$41,'Stats Competição'!$F$46,'Stats Competição'!$F$52,'Stats Competição'!$F$56,'Stats Competição'!$F$62,'Stats Competição'!$F$67,'Stats Competição'!$F$71)</c15:sqref>
                  </c15:fullRef>
                </c:ext>
              </c:extLst>
              <c:f>('Stats Competição'!$F$4,'Stats Competição'!$F$9,'Stats Competição'!$F$13,'Stats Competição'!$F$17,'Stats Competição'!$F$22,'Stats Competição'!$F$26,'Stats Competição'!$F$31,'Stats Competição'!$F$35,'Stats Competição'!$F$41,'Stats Competição'!$F$46,'Stats Competição'!$F$52,'Stats Competição'!$F$56,'Stats Competição'!$F$62,'Stats Competição'!$F$67,'Stats Competição'!$F$71)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561488"/>
        <c:axId val="1351563120"/>
      </c:barChart>
      <c:catAx>
        <c:axId val="135156148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351563120"/>
        <c:crosses val="autoZero"/>
        <c:auto val="1"/>
        <c:lblAlgn val="ctr"/>
        <c:lblOffset val="100"/>
        <c:noMultiLvlLbl val="0"/>
      </c:catAx>
      <c:valAx>
        <c:axId val="1351563120"/>
        <c:scaling>
          <c:orientation val="minMax"/>
        </c:scaling>
        <c:delete val="0"/>
        <c:axPos val="t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3515614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_(&quot;€&quot;* #,##0.00_);_(&quot;€&quot;* \(#,##0.00\);_(&quot;€&quot;* &quot;-&quot;??_);_(@_)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00B050"/>
                    </a:solidFill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f>('Stats Competição'!$D$4,'Stats Competição'!$D$9,'Stats Competição'!$D$13,'Stats Competição'!$D$17,'Stats Competição'!$D$22,'Stats Competição'!$D$26,'Stats Competição'!$D$31,'Stats Competição'!$D$35,'Stats Competição'!$D$41,'Stats Competição'!$D$46,'Stats Competição'!$D$52,'Stats Competição'!$D$56,'Stats Competição'!$D$62,'Stats Competição'!$D$67,'Stats Competição'!$D$71)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f>('Stats Competição'!$E$4,'Stats Competição'!$E$9,'Stats Competição'!$E$13,'Stats Competição'!$E$17,'Stats Competição'!$E$22,'Stats Competição'!$E$26,'Stats Competição'!$E$31,'Stats Competição'!$E$35,'Stats Competição'!$E$41,'Stats Competição'!$E$46,'Stats Competição'!$E$52,'Stats Competição'!$E$56,'Stats Competição'!$E$62,'Stats Competição'!$E$67,'Stats Competição'!$E$71)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859056"/>
        <c:axId val="1427855248"/>
      </c:barChart>
      <c:catAx>
        <c:axId val="142785905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7855248"/>
        <c:crosses val="autoZero"/>
        <c:auto val="1"/>
        <c:lblAlgn val="ctr"/>
        <c:lblOffset val="100"/>
        <c:noMultiLvlLbl val="0"/>
      </c:catAx>
      <c:valAx>
        <c:axId val="1427855248"/>
        <c:scaling>
          <c:orientation val="minMax"/>
        </c:scaling>
        <c:delete val="0"/>
        <c:axPos val="t"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7859056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88810987667601"/>
          <c:y val="0.115979877515311"/>
          <c:w val="0.84816504101370904"/>
          <c:h val="0.83309419655876404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_(&quot;€&quot;* #,##0.00_);_(&quot;€&quot;* \(#,##0.00\);_(&quot;€&quot;* &quot;-&quot;??_);_(@_)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00B050"/>
            </a:solidFill>
          </c:spPr>
          <c:invertIfNegative val="1"/>
          <c:dLbls>
            <c:numFmt formatCode="#,##0.00\ &quot;€&quot;" sourceLinked="0"/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('Stats Competição'!$A$4,'Stats Competição'!$A$9,'Stats Competição'!$A$13,'Stats Competição'!$A$17,'Stats Competição'!$A$22,'Stats Competição'!$A$26,'Stats Competição'!$A$31,'Stats Competição'!$A$35,'Stats Competição'!$A$41,'Stats Competição'!$A$46,'Stats Competição'!$A$52,'Stats Competição'!$A$56,'Stats Competição'!$A$62,'Stats Competição'!$A$67,'Stats Competição'!$A$71)</c:f>
              <c:strCache>
                <c:ptCount val="15"/>
                <c:pt idx="0">
                  <c:v>:.ALEMANHA.:</c:v>
                </c:pt>
                <c:pt idx="1">
                  <c:v>:.ARGENTINA.:</c:v>
                </c:pt>
                <c:pt idx="2">
                  <c:v>:.BRASIL.:</c:v>
                </c:pt>
                <c:pt idx="3">
                  <c:v>:.ESPANHA.:</c:v>
                </c:pt>
                <c:pt idx="4">
                  <c:v>:.ESTADOS UNIDOS.:</c:v>
                </c:pt>
                <c:pt idx="5">
                  <c:v>:.FRANÇA.:</c:v>
                </c:pt>
                <c:pt idx="6">
                  <c:v>:.HOLANDA.:</c:v>
                </c:pt>
                <c:pt idx="7">
                  <c:v>:.INGLATERRA.:</c:v>
                </c:pt>
                <c:pt idx="8">
                  <c:v>:.ITÁLIA.:</c:v>
                </c:pt>
                <c:pt idx="9">
                  <c:v>:.PORTUGAL.:</c:v>
                </c:pt>
                <c:pt idx="10">
                  <c:v>:.RUSSIA.:</c:v>
                </c:pt>
                <c:pt idx="11">
                  <c:v>:.OUTROS PAISES.:</c:v>
                </c:pt>
                <c:pt idx="12">
                  <c:v>:.INTERNACIONAL.:</c:v>
                </c:pt>
                <c:pt idx="13">
                  <c:v>:.SELECÇÕES.:</c:v>
                </c:pt>
                <c:pt idx="14">
                  <c:v>:.AMIGÁVEIS.:</c:v>
                </c:pt>
              </c:strCache>
            </c:strRef>
          </c:cat>
          <c:val>
            <c:numRef>
              <c:f>('Stats Competição'!$G$4,'Stats Competição'!$G$9,'Stats Competição'!$G$13,'Stats Competição'!$G$17,'Stats Competição'!$G$22,'Stats Competição'!$G$26,'Stats Competição'!$G$31,'Stats Competição'!$G$35,'Stats Competição'!$G$41,'Stats Competição'!$G$46,'Stats Competição'!$G$52,'Stats Competição'!$G$56,'Stats Competição'!$G$62,'Stats Competição'!$G$67,'Stats Competição'!$G$71)</c:f>
              <c:numCache>
                <c:formatCode>#\ ##0.00\ "€"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854704"/>
        <c:axId val="1427856880"/>
      </c:barChart>
      <c:catAx>
        <c:axId val="14278547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7856880"/>
        <c:crosses val="autoZero"/>
        <c:auto val="1"/>
        <c:lblAlgn val="ctr"/>
        <c:lblOffset val="100"/>
        <c:noMultiLvlLbl val="0"/>
      </c:catAx>
      <c:valAx>
        <c:axId val="1427856880"/>
        <c:scaling>
          <c:orientation val="minMax"/>
        </c:scaling>
        <c:delete val="0"/>
        <c:axPos val="t"/>
        <c:numFmt formatCode="#,##0\ &quot;€&quot;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785470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'Stats Markets &amp; Sport'!$A$16:$A$34</c:f>
              <c:strCache>
                <c:ptCount val="18"/>
                <c:pt idx="0">
                  <c:v>MatchOdds</c:v>
                </c:pt>
                <c:pt idx="1">
                  <c:v>Over x.5</c:v>
                </c:pt>
                <c:pt idx="2">
                  <c:v>Under x.5</c:v>
                </c:pt>
                <c:pt idx="3">
                  <c:v>Correct Score</c:v>
                </c:pt>
                <c:pt idx="4">
                  <c:v>Halftime</c:v>
                </c:pt>
                <c:pt idx="5">
                  <c:v>Over x.5 HFT</c:v>
                </c:pt>
                <c:pt idx="6">
                  <c:v>Under x.5 HFT</c:v>
                </c:pt>
                <c:pt idx="7">
                  <c:v>CS HT</c:v>
                </c:pt>
                <c:pt idx="8">
                  <c:v>HT/FT</c:v>
                </c:pt>
                <c:pt idx="9">
                  <c:v>Handicap</c:v>
                </c:pt>
                <c:pt idx="10">
                  <c:v>BTTS</c:v>
                </c:pt>
                <c:pt idx="11">
                  <c:v>Others</c:v>
                </c:pt>
                <c:pt idx="12">
                  <c:v>Multiples</c:v>
                </c:pt>
                <c:pt idx="14">
                  <c:v>Tênis</c:v>
                </c:pt>
                <c:pt idx="15">
                  <c:v>Basketball</c:v>
                </c:pt>
                <c:pt idx="16">
                  <c:v>Futsal</c:v>
                </c:pt>
                <c:pt idx="17">
                  <c:v>Futebol Americano</c:v>
                </c:pt>
              </c:strCache>
            </c:strRef>
          </c:cat>
          <c:val>
            <c:numRef>
              <c:f>'Stats Markets &amp; Sport'!$B$16:$B$34</c:f>
              <c:numCache>
                <c:formatCode>General</c:formatCode>
                <c:ptCount val="19"/>
              </c:numCache>
            </c:numRef>
          </c:val>
        </c:ser>
        <c:ser>
          <c:idx val="1"/>
          <c:order val="1"/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'Stats Markets &amp; Sport'!$A$16:$A$34</c:f>
              <c:strCache>
                <c:ptCount val="18"/>
                <c:pt idx="0">
                  <c:v>MatchOdds</c:v>
                </c:pt>
                <c:pt idx="1">
                  <c:v>Over x.5</c:v>
                </c:pt>
                <c:pt idx="2">
                  <c:v>Under x.5</c:v>
                </c:pt>
                <c:pt idx="3">
                  <c:v>Correct Score</c:v>
                </c:pt>
                <c:pt idx="4">
                  <c:v>Halftime</c:v>
                </c:pt>
                <c:pt idx="5">
                  <c:v>Over x.5 HFT</c:v>
                </c:pt>
                <c:pt idx="6">
                  <c:v>Under x.5 HFT</c:v>
                </c:pt>
                <c:pt idx="7">
                  <c:v>CS HT</c:v>
                </c:pt>
                <c:pt idx="8">
                  <c:v>HT/FT</c:v>
                </c:pt>
                <c:pt idx="9">
                  <c:v>Handicap</c:v>
                </c:pt>
                <c:pt idx="10">
                  <c:v>BTTS</c:v>
                </c:pt>
                <c:pt idx="11">
                  <c:v>Others</c:v>
                </c:pt>
                <c:pt idx="12">
                  <c:v>Multiples</c:v>
                </c:pt>
                <c:pt idx="14">
                  <c:v>Tênis</c:v>
                </c:pt>
                <c:pt idx="15">
                  <c:v>Basketball</c:v>
                </c:pt>
                <c:pt idx="16">
                  <c:v>Futsal</c:v>
                </c:pt>
                <c:pt idx="17">
                  <c:v>Futebol Americano</c:v>
                </c:pt>
              </c:strCache>
            </c:strRef>
          </c:cat>
          <c:val>
            <c:numRef>
              <c:f>'Stats Markets &amp; Sport'!$C$16:$C$34</c:f>
              <c:numCache>
                <c:formatCode>#\ ##0.00\ "€"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858512"/>
        <c:axId val="1427853616"/>
      </c:barChart>
      <c:catAx>
        <c:axId val="142785851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7853616"/>
        <c:crosses val="autoZero"/>
        <c:auto val="1"/>
        <c:lblAlgn val="ctr"/>
        <c:lblOffset val="100"/>
        <c:noMultiLvlLbl val="0"/>
      </c:catAx>
      <c:valAx>
        <c:axId val="1427853616"/>
        <c:scaling>
          <c:orientation val="minMax"/>
        </c:scaling>
        <c:delete val="0"/>
        <c:axPos val="t"/>
        <c:numFmt formatCode="#,##0.00\ &quot;€&quot;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785851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865636513745699"/>
          <c:y val="5.0925925925925902E-2"/>
          <c:w val="0.55885148731408596"/>
          <c:h val="0.83309419655876404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'Stats Markets &amp; Sport'!$A$16:$A$34</c:f>
              <c:strCache>
                <c:ptCount val="18"/>
                <c:pt idx="0">
                  <c:v>MatchOdds</c:v>
                </c:pt>
                <c:pt idx="1">
                  <c:v>Over x.5</c:v>
                </c:pt>
                <c:pt idx="2">
                  <c:v>Under x.5</c:v>
                </c:pt>
                <c:pt idx="3">
                  <c:v>Correct Score</c:v>
                </c:pt>
                <c:pt idx="4">
                  <c:v>Halftime</c:v>
                </c:pt>
                <c:pt idx="5">
                  <c:v>Over x.5 HFT</c:v>
                </c:pt>
                <c:pt idx="6">
                  <c:v>Under x.5 HFT</c:v>
                </c:pt>
                <c:pt idx="7">
                  <c:v>CS HT</c:v>
                </c:pt>
                <c:pt idx="8">
                  <c:v>HT/FT</c:v>
                </c:pt>
                <c:pt idx="9">
                  <c:v>Handicap</c:v>
                </c:pt>
                <c:pt idx="10">
                  <c:v>BTTS</c:v>
                </c:pt>
                <c:pt idx="11">
                  <c:v>Others</c:v>
                </c:pt>
                <c:pt idx="12">
                  <c:v>Multiples</c:v>
                </c:pt>
                <c:pt idx="14">
                  <c:v>Tênis</c:v>
                </c:pt>
                <c:pt idx="15">
                  <c:v>Basketball</c:v>
                </c:pt>
                <c:pt idx="16">
                  <c:v>Futsal</c:v>
                </c:pt>
                <c:pt idx="17">
                  <c:v>Futebol Americano</c:v>
                </c:pt>
              </c:strCache>
            </c:strRef>
          </c:cat>
          <c:val>
            <c:numRef>
              <c:f>'Stats Markets &amp; Sport'!$B$16:$B$34</c:f>
              <c:numCache>
                <c:formatCode>General</c:formatCode>
                <c:ptCount val="19"/>
              </c:numCache>
            </c:numRef>
          </c:val>
        </c:ser>
        <c:ser>
          <c:idx val="1"/>
          <c:order val="1"/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'Stats Markets &amp; Sport'!$A$16:$A$34</c:f>
              <c:strCache>
                <c:ptCount val="18"/>
                <c:pt idx="0">
                  <c:v>MatchOdds</c:v>
                </c:pt>
                <c:pt idx="1">
                  <c:v>Over x.5</c:v>
                </c:pt>
                <c:pt idx="2">
                  <c:v>Under x.5</c:v>
                </c:pt>
                <c:pt idx="3">
                  <c:v>Correct Score</c:v>
                </c:pt>
                <c:pt idx="4">
                  <c:v>Halftime</c:v>
                </c:pt>
                <c:pt idx="5">
                  <c:v>Over x.5 HFT</c:v>
                </c:pt>
                <c:pt idx="6">
                  <c:v>Under x.5 HFT</c:v>
                </c:pt>
                <c:pt idx="7">
                  <c:v>CS HT</c:v>
                </c:pt>
                <c:pt idx="8">
                  <c:v>HT/FT</c:v>
                </c:pt>
                <c:pt idx="9">
                  <c:v>Handicap</c:v>
                </c:pt>
                <c:pt idx="10">
                  <c:v>BTTS</c:v>
                </c:pt>
                <c:pt idx="11">
                  <c:v>Others</c:v>
                </c:pt>
                <c:pt idx="12">
                  <c:v>Multiples</c:v>
                </c:pt>
                <c:pt idx="14">
                  <c:v>Tênis</c:v>
                </c:pt>
                <c:pt idx="15">
                  <c:v>Basketball</c:v>
                </c:pt>
                <c:pt idx="16">
                  <c:v>Futsal</c:v>
                </c:pt>
                <c:pt idx="17">
                  <c:v>Futebol Americano</c:v>
                </c:pt>
              </c:strCache>
            </c:strRef>
          </c:cat>
          <c:val>
            <c:numRef>
              <c:f>'Stats Markets &amp; Sport'!$F$16:$F$34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276272"/>
        <c:axId val="1428269200"/>
      </c:barChart>
      <c:catAx>
        <c:axId val="142827627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8269200"/>
        <c:crosses val="autoZero"/>
        <c:auto val="1"/>
        <c:lblAlgn val="ctr"/>
        <c:lblOffset val="100"/>
        <c:noMultiLvlLbl val="0"/>
      </c:catAx>
      <c:valAx>
        <c:axId val="1428269200"/>
        <c:scaling>
          <c:orientation val="minMax"/>
        </c:scaling>
        <c:delete val="0"/>
        <c:axPos val="t"/>
        <c:numFmt formatCode="0.00%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0070C0"/>
                </a:solidFill>
              </a:defRPr>
            </a:pPr>
            <a:endParaRPr lang="pt-PT"/>
          </a:p>
        </c:txPr>
        <c:crossAx val="142827627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Janeiro!$K$5:$K$35</c:f>
              <c:numCache>
                <c:formatCode>[$-816]d/mmm;@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Janeiro!$L$5:$L$35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275184"/>
        <c:axId val="1428272464"/>
      </c:barChart>
      <c:dateAx>
        <c:axId val="1428275184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28272464"/>
        <c:crosses val="autoZero"/>
        <c:auto val="1"/>
        <c:lblOffset val="100"/>
        <c:baseTimeUnit val="days"/>
      </c:dateAx>
      <c:valAx>
        <c:axId val="1428272464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2827518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de Banca Janeiro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Janeiro!$K$5:$K$35</c:f>
              <c:numCache>
                <c:formatCode>[$-816]d/mmm;@</c:formatCode>
                <c:ptCount val="31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  <c:pt idx="20">
                  <c:v>40929</c:v>
                </c:pt>
                <c:pt idx="21">
                  <c:v>40930</c:v>
                </c:pt>
                <c:pt idx="22">
                  <c:v>40931</c:v>
                </c:pt>
                <c:pt idx="23">
                  <c:v>40932</c:v>
                </c:pt>
                <c:pt idx="24">
                  <c:v>40933</c:v>
                </c:pt>
                <c:pt idx="25">
                  <c:v>40934</c:v>
                </c:pt>
                <c:pt idx="26">
                  <c:v>40935</c:v>
                </c:pt>
                <c:pt idx="27">
                  <c:v>40936</c:v>
                </c:pt>
                <c:pt idx="28">
                  <c:v>40937</c:v>
                </c:pt>
                <c:pt idx="29">
                  <c:v>40938</c:v>
                </c:pt>
                <c:pt idx="30">
                  <c:v>40939</c:v>
                </c:pt>
              </c:numCache>
            </c:numRef>
          </c:cat>
          <c:val>
            <c:numRef>
              <c:f>Janeiro!$S$5:$S$35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Janeiro!$Q$70:$Q$100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275728"/>
        <c:axId val="1428269744"/>
      </c:lineChart>
      <c:dateAx>
        <c:axId val="1428275728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8269744"/>
        <c:crosses val="autoZero"/>
        <c:auto val="1"/>
        <c:lblOffset val="100"/>
        <c:baseTimeUnit val="days"/>
      </c:dateAx>
      <c:valAx>
        <c:axId val="14282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827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Fevereiro!$K$5:$K$35</c:f>
              <c:numCache>
                <c:formatCode>[$-816]d/mmm;@</c:formatCode>
                <c:ptCount val="31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  <c:pt idx="28">
                  <c:v>40968</c:v>
                </c:pt>
              </c:numCache>
            </c:numRef>
          </c:cat>
          <c:val>
            <c:numRef>
              <c:f>Fevereiro!$L$5:$L$35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273008"/>
        <c:axId val="1428274640"/>
      </c:barChart>
      <c:dateAx>
        <c:axId val="1428273008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28274640"/>
        <c:crosses val="autoZero"/>
        <c:auto val="1"/>
        <c:lblOffset val="100"/>
        <c:baseTimeUnit val="days"/>
      </c:dateAx>
      <c:valAx>
        <c:axId val="1428274640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2827300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Fevereiro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Fevereiro!$K$5:$K$33</c:f>
              <c:numCache>
                <c:formatCode>[$-816]d/mmm;@</c:formatCode>
                <c:ptCount val="29"/>
                <c:pt idx="0">
                  <c:v>40940</c:v>
                </c:pt>
                <c:pt idx="1">
                  <c:v>40941</c:v>
                </c:pt>
                <c:pt idx="2">
                  <c:v>40942</c:v>
                </c:pt>
                <c:pt idx="3">
                  <c:v>40943</c:v>
                </c:pt>
                <c:pt idx="4">
                  <c:v>40944</c:v>
                </c:pt>
                <c:pt idx="5">
                  <c:v>40945</c:v>
                </c:pt>
                <c:pt idx="6">
                  <c:v>40946</c:v>
                </c:pt>
                <c:pt idx="7">
                  <c:v>40947</c:v>
                </c:pt>
                <c:pt idx="8">
                  <c:v>40948</c:v>
                </c:pt>
                <c:pt idx="9">
                  <c:v>40949</c:v>
                </c:pt>
                <c:pt idx="10">
                  <c:v>40950</c:v>
                </c:pt>
                <c:pt idx="11">
                  <c:v>40951</c:v>
                </c:pt>
                <c:pt idx="12">
                  <c:v>40952</c:v>
                </c:pt>
                <c:pt idx="13">
                  <c:v>40953</c:v>
                </c:pt>
                <c:pt idx="14">
                  <c:v>40954</c:v>
                </c:pt>
                <c:pt idx="15">
                  <c:v>40955</c:v>
                </c:pt>
                <c:pt idx="16">
                  <c:v>40956</c:v>
                </c:pt>
                <c:pt idx="17">
                  <c:v>40957</c:v>
                </c:pt>
                <c:pt idx="18">
                  <c:v>40958</c:v>
                </c:pt>
                <c:pt idx="19">
                  <c:v>40959</c:v>
                </c:pt>
                <c:pt idx="20">
                  <c:v>40960</c:v>
                </c:pt>
                <c:pt idx="21">
                  <c:v>40961</c:v>
                </c:pt>
                <c:pt idx="22">
                  <c:v>40962</c:v>
                </c:pt>
                <c:pt idx="23">
                  <c:v>40963</c:v>
                </c:pt>
                <c:pt idx="24">
                  <c:v>40964</c:v>
                </c:pt>
                <c:pt idx="25">
                  <c:v>40965</c:v>
                </c:pt>
                <c:pt idx="26">
                  <c:v>40966</c:v>
                </c:pt>
                <c:pt idx="27">
                  <c:v>40967</c:v>
                </c:pt>
                <c:pt idx="28">
                  <c:v>40968</c:v>
                </c:pt>
              </c:numCache>
            </c:numRef>
          </c:cat>
          <c:val>
            <c:numRef>
              <c:f>Fevereiro!$S$5:$S$33</c:f>
              <c:numCache>
                <c:formatCode>#\ ##0.00\ "€"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Fevereiro!$Q$70:$Q$98</c:f>
              <c:numCache>
                <c:formatCode>#\ ##0.00\ "€"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920928"/>
        <c:axId val="1426920384"/>
      </c:lineChart>
      <c:dateAx>
        <c:axId val="1426920928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6920384"/>
        <c:crosses val="autoZero"/>
        <c:auto val="1"/>
        <c:lblOffset val="100"/>
        <c:baseTimeUnit val="days"/>
      </c:dateAx>
      <c:valAx>
        <c:axId val="14269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692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8075951682878E-2"/>
          <c:y val="7.1564819023456697E-4"/>
          <c:w val="0.92248940330635898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Março!$K$5:$K$35</c:f>
              <c:numCache>
                <c:formatCode>[$-816]d/mmm;@</c:formatCode>
                <c:ptCount val="31"/>
                <c:pt idx="0">
                  <c:v>40969</c:v>
                </c:pt>
                <c:pt idx="1">
                  <c:v>40970</c:v>
                </c:pt>
                <c:pt idx="2">
                  <c:v>40971</c:v>
                </c:pt>
                <c:pt idx="3">
                  <c:v>40972</c:v>
                </c:pt>
                <c:pt idx="4">
                  <c:v>40973</c:v>
                </c:pt>
                <c:pt idx="5">
                  <c:v>40974</c:v>
                </c:pt>
                <c:pt idx="6">
                  <c:v>40975</c:v>
                </c:pt>
                <c:pt idx="7">
                  <c:v>40976</c:v>
                </c:pt>
                <c:pt idx="8">
                  <c:v>40977</c:v>
                </c:pt>
                <c:pt idx="9">
                  <c:v>40978</c:v>
                </c:pt>
                <c:pt idx="10">
                  <c:v>40979</c:v>
                </c:pt>
                <c:pt idx="11">
                  <c:v>40980</c:v>
                </c:pt>
                <c:pt idx="12">
                  <c:v>40981</c:v>
                </c:pt>
                <c:pt idx="13">
                  <c:v>40982</c:v>
                </c:pt>
                <c:pt idx="14">
                  <c:v>40983</c:v>
                </c:pt>
                <c:pt idx="15">
                  <c:v>40984</c:v>
                </c:pt>
                <c:pt idx="16">
                  <c:v>40985</c:v>
                </c:pt>
                <c:pt idx="17">
                  <c:v>40986</c:v>
                </c:pt>
                <c:pt idx="18">
                  <c:v>40987</c:v>
                </c:pt>
                <c:pt idx="19">
                  <c:v>40988</c:v>
                </c:pt>
                <c:pt idx="20">
                  <c:v>40989</c:v>
                </c:pt>
                <c:pt idx="21">
                  <c:v>40990</c:v>
                </c:pt>
                <c:pt idx="22">
                  <c:v>40991</c:v>
                </c:pt>
                <c:pt idx="23">
                  <c:v>40992</c:v>
                </c:pt>
                <c:pt idx="24">
                  <c:v>40993</c:v>
                </c:pt>
                <c:pt idx="25">
                  <c:v>40994</c:v>
                </c:pt>
                <c:pt idx="26">
                  <c:v>40995</c:v>
                </c:pt>
                <c:pt idx="27">
                  <c:v>40996</c:v>
                </c:pt>
                <c:pt idx="28">
                  <c:v>40997</c:v>
                </c:pt>
                <c:pt idx="29">
                  <c:v>40998</c:v>
                </c:pt>
                <c:pt idx="30">
                  <c:v>40999</c:v>
                </c:pt>
              </c:numCache>
            </c:numRef>
          </c:cat>
          <c:val>
            <c:numRef>
              <c:f>Março!$L$5:$L$35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6918208"/>
        <c:axId val="1426916032"/>
      </c:barChart>
      <c:dateAx>
        <c:axId val="1426918208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26916032"/>
        <c:crosses val="autoZero"/>
        <c:auto val="1"/>
        <c:lblOffset val="100"/>
        <c:baseTimeUnit val="days"/>
      </c:dateAx>
      <c:valAx>
        <c:axId val="1426916032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2691820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Evolução de Banca</a:t>
            </a:r>
            <a:r>
              <a:rPr lang="en-US" baseline="0"/>
              <a:t> Março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Março!$K$5:$K$35</c:f>
              <c:numCache>
                <c:formatCode>[$-816]d/mmm;@</c:formatCode>
                <c:ptCount val="31"/>
                <c:pt idx="0">
                  <c:v>40969</c:v>
                </c:pt>
                <c:pt idx="1">
                  <c:v>40970</c:v>
                </c:pt>
                <c:pt idx="2">
                  <c:v>40971</c:v>
                </c:pt>
                <c:pt idx="3">
                  <c:v>40972</c:v>
                </c:pt>
                <c:pt idx="4">
                  <c:v>40973</c:v>
                </c:pt>
                <c:pt idx="5">
                  <c:v>40974</c:v>
                </c:pt>
                <c:pt idx="6">
                  <c:v>40975</c:v>
                </c:pt>
                <c:pt idx="7">
                  <c:v>40976</c:v>
                </c:pt>
                <c:pt idx="8">
                  <c:v>40977</c:v>
                </c:pt>
                <c:pt idx="9">
                  <c:v>40978</c:v>
                </c:pt>
                <c:pt idx="10">
                  <c:v>40979</c:v>
                </c:pt>
                <c:pt idx="11">
                  <c:v>40980</c:v>
                </c:pt>
                <c:pt idx="12">
                  <c:v>40981</c:v>
                </c:pt>
                <c:pt idx="13">
                  <c:v>40982</c:v>
                </c:pt>
                <c:pt idx="14">
                  <c:v>40983</c:v>
                </c:pt>
                <c:pt idx="15">
                  <c:v>40984</c:v>
                </c:pt>
                <c:pt idx="16">
                  <c:v>40985</c:v>
                </c:pt>
                <c:pt idx="17">
                  <c:v>40986</c:v>
                </c:pt>
                <c:pt idx="18">
                  <c:v>40987</c:v>
                </c:pt>
                <c:pt idx="19">
                  <c:v>40988</c:v>
                </c:pt>
                <c:pt idx="20">
                  <c:v>40989</c:v>
                </c:pt>
                <c:pt idx="21">
                  <c:v>40990</c:v>
                </c:pt>
                <c:pt idx="22">
                  <c:v>40991</c:v>
                </c:pt>
                <c:pt idx="23">
                  <c:v>40992</c:v>
                </c:pt>
                <c:pt idx="24">
                  <c:v>40993</c:v>
                </c:pt>
                <c:pt idx="25">
                  <c:v>40994</c:v>
                </c:pt>
                <c:pt idx="26">
                  <c:v>40995</c:v>
                </c:pt>
                <c:pt idx="27">
                  <c:v>40996</c:v>
                </c:pt>
                <c:pt idx="28">
                  <c:v>40997</c:v>
                </c:pt>
                <c:pt idx="29">
                  <c:v>40998</c:v>
                </c:pt>
                <c:pt idx="30">
                  <c:v>40999</c:v>
                </c:pt>
              </c:numCache>
            </c:numRef>
          </c:cat>
          <c:val>
            <c:numRef>
              <c:f>Março!$S$5:$S$35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Março!$Q$70:$Q$100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921472"/>
        <c:axId val="1426918752"/>
      </c:lineChart>
      <c:dateAx>
        <c:axId val="1426921472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6918752"/>
        <c:crosses val="autoZero"/>
        <c:auto val="1"/>
        <c:lblOffset val="100"/>
        <c:baseTimeUnit val="days"/>
      </c:dateAx>
      <c:valAx>
        <c:axId val="14269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2692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Abril!$K$5:$K$35</c:f>
              <c:numCache>
                <c:formatCode>[$-816]d/mmm;@</c:formatCode>
                <c:ptCount val="31"/>
                <c:pt idx="0">
                  <c:v>41000</c:v>
                </c:pt>
                <c:pt idx="1">
                  <c:v>41001</c:v>
                </c:pt>
                <c:pt idx="2">
                  <c:v>41002</c:v>
                </c:pt>
                <c:pt idx="3">
                  <c:v>41003</c:v>
                </c:pt>
                <c:pt idx="4">
                  <c:v>41004</c:v>
                </c:pt>
                <c:pt idx="5">
                  <c:v>41005</c:v>
                </c:pt>
                <c:pt idx="6">
                  <c:v>41006</c:v>
                </c:pt>
                <c:pt idx="7">
                  <c:v>41007</c:v>
                </c:pt>
                <c:pt idx="8">
                  <c:v>41008</c:v>
                </c:pt>
                <c:pt idx="9">
                  <c:v>41009</c:v>
                </c:pt>
                <c:pt idx="10">
                  <c:v>41010</c:v>
                </c:pt>
                <c:pt idx="11">
                  <c:v>41011</c:v>
                </c:pt>
                <c:pt idx="12">
                  <c:v>41012</c:v>
                </c:pt>
                <c:pt idx="13">
                  <c:v>41013</c:v>
                </c:pt>
                <c:pt idx="14">
                  <c:v>41014</c:v>
                </c:pt>
                <c:pt idx="15">
                  <c:v>41015</c:v>
                </c:pt>
                <c:pt idx="16">
                  <c:v>41016</c:v>
                </c:pt>
                <c:pt idx="17">
                  <c:v>41017</c:v>
                </c:pt>
                <c:pt idx="18">
                  <c:v>41018</c:v>
                </c:pt>
                <c:pt idx="19">
                  <c:v>41019</c:v>
                </c:pt>
                <c:pt idx="20">
                  <c:v>41020</c:v>
                </c:pt>
                <c:pt idx="21">
                  <c:v>41021</c:v>
                </c:pt>
                <c:pt idx="22">
                  <c:v>41022</c:v>
                </c:pt>
                <c:pt idx="23">
                  <c:v>41023</c:v>
                </c:pt>
                <c:pt idx="24">
                  <c:v>41024</c:v>
                </c:pt>
                <c:pt idx="25">
                  <c:v>41025</c:v>
                </c:pt>
                <c:pt idx="26">
                  <c:v>41026</c:v>
                </c:pt>
                <c:pt idx="27">
                  <c:v>41027</c:v>
                </c:pt>
                <c:pt idx="28">
                  <c:v>41028</c:v>
                </c:pt>
                <c:pt idx="29">
                  <c:v>41029</c:v>
                </c:pt>
              </c:numCache>
            </c:numRef>
          </c:cat>
          <c:val>
            <c:numRef>
              <c:f>Abril!$L$5:$L$35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132960"/>
        <c:axId val="1431133504"/>
      </c:barChart>
      <c:dateAx>
        <c:axId val="1431132960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1133504"/>
        <c:crosses val="autoZero"/>
        <c:auto val="1"/>
        <c:lblOffset val="100"/>
        <c:baseTimeUnit val="days"/>
      </c:dateAx>
      <c:valAx>
        <c:axId val="1431133504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113296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Abril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Abril!$K$5:$K$34</c:f>
              <c:numCache>
                <c:formatCode>[$-816]d/mmm;@</c:formatCode>
                <c:ptCount val="30"/>
                <c:pt idx="0">
                  <c:v>41000</c:v>
                </c:pt>
                <c:pt idx="1">
                  <c:v>41001</c:v>
                </c:pt>
                <c:pt idx="2">
                  <c:v>41002</c:v>
                </c:pt>
                <c:pt idx="3">
                  <c:v>41003</c:v>
                </c:pt>
                <c:pt idx="4">
                  <c:v>41004</c:v>
                </c:pt>
                <c:pt idx="5">
                  <c:v>41005</c:v>
                </c:pt>
                <c:pt idx="6">
                  <c:v>41006</c:v>
                </c:pt>
                <c:pt idx="7">
                  <c:v>41007</c:v>
                </c:pt>
                <c:pt idx="8">
                  <c:v>41008</c:v>
                </c:pt>
                <c:pt idx="9">
                  <c:v>41009</c:v>
                </c:pt>
                <c:pt idx="10">
                  <c:v>41010</c:v>
                </c:pt>
                <c:pt idx="11">
                  <c:v>41011</c:v>
                </c:pt>
                <c:pt idx="12">
                  <c:v>41012</c:v>
                </c:pt>
                <c:pt idx="13">
                  <c:v>41013</c:v>
                </c:pt>
                <c:pt idx="14">
                  <c:v>41014</c:v>
                </c:pt>
                <c:pt idx="15">
                  <c:v>41015</c:v>
                </c:pt>
                <c:pt idx="16">
                  <c:v>41016</c:v>
                </c:pt>
                <c:pt idx="17">
                  <c:v>41017</c:v>
                </c:pt>
                <c:pt idx="18">
                  <c:v>41018</c:v>
                </c:pt>
                <c:pt idx="19">
                  <c:v>41019</c:v>
                </c:pt>
                <c:pt idx="20">
                  <c:v>41020</c:v>
                </c:pt>
                <c:pt idx="21">
                  <c:v>41021</c:v>
                </c:pt>
                <c:pt idx="22">
                  <c:v>41022</c:v>
                </c:pt>
                <c:pt idx="23">
                  <c:v>41023</c:v>
                </c:pt>
                <c:pt idx="24">
                  <c:v>41024</c:v>
                </c:pt>
                <c:pt idx="25">
                  <c:v>41025</c:v>
                </c:pt>
                <c:pt idx="26">
                  <c:v>41026</c:v>
                </c:pt>
                <c:pt idx="27">
                  <c:v>41027</c:v>
                </c:pt>
                <c:pt idx="28">
                  <c:v>41028</c:v>
                </c:pt>
                <c:pt idx="29">
                  <c:v>41029</c:v>
                </c:pt>
              </c:numCache>
            </c:numRef>
          </c:cat>
          <c:val>
            <c:numRef>
              <c:f>Abril!$S$5:$S$34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Abril!$Q$70:$Q$99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136224"/>
        <c:axId val="1431134048"/>
      </c:lineChart>
      <c:dateAx>
        <c:axId val="1431136224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1134048"/>
        <c:crosses val="autoZero"/>
        <c:auto val="1"/>
        <c:lblOffset val="100"/>
        <c:baseTimeUnit val="days"/>
      </c:dateAx>
      <c:valAx>
        <c:axId val="14311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113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Maio!$K$5:$K$35</c:f>
              <c:numCache>
                <c:formatCode>[$-816]d/mmm;@</c:formatCode>
                <c:ptCount val="31"/>
                <c:pt idx="0">
                  <c:v>41030</c:v>
                </c:pt>
                <c:pt idx="1">
                  <c:v>41031</c:v>
                </c:pt>
                <c:pt idx="2">
                  <c:v>41032</c:v>
                </c:pt>
                <c:pt idx="3">
                  <c:v>41033</c:v>
                </c:pt>
                <c:pt idx="4">
                  <c:v>41034</c:v>
                </c:pt>
                <c:pt idx="5">
                  <c:v>41035</c:v>
                </c:pt>
                <c:pt idx="6">
                  <c:v>41036</c:v>
                </c:pt>
                <c:pt idx="7">
                  <c:v>41037</c:v>
                </c:pt>
                <c:pt idx="8">
                  <c:v>41038</c:v>
                </c:pt>
                <c:pt idx="9">
                  <c:v>41039</c:v>
                </c:pt>
                <c:pt idx="10">
                  <c:v>41040</c:v>
                </c:pt>
                <c:pt idx="11">
                  <c:v>41041</c:v>
                </c:pt>
                <c:pt idx="12">
                  <c:v>41042</c:v>
                </c:pt>
                <c:pt idx="13">
                  <c:v>41043</c:v>
                </c:pt>
                <c:pt idx="14">
                  <c:v>41044</c:v>
                </c:pt>
                <c:pt idx="15">
                  <c:v>41045</c:v>
                </c:pt>
                <c:pt idx="16">
                  <c:v>41046</c:v>
                </c:pt>
                <c:pt idx="17">
                  <c:v>41047</c:v>
                </c:pt>
                <c:pt idx="18">
                  <c:v>41048</c:v>
                </c:pt>
                <c:pt idx="19">
                  <c:v>41049</c:v>
                </c:pt>
                <c:pt idx="20">
                  <c:v>41050</c:v>
                </c:pt>
                <c:pt idx="21">
                  <c:v>41051</c:v>
                </c:pt>
                <c:pt idx="22">
                  <c:v>41052</c:v>
                </c:pt>
                <c:pt idx="23">
                  <c:v>41053</c:v>
                </c:pt>
                <c:pt idx="24">
                  <c:v>41054</c:v>
                </c:pt>
                <c:pt idx="25">
                  <c:v>41055</c:v>
                </c:pt>
                <c:pt idx="26">
                  <c:v>41056</c:v>
                </c:pt>
                <c:pt idx="27">
                  <c:v>41057</c:v>
                </c:pt>
                <c:pt idx="28">
                  <c:v>41058</c:v>
                </c:pt>
                <c:pt idx="29">
                  <c:v>41059</c:v>
                </c:pt>
                <c:pt idx="30">
                  <c:v>41060</c:v>
                </c:pt>
              </c:numCache>
            </c:numRef>
          </c:cat>
          <c:val>
            <c:numRef>
              <c:f>Maio!$L$5:$L$35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135680"/>
        <c:axId val="1431130784"/>
      </c:barChart>
      <c:dateAx>
        <c:axId val="1431135680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1130784"/>
        <c:crosses val="autoZero"/>
        <c:auto val="1"/>
        <c:lblOffset val="100"/>
        <c:baseTimeUnit val="days"/>
      </c:dateAx>
      <c:valAx>
        <c:axId val="1431130784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113568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Maio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Maio!$K$5:$K$35</c:f>
              <c:numCache>
                <c:formatCode>[$-816]d/mmm;@</c:formatCode>
                <c:ptCount val="31"/>
                <c:pt idx="0">
                  <c:v>41030</c:v>
                </c:pt>
                <c:pt idx="1">
                  <c:v>41031</c:v>
                </c:pt>
                <c:pt idx="2">
                  <c:v>41032</c:v>
                </c:pt>
                <c:pt idx="3">
                  <c:v>41033</c:v>
                </c:pt>
                <c:pt idx="4">
                  <c:v>41034</c:v>
                </c:pt>
                <c:pt idx="5">
                  <c:v>41035</c:v>
                </c:pt>
                <c:pt idx="6">
                  <c:v>41036</c:v>
                </c:pt>
                <c:pt idx="7">
                  <c:v>41037</c:v>
                </c:pt>
                <c:pt idx="8">
                  <c:v>41038</c:v>
                </c:pt>
                <c:pt idx="9">
                  <c:v>41039</c:v>
                </c:pt>
                <c:pt idx="10">
                  <c:v>41040</c:v>
                </c:pt>
                <c:pt idx="11">
                  <c:v>41041</c:v>
                </c:pt>
                <c:pt idx="12">
                  <c:v>41042</c:v>
                </c:pt>
                <c:pt idx="13">
                  <c:v>41043</c:v>
                </c:pt>
                <c:pt idx="14">
                  <c:v>41044</c:v>
                </c:pt>
                <c:pt idx="15">
                  <c:v>41045</c:v>
                </c:pt>
                <c:pt idx="16">
                  <c:v>41046</c:v>
                </c:pt>
                <c:pt idx="17">
                  <c:v>41047</c:v>
                </c:pt>
                <c:pt idx="18">
                  <c:v>41048</c:v>
                </c:pt>
                <c:pt idx="19">
                  <c:v>41049</c:v>
                </c:pt>
                <c:pt idx="20">
                  <c:v>41050</c:v>
                </c:pt>
                <c:pt idx="21">
                  <c:v>41051</c:v>
                </c:pt>
                <c:pt idx="22">
                  <c:v>41052</c:v>
                </c:pt>
                <c:pt idx="23">
                  <c:v>41053</c:v>
                </c:pt>
                <c:pt idx="24">
                  <c:v>41054</c:v>
                </c:pt>
                <c:pt idx="25">
                  <c:v>41055</c:v>
                </c:pt>
                <c:pt idx="26">
                  <c:v>41056</c:v>
                </c:pt>
                <c:pt idx="27">
                  <c:v>41057</c:v>
                </c:pt>
                <c:pt idx="28">
                  <c:v>41058</c:v>
                </c:pt>
                <c:pt idx="29">
                  <c:v>41059</c:v>
                </c:pt>
                <c:pt idx="30">
                  <c:v>41060</c:v>
                </c:pt>
              </c:numCache>
            </c:numRef>
          </c:cat>
          <c:val>
            <c:numRef>
              <c:f>Maio!$S$5:$S$35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Maio!$Q$70:$Q$100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137312"/>
        <c:axId val="1431130240"/>
      </c:lineChart>
      <c:dateAx>
        <c:axId val="1431137312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1130240"/>
        <c:crosses val="autoZero"/>
        <c:auto val="1"/>
        <c:lblOffset val="100"/>
        <c:baseTimeUnit val="days"/>
      </c:dateAx>
      <c:valAx>
        <c:axId val="14311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113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Junho!$K$5:$K$35</c:f>
              <c:numCache>
                <c:formatCode>[$-816]d/mmm;@</c:formatCode>
                <c:ptCount val="31"/>
                <c:pt idx="0">
                  <c:v>41061</c:v>
                </c:pt>
                <c:pt idx="1">
                  <c:v>41062</c:v>
                </c:pt>
                <c:pt idx="2">
                  <c:v>41063</c:v>
                </c:pt>
                <c:pt idx="3">
                  <c:v>41064</c:v>
                </c:pt>
                <c:pt idx="4">
                  <c:v>41065</c:v>
                </c:pt>
                <c:pt idx="5">
                  <c:v>41066</c:v>
                </c:pt>
                <c:pt idx="6">
                  <c:v>41067</c:v>
                </c:pt>
                <c:pt idx="7">
                  <c:v>41068</c:v>
                </c:pt>
                <c:pt idx="8">
                  <c:v>41069</c:v>
                </c:pt>
                <c:pt idx="9">
                  <c:v>41070</c:v>
                </c:pt>
                <c:pt idx="10">
                  <c:v>41071</c:v>
                </c:pt>
                <c:pt idx="11">
                  <c:v>41072</c:v>
                </c:pt>
                <c:pt idx="12">
                  <c:v>41073</c:v>
                </c:pt>
                <c:pt idx="13">
                  <c:v>41074</c:v>
                </c:pt>
                <c:pt idx="14">
                  <c:v>41075</c:v>
                </c:pt>
                <c:pt idx="15">
                  <c:v>41076</c:v>
                </c:pt>
                <c:pt idx="16">
                  <c:v>41077</c:v>
                </c:pt>
                <c:pt idx="17">
                  <c:v>41078</c:v>
                </c:pt>
                <c:pt idx="18">
                  <c:v>41079</c:v>
                </c:pt>
                <c:pt idx="19">
                  <c:v>41080</c:v>
                </c:pt>
                <c:pt idx="20">
                  <c:v>41081</c:v>
                </c:pt>
                <c:pt idx="21">
                  <c:v>41082</c:v>
                </c:pt>
                <c:pt idx="22">
                  <c:v>41083</c:v>
                </c:pt>
                <c:pt idx="23">
                  <c:v>41084</c:v>
                </c:pt>
                <c:pt idx="24">
                  <c:v>41085</c:v>
                </c:pt>
                <c:pt idx="25">
                  <c:v>41086</c:v>
                </c:pt>
                <c:pt idx="26">
                  <c:v>41087</c:v>
                </c:pt>
                <c:pt idx="27">
                  <c:v>41088</c:v>
                </c:pt>
                <c:pt idx="28">
                  <c:v>41089</c:v>
                </c:pt>
                <c:pt idx="29">
                  <c:v>41090</c:v>
                </c:pt>
              </c:numCache>
            </c:numRef>
          </c:cat>
          <c:val>
            <c:numRef>
              <c:f>Junho!$L$5:$L$35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573488"/>
        <c:axId val="1349569136"/>
      </c:barChart>
      <c:dateAx>
        <c:axId val="1349573488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569136"/>
        <c:crosses val="autoZero"/>
        <c:auto val="1"/>
        <c:lblOffset val="100"/>
        <c:baseTimeUnit val="days"/>
      </c:dateAx>
      <c:valAx>
        <c:axId val="1349569136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5734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Junho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Junho!$K$5:$K$34</c:f>
              <c:numCache>
                <c:formatCode>[$-816]d/mmm;@</c:formatCode>
                <c:ptCount val="30"/>
                <c:pt idx="0">
                  <c:v>41061</c:v>
                </c:pt>
                <c:pt idx="1">
                  <c:v>41062</c:v>
                </c:pt>
                <c:pt idx="2">
                  <c:v>41063</c:v>
                </c:pt>
                <c:pt idx="3">
                  <c:v>41064</c:v>
                </c:pt>
                <c:pt idx="4">
                  <c:v>41065</c:v>
                </c:pt>
                <c:pt idx="5">
                  <c:v>41066</c:v>
                </c:pt>
                <c:pt idx="6">
                  <c:v>41067</c:v>
                </c:pt>
                <c:pt idx="7">
                  <c:v>41068</c:v>
                </c:pt>
                <c:pt idx="8">
                  <c:v>41069</c:v>
                </c:pt>
                <c:pt idx="9">
                  <c:v>41070</c:v>
                </c:pt>
                <c:pt idx="10">
                  <c:v>41071</c:v>
                </c:pt>
                <c:pt idx="11">
                  <c:v>41072</c:v>
                </c:pt>
                <c:pt idx="12">
                  <c:v>41073</c:v>
                </c:pt>
                <c:pt idx="13">
                  <c:v>41074</c:v>
                </c:pt>
                <c:pt idx="14">
                  <c:v>41075</c:v>
                </c:pt>
                <c:pt idx="15">
                  <c:v>41076</c:v>
                </c:pt>
                <c:pt idx="16">
                  <c:v>41077</c:v>
                </c:pt>
                <c:pt idx="17">
                  <c:v>41078</c:v>
                </c:pt>
                <c:pt idx="18">
                  <c:v>41079</c:v>
                </c:pt>
                <c:pt idx="19">
                  <c:v>41080</c:v>
                </c:pt>
                <c:pt idx="20">
                  <c:v>41081</c:v>
                </c:pt>
                <c:pt idx="21">
                  <c:v>41082</c:v>
                </c:pt>
                <c:pt idx="22">
                  <c:v>41083</c:v>
                </c:pt>
                <c:pt idx="23">
                  <c:v>41084</c:v>
                </c:pt>
                <c:pt idx="24">
                  <c:v>41085</c:v>
                </c:pt>
                <c:pt idx="25">
                  <c:v>41086</c:v>
                </c:pt>
                <c:pt idx="26">
                  <c:v>41087</c:v>
                </c:pt>
                <c:pt idx="27">
                  <c:v>41088</c:v>
                </c:pt>
                <c:pt idx="28">
                  <c:v>41089</c:v>
                </c:pt>
                <c:pt idx="29">
                  <c:v>41090</c:v>
                </c:pt>
              </c:numCache>
            </c:numRef>
          </c:cat>
          <c:val>
            <c:numRef>
              <c:f>Junho!$S$5:$S$34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Junho!$Q$70:$Q$99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569680"/>
        <c:axId val="1349570768"/>
      </c:lineChart>
      <c:dateAx>
        <c:axId val="1349569680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9570768"/>
        <c:crosses val="autoZero"/>
        <c:auto val="1"/>
        <c:lblOffset val="100"/>
        <c:baseTimeUnit val="days"/>
      </c:dateAx>
      <c:valAx>
        <c:axId val="13495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956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Julho!$K$5:$K$35</c:f>
              <c:numCache>
                <c:formatCode>[$-816]d/mmm;@</c:formatCode>
                <c:ptCount val="31"/>
                <c:pt idx="0">
                  <c:v>41091</c:v>
                </c:pt>
                <c:pt idx="1">
                  <c:v>41092</c:v>
                </c:pt>
                <c:pt idx="2">
                  <c:v>41093</c:v>
                </c:pt>
                <c:pt idx="3">
                  <c:v>41094</c:v>
                </c:pt>
                <c:pt idx="4">
                  <c:v>41095</c:v>
                </c:pt>
                <c:pt idx="5">
                  <c:v>41096</c:v>
                </c:pt>
                <c:pt idx="6">
                  <c:v>41097</c:v>
                </c:pt>
                <c:pt idx="7">
                  <c:v>41098</c:v>
                </c:pt>
                <c:pt idx="8">
                  <c:v>41099</c:v>
                </c:pt>
                <c:pt idx="9">
                  <c:v>41100</c:v>
                </c:pt>
                <c:pt idx="10">
                  <c:v>41101</c:v>
                </c:pt>
                <c:pt idx="11">
                  <c:v>41102</c:v>
                </c:pt>
                <c:pt idx="12">
                  <c:v>41103</c:v>
                </c:pt>
                <c:pt idx="13">
                  <c:v>41104</c:v>
                </c:pt>
                <c:pt idx="14">
                  <c:v>41105</c:v>
                </c:pt>
                <c:pt idx="15">
                  <c:v>41106</c:v>
                </c:pt>
                <c:pt idx="16">
                  <c:v>41107</c:v>
                </c:pt>
                <c:pt idx="17">
                  <c:v>41108</c:v>
                </c:pt>
                <c:pt idx="18">
                  <c:v>41109</c:v>
                </c:pt>
                <c:pt idx="19">
                  <c:v>41110</c:v>
                </c:pt>
                <c:pt idx="20">
                  <c:v>41111</c:v>
                </c:pt>
                <c:pt idx="21">
                  <c:v>41112</c:v>
                </c:pt>
                <c:pt idx="22">
                  <c:v>41113</c:v>
                </c:pt>
                <c:pt idx="23">
                  <c:v>41114</c:v>
                </c:pt>
                <c:pt idx="24">
                  <c:v>41115</c:v>
                </c:pt>
                <c:pt idx="25">
                  <c:v>41116</c:v>
                </c:pt>
                <c:pt idx="26">
                  <c:v>41117</c:v>
                </c:pt>
                <c:pt idx="27">
                  <c:v>41118</c:v>
                </c:pt>
                <c:pt idx="28">
                  <c:v>41119</c:v>
                </c:pt>
                <c:pt idx="29">
                  <c:v>41120</c:v>
                </c:pt>
                <c:pt idx="30">
                  <c:v>41121</c:v>
                </c:pt>
              </c:numCache>
            </c:numRef>
          </c:cat>
          <c:val>
            <c:numRef>
              <c:f>Julho!$L$5:$L$35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575120"/>
        <c:axId val="1349571856"/>
      </c:barChart>
      <c:dateAx>
        <c:axId val="1349575120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571856"/>
        <c:crosses val="autoZero"/>
        <c:auto val="1"/>
        <c:lblOffset val="100"/>
        <c:baseTimeUnit val="days"/>
      </c:dateAx>
      <c:valAx>
        <c:axId val="1349571856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57512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Julho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Julho!$K$5:$K$35</c:f>
              <c:numCache>
                <c:formatCode>[$-816]d/mmm;@</c:formatCode>
                <c:ptCount val="31"/>
                <c:pt idx="0">
                  <c:v>41091</c:v>
                </c:pt>
                <c:pt idx="1">
                  <c:v>41092</c:v>
                </c:pt>
                <c:pt idx="2">
                  <c:v>41093</c:v>
                </c:pt>
                <c:pt idx="3">
                  <c:v>41094</c:v>
                </c:pt>
                <c:pt idx="4">
                  <c:v>41095</c:v>
                </c:pt>
                <c:pt idx="5">
                  <c:v>41096</c:v>
                </c:pt>
                <c:pt idx="6">
                  <c:v>41097</c:v>
                </c:pt>
                <c:pt idx="7">
                  <c:v>41098</c:v>
                </c:pt>
                <c:pt idx="8">
                  <c:v>41099</c:v>
                </c:pt>
                <c:pt idx="9">
                  <c:v>41100</c:v>
                </c:pt>
                <c:pt idx="10">
                  <c:v>41101</c:v>
                </c:pt>
                <c:pt idx="11">
                  <c:v>41102</c:v>
                </c:pt>
                <c:pt idx="12">
                  <c:v>41103</c:v>
                </c:pt>
                <c:pt idx="13">
                  <c:v>41104</c:v>
                </c:pt>
                <c:pt idx="14">
                  <c:v>41105</c:v>
                </c:pt>
                <c:pt idx="15">
                  <c:v>41106</c:v>
                </c:pt>
                <c:pt idx="16">
                  <c:v>41107</c:v>
                </c:pt>
                <c:pt idx="17">
                  <c:v>41108</c:v>
                </c:pt>
                <c:pt idx="18">
                  <c:v>41109</c:v>
                </c:pt>
                <c:pt idx="19">
                  <c:v>41110</c:v>
                </c:pt>
                <c:pt idx="20">
                  <c:v>41111</c:v>
                </c:pt>
                <c:pt idx="21">
                  <c:v>41112</c:v>
                </c:pt>
                <c:pt idx="22">
                  <c:v>41113</c:v>
                </c:pt>
                <c:pt idx="23">
                  <c:v>41114</c:v>
                </c:pt>
                <c:pt idx="24">
                  <c:v>41115</c:v>
                </c:pt>
                <c:pt idx="25">
                  <c:v>41116</c:v>
                </c:pt>
                <c:pt idx="26">
                  <c:v>41117</c:v>
                </c:pt>
                <c:pt idx="27">
                  <c:v>41118</c:v>
                </c:pt>
                <c:pt idx="28">
                  <c:v>41119</c:v>
                </c:pt>
                <c:pt idx="29">
                  <c:v>41120</c:v>
                </c:pt>
                <c:pt idx="30">
                  <c:v>41121</c:v>
                </c:pt>
              </c:numCache>
            </c:numRef>
          </c:cat>
          <c:val>
            <c:numRef>
              <c:f>Julho!$S$5:$S$35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Julho!$Q$70:$Q$100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125872"/>
        <c:axId val="1349123152"/>
      </c:lineChart>
      <c:dateAx>
        <c:axId val="1349125872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9123152"/>
        <c:crosses val="autoZero"/>
        <c:auto val="1"/>
        <c:lblOffset val="100"/>
        <c:baseTimeUnit val="days"/>
      </c:dateAx>
      <c:valAx>
        <c:axId val="13491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912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Agosto!$K$5:$K$35</c:f>
              <c:numCache>
                <c:formatCode>[$-816]d/mmm;@</c:formatCode>
                <c:ptCount val="31"/>
                <c:pt idx="0">
                  <c:v>41122</c:v>
                </c:pt>
                <c:pt idx="1">
                  <c:v>41123</c:v>
                </c:pt>
                <c:pt idx="2">
                  <c:v>41124</c:v>
                </c:pt>
                <c:pt idx="3">
                  <c:v>41125</c:v>
                </c:pt>
                <c:pt idx="4">
                  <c:v>41126</c:v>
                </c:pt>
                <c:pt idx="5">
                  <c:v>41127</c:v>
                </c:pt>
                <c:pt idx="6">
                  <c:v>41128</c:v>
                </c:pt>
                <c:pt idx="7">
                  <c:v>41129</c:v>
                </c:pt>
                <c:pt idx="8">
                  <c:v>41130</c:v>
                </c:pt>
                <c:pt idx="9">
                  <c:v>41131</c:v>
                </c:pt>
                <c:pt idx="10">
                  <c:v>41132</c:v>
                </c:pt>
                <c:pt idx="11">
                  <c:v>41133</c:v>
                </c:pt>
                <c:pt idx="12">
                  <c:v>41134</c:v>
                </c:pt>
                <c:pt idx="13">
                  <c:v>41135</c:v>
                </c:pt>
                <c:pt idx="14">
                  <c:v>41136</c:v>
                </c:pt>
                <c:pt idx="15">
                  <c:v>41137</c:v>
                </c:pt>
                <c:pt idx="16">
                  <c:v>41138</c:v>
                </c:pt>
                <c:pt idx="17">
                  <c:v>41139</c:v>
                </c:pt>
                <c:pt idx="18">
                  <c:v>41140</c:v>
                </c:pt>
                <c:pt idx="19">
                  <c:v>41141</c:v>
                </c:pt>
                <c:pt idx="20">
                  <c:v>41142</c:v>
                </c:pt>
                <c:pt idx="21">
                  <c:v>41143</c:v>
                </c:pt>
                <c:pt idx="22">
                  <c:v>41144</c:v>
                </c:pt>
                <c:pt idx="23">
                  <c:v>41145</c:v>
                </c:pt>
                <c:pt idx="24">
                  <c:v>41146</c:v>
                </c:pt>
                <c:pt idx="25">
                  <c:v>41147</c:v>
                </c:pt>
                <c:pt idx="26">
                  <c:v>41148</c:v>
                </c:pt>
                <c:pt idx="27">
                  <c:v>41149</c:v>
                </c:pt>
                <c:pt idx="28">
                  <c:v>41150</c:v>
                </c:pt>
                <c:pt idx="29">
                  <c:v>41151</c:v>
                </c:pt>
                <c:pt idx="30">
                  <c:v>41152</c:v>
                </c:pt>
              </c:numCache>
            </c:numRef>
          </c:cat>
          <c:val>
            <c:numRef>
              <c:f>Agosto!$L$5:$L$35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126960"/>
        <c:axId val="1349127504"/>
      </c:barChart>
      <c:dateAx>
        <c:axId val="1349126960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127504"/>
        <c:crosses val="autoZero"/>
        <c:auto val="1"/>
        <c:lblOffset val="100"/>
        <c:baseTimeUnit val="days"/>
      </c:dateAx>
      <c:valAx>
        <c:axId val="1349127504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12696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de Banca Agosto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Agosto!$K$5:$K$35</c:f>
              <c:numCache>
                <c:formatCode>[$-816]d/mmm;@</c:formatCode>
                <c:ptCount val="31"/>
                <c:pt idx="0">
                  <c:v>41122</c:v>
                </c:pt>
                <c:pt idx="1">
                  <c:v>41123</c:v>
                </c:pt>
                <c:pt idx="2">
                  <c:v>41124</c:v>
                </c:pt>
                <c:pt idx="3">
                  <c:v>41125</c:v>
                </c:pt>
                <c:pt idx="4">
                  <c:v>41126</c:v>
                </c:pt>
                <c:pt idx="5">
                  <c:v>41127</c:v>
                </c:pt>
                <c:pt idx="6">
                  <c:v>41128</c:v>
                </c:pt>
                <c:pt idx="7">
                  <c:v>41129</c:v>
                </c:pt>
                <c:pt idx="8">
                  <c:v>41130</c:v>
                </c:pt>
                <c:pt idx="9">
                  <c:v>41131</c:v>
                </c:pt>
                <c:pt idx="10">
                  <c:v>41132</c:v>
                </c:pt>
                <c:pt idx="11">
                  <c:v>41133</c:v>
                </c:pt>
                <c:pt idx="12">
                  <c:v>41134</c:v>
                </c:pt>
                <c:pt idx="13">
                  <c:v>41135</c:v>
                </c:pt>
                <c:pt idx="14">
                  <c:v>41136</c:v>
                </c:pt>
                <c:pt idx="15">
                  <c:v>41137</c:v>
                </c:pt>
                <c:pt idx="16">
                  <c:v>41138</c:v>
                </c:pt>
                <c:pt idx="17">
                  <c:v>41139</c:v>
                </c:pt>
                <c:pt idx="18">
                  <c:v>41140</c:v>
                </c:pt>
                <c:pt idx="19">
                  <c:v>41141</c:v>
                </c:pt>
                <c:pt idx="20">
                  <c:v>41142</c:v>
                </c:pt>
                <c:pt idx="21">
                  <c:v>41143</c:v>
                </c:pt>
                <c:pt idx="22">
                  <c:v>41144</c:v>
                </c:pt>
                <c:pt idx="23">
                  <c:v>41145</c:v>
                </c:pt>
                <c:pt idx="24">
                  <c:v>41146</c:v>
                </c:pt>
                <c:pt idx="25">
                  <c:v>41147</c:v>
                </c:pt>
                <c:pt idx="26">
                  <c:v>41148</c:v>
                </c:pt>
                <c:pt idx="27">
                  <c:v>41149</c:v>
                </c:pt>
                <c:pt idx="28">
                  <c:v>41150</c:v>
                </c:pt>
                <c:pt idx="29">
                  <c:v>41151</c:v>
                </c:pt>
                <c:pt idx="30">
                  <c:v>41152</c:v>
                </c:pt>
              </c:numCache>
            </c:numRef>
          </c:cat>
          <c:val>
            <c:numRef>
              <c:f>Agosto!$S$5:$S$35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Agosto!$Q$70:$Q$100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121520"/>
        <c:axId val="1349125328"/>
      </c:lineChart>
      <c:dateAx>
        <c:axId val="1349121520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9125328"/>
        <c:crosses val="autoZero"/>
        <c:auto val="1"/>
        <c:lblOffset val="100"/>
        <c:baseTimeUnit val="days"/>
      </c:dateAx>
      <c:valAx>
        <c:axId val="13491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4912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Setembro!$K$5:$K$35</c:f>
              <c:numCache>
                <c:formatCode>[$-816]d/mmm;@</c:formatCode>
                <c:ptCount val="31"/>
                <c:pt idx="0">
                  <c:v>41153</c:v>
                </c:pt>
                <c:pt idx="1">
                  <c:v>41154</c:v>
                </c:pt>
                <c:pt idx="2">
                  <c:v>41155</c:v>
                </c:pt>
                <c:pt idx="3">
                  <c:v>41156</c:v>
                </c:pt>
                <c:pt idx="4">
                  <c:v>41157</c:v>
                </c:pt>
                <c:pt idx="5">
                  <c:v>41158</c:v>
                </c:pt>
                <c:pt idx="6">
                  <c:v>41159</c:v>
                </c:pt>
                <c:pt idx="7">
                  <c:v>41160</c:v>
                </c:pt>
                <c:pt idx="8">
                  <c:v>41161</c:v>
                </c:pt>
                <c:pt idx="9">
                  <c:v>41162</c:v>
                </c:pt>
                <c:pt idx="10">
                  <c:v>41163</c:v>
                </c:pt>
                <c:pt idx="11">
                  <c:v>41164</c:v>
                </c:pt>
                <c:pt idx="12">
                  <c:v>41165</c:v>
                </c:pt>
                <c:pt idx="13">
                  <c:v>41166</c:v>
                </c:pt>
                <c:pt idx="14">
                  <c:v>41167</c:v>
                </c:pt>
                <c:pt idx="15">
                  <c:v>41168</c:v>
                </c:pt>
                <c:pt idx="16">
                  <c:v>41169</c:v>
                </c:pt>
                <c:pt idx="17">
                  <c:v>41170</c:v>
                </c:pt>
                <c:pt idx="18">
                  <c:v>41171</c:v>
                </c:pt>
                <c:pt idx="19">
                  <c:v>41172</c:v>
                </c:pt>
                <c:pt idx="20">
                  <c:v>41173</c:v>
                </c:pt>
                <c:pt idx="21">
                  <c:v>41174</c:v>
                </c:pt>
                <c:pt idx="22">
                  <c:v>41175</c:v>
                </c:pt>
                <c:pt idx="23">
                  <c:v>41176</c:v>
                </c:pt>
                <c:pt idx="24">
                  <c:v>41177</c:v>
                </c:pt>
                <c:pt idx="25">
                  <c:v>41178</c:v>
                </c:pt>
                <c:pt idx="26">
                  <c:v>41179</c:v>
                </c:pt>
                <c:pt idx="27">
                  <c:v>41180</c:v>
                </c:pt>
                <c:pt idx="28">
                  <c:v>41181</c:v>
                </c:pt>
                <c:pt idx="29">
                  <c:v>41182</c:v>
                </c:pt>
              </c:numCache>
            </c:numRef>
          </c:cat>
          <c:val>
            <c:numRef>
              <c:f>Setembro!$L$5:$L$35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126416"/>
        <c:axId val="1349122608"/>
      </c:barChart>
      <c:dateAx>
        <c:axId val="1349126416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122608"/>
        <c:crosses val="autoZero"/>
        <c:auto val="1"/>
        <c:lblOffset val="100"/>
        <c:baseTimeUnit val="days"/>
      </c:dateAx>
      <c:valAx>
        <c:axId val="1349122608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3491264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</a:t>
            </a:r>
            <a:r>
              <a:rPr lang="pt-PT" baseline="0"/>
              <a:t> Setembro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Setembro!$K$5:$K$34</c:f>
              <c:numCache>
                <c:formatCode>[$-816]d/mmm;@</c:formatCode>
                <c:ptCount val="30"/>
                <c:pt idx="0">
                  <c:v>41153</c:v>
                </c:pt>
                <c:pt idx="1">
                  <c:v>41154</c:v>
                </c:pt>
                <c:pt idx="2">
                  <c:v>41155</c:v>
                </c:pt>
                <c:pt idx="3">
                  <c:v>41156</c:v>
                </c:pt>
                <c:pt idx="4">
                  <c:v>41157</c:v>
                </c:pt>
                <c:pt idx="5">
                  <c:v>41158</c:v>
                </c:pt>
                <c:pt idx="6">
                  <c:v>41159</c:v>
                </c:pt>
                <c:pt idx="7">
                  <c:v>41160</c:v>
                </c:pt>
                <c:pt idx="8">
                  <c:v>41161</c:v>
                </c:pt>
                <c:pt idx="9">
                  <c:v>41162</c:v>
                </c:pt>
                <c:pt idx="10">
                  <c:v>41163</c:v>
                </c:pt>
                <c:pt idx="11">
                  <c:v>41164</c:v>
                </c:pt>
                <c:pt idx="12">
                  <c:v>41165</c:v>
                </c:pt>
                <c:pt idx="13">
                  <c:v>41166</c:v>
                </c:pt>
                <c:pt idx="14">
                  <c:v>41167</c:v>
                </c:pt>
                <c:pt idx="15">
                  <c:v>41168</c:v>
                </c:pt>
                <c:pt idx="16">
                  <c:v>41169</c:v>
                </c:pt>
                <c:pt idx="17">
                  <c:v>41170</c:v>
                </c:pt>
                <c:pt idx="18">
                  <c:v>41171</c:v>
                </c:pt>
                <c:pt idx="19">
                  <c:v>41172</c:v>
                </c:pt>
                <c:pt idx="20">
                  <c:v>41173</c:v>
                </c:pt>
                <c:pt idx="21">
                  <c:v>41174</c:v>
                </c:pt>
                <c:pt idx="22">
                  <c:v>41175</c:v>
                </c:pt>
                <c:pt idx="23">
                  <c:v>41176</c:v>
                </c:pt>
                <c:pt idx="24">
                  <c:v>41177</c:v>
                </c:pt>
                <c:pt idx="25">
                  <c:v>41178</c:v>
                </c:pt>
                <c:pt idx="26">
                  <c:v>41179</c:v>
                </c:pt>
                <c:pt idx="27">
                  <c:v>41180</c:v>
                </c:pt>
                <c:pt idx="28">
                  <c:v>41181</c:v>
                </c:pt>
                <c:pt idx="29">
                  <c:v>41182</c:v>
                </c:pt>
              </c:numCache>
            </c:numRef>
          </c:cat>
          <c:val>
            <c:numRef>
              <c:f>Setembro!$S$5:$S$34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Setembro!$Q$70:$Q$99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506640"/>
        <c:axId val="1435501744"/>
      </c:lineChart>
      <c:dateAx>
        <c:axId val="1435506640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5501744"/>
        <c:crosses val="autoZero"/>
        <c:auto val="1"/>
        <c:lblOffset val="100"/>
        <c:baseTimeUnit val="days"/>
      </c:dateAx>
      <c:valAx>
        <c:axId val="14355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550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Outubro!$K$5:$K$35</c:f>
              <c:numCache>
                <c:formatCode>[$-816]d/mmm;@</c:formatCode>
                <c:ptCount val="31"/>
                <c:pt idx="0">
                  <c:v>41183</c:v>
                </c:pt>
                <c:pt idx="1">
                  <c:v>41184</c:v>
                </c:pt>
                <c:pt idx="2">
                  <c:v>41185</c:v>
                </c:pt>
                <c:pt idx="3">
                  <c:v>41186</c:v>
                </c:pt>
                <c:pt idx="4">
                  <c:v>41187</c:v>
                </c:pt>
                <c:pt idx="5">
                  <c:v>41188</c:v>
                </c:pt>
                <c:pt idx="6">
                  <c:v>41189</c:v>
                </c:pt>
                <c:pt idx="7">
                  <c:v>41190</c:v>
                </c:pt>
                <c:pt idx="8">
                  <c:v>41191</c:v>
                </c:pt>
                <c:pt idx="9">
                  <c:v>41192</c:v>
                </c:pt>
                <c:pt idx="10">
                  <c:v>41193</c:v>
                </c:pt>
                <c:pt idx="11">
                  <c:v>41194</c:v>
                </c:pt>
                <c:pt idx="12">
                  <c:v>41195</c:v>
                </c:pt>
                <c:pt idx="13">
                  <c:v>41196</c:v>
                </c:pt>
                <c:pt idx="14">
                  <c:v>41197</c:v>
                </c:pt>
                <c:pt idx="15">
                  <c:v>41198</c:v>
                </c:pt>
                <c:pt idx="16">
                  <c:v>41199</c:v>
                </c:pt>
                <c:pt idx="17">
                  <c:v>41200</c:v>
                </c:pt>
                <c:pt idx="18">
                  <c:v>41201</c:v>
                </c:pt>
                <c:pt idx="19">
                  <c:v>41202</c:v>
                </c:pt>
                <c:pt idx="20">
                  <c:v>41203</c:v>
                </c:pt>
                <c:pt idx="21">
                  <c:v>41204</c:v>
                </c:pt>
                <c:pt idx="22">
                  <c:v>41205</c:v>
                </c:pt>
                <c:pt idx="23">
                  <c:v>41206</c:v>
                </c:pt>
                <c:pt idx="24">
                  <c:v>41207</c:v>
                </c:pt>
                <c:pt idx="25">
                  <c:v>41208</c:v>
                </c:pt>
                <c:pt idx="26">
                  <c:v>41209</c:v>
                </c:pt>
                <c:pt idx="27">
                  <c:v>41210</c:v>
                </c:pt>
                <c:pt idx="28">
                  <c:v>41211</c:v>
                </c:pt>
                <c:pt idx="29">
                  <c:v>41212</c:v>
                </c:pt>
                <c:pt idx="30">
                  <c:v>41213</c:v>
                </c:pt>
              </c:numCache>
            </c:numRef>
          </c:cat>
          <c:val>
            <c:numRef>
              <c:f>Outubro!$L$5:$L$35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5507184"/>
        <c:axId val="1435507728"/>
      </c:barChart>
      <c:dateAx>
        <c:axId val="1435507184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5507728"/>
        <c:crosses val="autoZero"/>
        <c:auto val="1"/>
        <c:lblOffset val="100"/>
        <c:baseTimeUnit val="days"/>
      </c:dateAx>
      <c:valAx>
        <c:axId val="1435507728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550718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Outubro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Outubro!$K$5:$K$35</c:f>
              <c:numCache>
                <c:formatCode>[$-816]d/mmm;@</c:formatCode>
                <c:ptCount val="31"/>
                <c:pt idx="0">
                  <c:v>41183</c:v>
                </c:pt>
                <c:pt idx="1">
                  <c:v>41184</c:v>
                </c:pt>
                <c:pt idx="2">
                  <c:v>41185</c:v>
                </c:pt>
                <c:pt idx="3">
                  <c:v>41186</c:v>
                </c:pt>
                <c:pt idx="4">
                  <c:v>41187</c:v>
                </c:pt>
                <c:pt idx="5">
                  <c:v>41188</c:v>
                </c:pt>
                <c:pt idx="6">
                  <c:v>41189</c:v>
                </c:pt>
                <c:pt idx="7">
                  <c:v>41190</c:v>
                </c:pt>
                <c:pt idx="8">
                  <c:v>41191</c:v>
                </c:pt>
                <c:pt idx="9">
                  <c:v>41192</c:v>
                </c:pt>
                <c:pt idx="10">
                  <c:v>41193</c:v>
                </c:pt>
                <c:pt idx="11">
                  <c:v>41194</c:v>
                </c:pt>
                <c:pt idx="12">
                  <c:v>41195</c:v>
                </c:pt>
                <c:pt idx="13">
                  <c:v>41196</c:v>
                </c:pt>
                <c:pt idx="14">
                  <c:v>41197</c:v>
                </c:pt>
                <c:pt idx="15">
                  <c:v>41198</c:v>
                </c:pt>
                <c:pt idx="16">
                  <c:v>41199</c:v>
                </c:pt>
                <c:pt idx="17">
                  <c:v>41200</c:v>
                </c:pt>
                <c:pt idx="18">
                  <c:v>41201</c:v>
                </c:pt>
                <c:pt idx="19">
                  <c:v>41202</c:v>
                </c:pt>
                <c:pt idx="20">
                  <c:v>41203</c:v>
                </c:pt>
                <c:pt idx="21">
                  <c:v>41204</c:v>
                </c:pt>
                <c:pt idx="22">
                  <c:v>41205</c:v>
                </c:pt>
                <c:pt idx="23">
                  <c:v>41206</c:v>
                </c:pt>
                <c:pt idx="24">
                  <c:v>41207</c:v>
                </c:pt>
                <c:pt idx="25">
                  <c:v>41208</c:v>
                </c:pt>
                <c:pt idx="26">
                  <c:v>41209</c:v>
                </c:pt>
                <c:pt idx="27">
                  <c:v>41210</c:v>
                </c:pt>
                <c:pt idx="28">
                  <c:v>41211</c:v>
                </c:pt>
                <c:pt idx="29">
                  <c:v>41212</c:v>
                </c:pt>
                <c:pt idx="30">
                  <c:v>41213</c:v>
                </c:pt>
              </c:numCache>
            </c:numRef>
          </c:cat>
          <c:val>
            <c:numRef>
              <c:f>Outubro!$S$5:$S$35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Outubro!$Q$70:$Q$100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502832"/>
        <c:axId val="1435506096"/>
      </c:lineChart>
      <c:dateAx>
        <c:axId val="1435502832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5506096"/>
        <c:crosses val="autoZero"/>
        <c:auto val="1"/>
        <c:lblOffset val="100"/>
        <c:baseTimeUnit val="days"/>
      </c:dateAx>
      <c:valAx>
        <c:axId val="14355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550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61348804297E-2"/>
          <c:y val="7.1564819023456697E-4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Novembro!$K$5:$K$35</c:f>
              <c:numCache>
                <c:formatCode>[$-816]d/mmm;@</c:formatCode>
                <c:ptCount val="31"/>
                <c:pt idx="0">
                  <c:v>41214</c:v>
                </c:pt>
                <c:pt idx="1">
                  <c:v>41215</c:v>
                </c:pt>
                <c:pt idx="2">
                  <c:v>41216</c:v>
                </c:pt>
                <c:pt idx="3">
                  <c:v>41217</c:v>
                </c:pt>
                <c:pt idx="4">
                  <c:v>41218</c:v>
                </c:pt>
                <c:pt idx="5">
                  <c:v>41219</c:v>
                </c:pt>
                <c:pt idx="6">
                  <c:v>41220</c:v>
                </c:pt>
                <c:pt idx="7">
                  <c:v>41221</c:v>
                </c:pt>
                <c:pt idx="8">
                  <c:v>41222</c:v>
                </c:pt>
                <c:pt idx="9">
                  <c:v>41223</c:v>
                </c:pt>
                <c:pt idx="10">
                  <c:v>41224</c:v>
                </c:pt>
                <c:pt idx="11">
                  <c:v>41225</c:v>
                </c:pt>
                <c:pt idx="12">
                  <c:v>41226</c:v>
                </c:pt>
                <c:pt idx="13">
                  <c:v>41227</c:v>
                </c:pt>
                <c:pt idx="14">
                  <c:v>41228</c:v>
                </c:pt>
                <c:pt idx="15">
                  <c:v>41229</c:v>
                </c:pt>
                <c:pt idx="16">
                  <c:v>41230</c:v>
                </c:pt>
                <c:pt idx="17">
                  <c:v>41231</c:v>
                </c:pt>
                <c:pt idx="18">
                  <c:v>41232</c:v>
                </c:pt>
                <c:pt idx="19">
                  <c:v>41233</c:v>
                </c:pt>
                <c:pt idx="20">
                  <c:v>41234</c:v>
                </c:pt>
                <c:pt idx="21">
                  <c:v>41235</c:v>
                </c:pt>
                <c:pt idx="22">
                  <c:v>41236</c:v>
                </c:pt>
                <c:pt idx="23">
                  <c:v>41237</c:v>
                </c:pt>
                <c:pt idx="24">
                  <c:v>41238</c:v>
                </c:pt>
                <c:pt idx="25">
                  <c:v>41239</c:v>
                </c:pt>
                <c:pt idx="26">
                  <c:v>41240</c:v>
                </c:pt>
                <c:pt idx="27">
                  <c:v>41241</c:v>
                </c:pt>
                <c:pt idx="28">
                  <c:v>41242</c:v>
                </c:pt>
                <c:pt idx="29">
                  <c:v>41243</c:v>
                </c:pt>
              </c:numCache>
            </c:numRef>
          </c:cat>
          <c:val>
            <c:numRef>
              <c:f>Novembro!$L$5:$L$35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872688"/>
        <c:axId val="1434872144"/>
      </c:barChart>
      <c:dateAx>
        <c:axId val="1434872688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4872144"/>
        <c:crosses val="autoZero"/>
        <c:auto val="1"/>
        <c:lblOffset val="100"/>
        <c:baseTimeUnit val="days"/>
      </c:dateAx>
      <c:valAx>
        <c:axId val="1434872144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48726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de Banca Novembro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Novembro!$K$5:$K$34</c:f>
              <c:numCache>
                <c:formatCode>[$-816]d/mmm;@</c:formatCode>
                <c:ptCount val="30"/>
                <c:pt idx="0">
                  <c:v>41214</c:v>
                </c:pt>
                <c:pt idx="1">
                  <c:v>41215</c:v>
                </c:pt>
                <c:pt idx="2">
                  <c:v>41216</c:v>
                </c:pt>
                <c:pt idx="3">
                  <c:v>41217</c:v>
                </c:pt>
                <c:pt idx="4">
                  <c:v>41218</c:v>
                </c:pt>
                <c:pt idx="5">
                  <c:v>41219</c:v>
                </c:pt>
                <c:pt idx="6">
                  <c:v>41220</c:v>
                </c:pt>
                <c:pt idx="7">
                  <c:v>41221</c:v>
                </c:pt>
                <c:pt idx="8">
                  <c:v>41222</c:v>
                </c:pt>
                <c:pt idx="9">
                  <c:v>41223</c:v>
                </c:pt>
                <c:pt idx="10">
                  <c:v>41224</c:v>
                </c:pt>
                <c:pt idx="11">
                  <c:v>41225</c:v>
                </c:pt>
                <c:pt idx="12">
                  <c:v>41226</c:v>
                </c:pt>
                <c:pt idx="13">
                  <c:v>41227</c:v>
                </c:pt>
                <c:pt idx="14">
                  <c:v>41228</c:v>
                </c:pt>
                <c:pt idx="15">
                  <c:v>41229</c:v>
                </c:pt>
                <c:pt idx="16">
                  <c:v>41230</c:v>
                </c:pt>
                <c:pt idx="17">
                  <c:v>41231</c:v>
                </c:pt>
                <c:pt idx="18">
                  <c:v>41232</c:v>
                </c:pt>
                <c:pt idx="19">
                  <c:v>41233</c:v>
                </c:pt>
                <c:pt idx="20">
                  <c:v>41234</c:v>
                </c:pt>
                <c:pt idx="21">
                  <c:v>41235</c:v>
                </c:pt>
                <c:pt idx="22">
                  <c:v>41236</c:v>
                </c:pt>
                <c:pt idx="23">
                  <c:v>41237</c:v>
                </c:pt>
                <c:pt idx="24">
                  <c:v>41238</c:v>
                </c:pt>
                <c:pt idx="25">
                  <c:v>41239</c:v>
                </c:pt>
                <c:pt idx="26">
                  <c:v>41240</c:v>
                </c:pt>
                <c:pt idx="27">
                  <c:v>41241</c:v>
                </c:pt>
                <c:pt idx="28">
                  <c:v>41242</c:v>
                </c:pt>
                <c:pt idx="29">
                  <c:v>41243</c:v>
                </c:pt>
              </c:numCache>
            </c:numRef>
          </c:cat>
          <c:val>
            <c:numRef>
              <c:f>Novembro!$S$5:$S$34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Novembro!$Q$70:$Q$99</c:f>
              <c:numCache>
                <c:formatCode>#\ ##0.00\ "€"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868880"/>
        <c:axId val="1434873776"/>
      </c:lineChart>
      <c:dateAx>
        <c:axId val="1434868880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4873776"/>
        <c:crosses val="autoZero"/>
        <c:auto val="1"/>
        <c:lblOffset val="100"/>
        <c:baseTimeUnit val="days"/>
      </c:dateAx>
      <c:valAx>
        <c:axId val="14348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486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82930769852204E-2"/>
          <c:y val="3.9403872830536403E-2"/>
          <c:w val="0.88579734237927799"/>
          <c:h val="0.953274255144277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1"/>
          <c:dLbls>
            <c:spPr>
              <a:noFill/>
            </c:spPr>
            <c:txPr>
              <a:bodyPr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Dezembro!$K$5:$K$35</c:f>
              <c:numCache>
                <c:formatCode>[$-816]d/mmm;@</c:formatCode>
                <c:ptCount val="31"/>
                <c:pt idx="0">
                  <c:v>41244</c:v>
                </c:pt>
                <c:pt idx="1">
                  <c:v>41245</c:v>
                </c:pt>
                <c:pt idx="2">
                  <c:v>41246</c:v>
                </c:pt>
                <c:pt idx="3">
                  <c:v>41247</c:v>
                </c:pt>
                <c:pt idx="4">
                  <c:v>41248</c:v>
                </c:pt>
                <c:pt idx="5">
                  <c:v>41249</c:v>
                </c:pt>
                <c:pt idx="6">
                  <c:v>41250</c:v>
                </c:pt>
                <c:pt idx="7">
                  <c:v>41251</c:v>
                </c:pt>
                <c:pt idx="8">
                  <c:v>41252</c:v>
                </c:pt>
                <c:pt idx="9">
                  <c:v>41253</c:v>
                </c:pt>
                <c:pt idx="10">
                  <c:v>41254</c:v>
                </c:pt>
                <c:pt idx="11">
                  <c:v>41255</c:v>
                </c:pt>
                <c:pt idx="12">
                  <c:v>41256</c:v>
                </c:pt>
                <c:pt idx="13">
                  <c:v>41257</c:v>
                </c:pt>
                <c:pt idx="14">
                  <c:v>41258</c:v>
                </c:pt>
                <c:pt idx="15">
                  <c:v>41259</c:v>
                </c:pt>
                <c:pt idx="16">
                  <c:v>41260</c:v>
                </c:pt>
                <c:pt idx="17">
                  <c:v>41261</c:v>
                </c:pt>
                <c:pt idx="18">
                  <c:v>41262</c:v>
                </c:pt>
                <c:pt idx="19">
                  <c:v>41263</c:v>
                </c:pt>
                <c:pt idx="20">
                  <c:v>41264</c:v>
                </c:pt>
                <c:pt idx="21">
                  <c:v>41265</c:v>
                </c:pt>
                <c:pt idx="22">
                  <c:v>41266</c:v>
                </c:pt>
                <c:pt idx="23">
                  <c:v>41267</c:v>
                </c:pt>
                <c:pt idx="24">
                  <c:v>41268</c:v>
                </c:pt>
                <c:pt idx="25">
                  <c:v>41269</c:v>
                </c:pt>
                <c:pt idx="26">
                  <c:v>41270</c:v>
                </c:pt>
                <c:pt idx="27">
                  <c:v>41271</c:v>
                </c:pt>
                <c:pt idx="28">
                  <c:v>41272</c:v>
                </c:pt>
                <c:pt idx="29">
                  <c:v>41273</c:v>
                </c:pt>
                <c:pt idx="30">
                  <c:v>41274</c:v>
                </c:pt>
              </c:numCache>
            </c:numRef>
          </c:cat>
          <c:val>
            <c:numRef>
              <c:f>Dezembro!$L$5:$L$35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874320"/>
        <c:axId val="1434869424"/>
      </c:barChart>
      <c:dateAx>
        <c:axId val="1434874320"/>
        <c:scaling>
          <c:orientation val="maxMin"/>
        </c:scaling>
        <c:delete val="0"/>
        <c:axPos val="l"/>
        <c:numFmt formatCode="[$-816]d/mmm;@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4869424"/>
        <c:crosses val="autoZero"/>
        <c:auto val="1"/>
        <c:lblOffset val="100"/>
        <c:baseTimeUnit val="days"/>
      </c:dateAx>
      <c:valAx>
        <c:axId val="1434869424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#\ ##0.00\ &quot;€&quot;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endParaRPr lang="pt-PT"/>
          </a:p>
        </c:txPr>
        <c:crossAx val="143487432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pattFill prst="ltUpDiag">
      <a:fgClr>
        <a:schemeClr val="bg1">
          <a:lumMod val="95000"/>
        </a:schemeClr>
      </a:fgClr>
      <a:bgClr>
        <a:schemeClr val="accent1">
          <a:lumMod val="20000"/>
          <a:lumOff val="80000"/>
        </a:schemeClr>
      </a:bgClr>
    </a:pattFill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 de Banca Dezembro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Dezembro!$K$5:$K$35</c:f>
              <c:numCache>
                <c:formatCode>[$-816]d/mmm;@</c:formatCode>
                <c:ptCount val="31"/>
                <c:pt idx="0">
                  <c:v>41244</c:v>
                </c:pt>
                <c:pt idx="1">
                  <c:v>41245</c:v>
                </c:pt>
                <c:pt idx="2">
                  <c:v>41246</c:v>
                </c:pt>
                <c:pt idx="3">
                  <c:v>41247</c:v>
                </c:pt>
                <c:pt idx="4">
                  <c:v>41248</c:v>
                </c:pt>
                <c:pt idx="5">
                  <c:v>41249</c:v>
                </c:pt>
                <c:pt idx="6">
                  <c:v>41250</c:v>
                </c:pt>
                <c:pt idx="7">
                  <c:v>41251</c:v>
                </c:pt>
                <c:pt idx="8">
                  <c:v>41252</c:v>
                </c:pt>
                <c:pt idx="9">
                  <c:v>41253</c:v>
                </c:pt>
                <c:pt idx="10">
                  <c:v>41254</c:v>
                </c:pt>
                <c:pt idx="11">
                  <c:v>41255</c:v>
                </c:pt>
                <c:pt idx="12">
                  <c:v>41256</c:v>
                </c:pt>
                <c:pt idx="13">
                  <c:v>41257</c:v>
                </c:pt>
                <c:pt idx="14">
                  <c:v>41258</c:v>
                </c:pt>
                <c:pt idx="15">
                  <c:v>41259</c:v>
                </c:pt>
                <c:pt idx="16">
                  <c:v>41260</c:v>
                </c:pt>
                <c:pt idx="17">
                  <c:v>41261</c:v>
                </c:pt>
                <c:pt idx="18">
                  <c:v>41262</c:v>
                </c:pt>
                <c:pt idx="19">
                  <c:v>41263</c:v>
                </c:pt>
                <c:pt idx="20">
                  <c:v>41264</c:v>
                </c:pt>
                <c:pt idx="21">
                  <c:v>41265</c:v>
                </c:pt>
                <c:pt idx="22">
                  <c:v>41266</c:v>
                </c:pt>
                <c:pt idx="23">
                  <c:v>41267</c:v>
                </c:pt>
                <c:pt idx="24">
                  <c:v>41268</c:v>
                </c:pt>
                <c:pt idx="25">
                  <c:v>41269</c:v>
                </c:pt>
                <c:pt idx="26">
                  <c:v>41270</c:v>
                </c:pt>
                <c:pt idx="27">
                  <c:v>41271</c:v>
                </c:pt>
                <c:pt idx="28">
                  <c:v>41272</c:v>
                </c:pt>
                <c:pt idx="29">
                  <c:v>41273</c:v>
                </c:pt>
                <c:pt idx="30">
                  <c:v>41274</c:v>
                </c:pt>
              </c:numCache>
            </c:numRef>
          </c:cat>
          <c:val>
            <c:numRef>
              <c:f>Dezembro!$S$5:$S$35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Objetivo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val>
            <c:numRef>
              <c:f>Dezembro!$Q$70:$Q$100</c:f>
              <c:numCache>
                <c:formatCode>#\ ##0.00\ "€"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869968"/>
        <c:axId val="1434871600"/>
      </c:lineChart>
      <c:dateAx>
        <c:axId val="1434869968"/>
        <c:scaling>
          <c:orientation val="minMax"/>
        </c:scaling>
        <c:delete val="0"/>
        <c:axPos val="b"/>
        <c:numFmt formatCode="[$-816]d/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4871600"/>
        <c:crosses val="autoZero"/>
        <c:auto val="1"/>
        <c:lblOffset val="100"/>
        <c:baseTimeUnit val="days"/>
      </c:dateAx>
      <c:valAx>
        <c:axId val="14348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48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409575</xdr:colOff>
      <xdr:row>31</xdr:row>
      <xdr:rowOff>95250</xdr:rowOff>
    </xdr:from>
    <xdr:ext cx="184731" cy="264560"/>
    <xdr:sp macro="" textlink="">
      <xdr:nvSpPr>
        <xdr:cNvPr id="2" name="CaixaDeTexto 1"/>
        <xdr:cNvSpPr txBox="1"/>
      </xdr:nvSpPr>
      <xdr:spPr>
        <a:xfrm>
          <a:off x="12573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2</xdr:col>
      <xdr:colOff>409575</xdr:colOff>
      <xdr:row>35</xdr:row>
      <xdr:rowOff>95250</xdr:rowOff>
    </xdr:from>
    <xdr:ext cx="184731" cy="264560"/>
    <xdr:sp macro="" textlink="">
      <xdr:nvSpPr>
        <xdr:cNvPr id="3" name="CaixaDeTexto 2"/>
        <xdr:cNvSpPr txBox="1"/>
      </xdr:nvSpPr>
      <xdr:spPr>
        <a:xfrm>
          <a:off x="12573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5</xdr:col>
      <xdr:colOff>847724</xdr:colOff>
      <xdr:row>25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</xdr:colOff>
      <xdr:row>2</xdr:row>
      <xdr:rowOff>19050</xdr:rowOff>
    </xdr:from>
    <xdr:to>
      <xdr:col>13</xdr:col>
      <xdr:colOff>19049</xdr:colOff>
      <xdr:row>25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47626</xdr:colOff>
      <xdr:row>2</xdr:row>
      <xdr:rowOff>19050</xdr:rowOff>
    </xdr:from>
    <xdr:to>
      <xdr:col>20</xdr:col>
      <xdr:colOff>1</xdr:colOff>
      <xdr:row>25</xdr:row>
      <xdr:rowOff>180975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14285</xdr:rowOff>
    </xdr:from>
    <xdr:to>
      <xdr:col>23</xdr:col>
      <xdr:colOff>5442</xdr:colOff>
      <xdr:row>23</xdr:row>
      <xdr:rowOff>81642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6500</xdr:colOff>
      <xdr:row>23</xdr:row>
      <xdr:rowOff>85119</xdr:rowOff>
    </xdr:from>
    <xdr:to>
      <xdr:col>22</xdr:col>
      <xdr:colOff>579966</xdr:colOff>
      <xdr:row>53</xdr:row>
      <xdr:rowOff>13607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20108</xdr:colOff>
      <xdr:row>53</xdr:row>
      <xdr:rowOff>12096</xdr:rowOff>
    </xdr:from>
    <xdr:to>
      <xdr:col>23</xdr:col>
      <xdr:colOff>8466</xdr:colOff>
      <xdr:row>76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20</xdr:row>
      <xdr:rowOff>95250</xdr:rowOff>
    </xdr:from>
    <xdr:to>
      <xdr:col>26</xdr:col>
      <xdr:colOff>9525</xdr:colOff>
      <xdr:row>40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</xdr:colOff>
      <xdr:row>0</xdr:row>
      <xdr:rowOff>42862</xdr:rowOff>
    </xdr:from>
    <xdr:to>
      <xdr:col>26</xdr:col>
      <xdr:colOff>9524</xdr:colOff>
      <xdr:row>20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9525</xdr:colOff>
      <xdr:row>3</xdr:row>
      <xdr:rowOff>14285</xdr:rowOff>
    </xdr:from>
    <xdr:to>
      <xdr:col>41</xdr:col>
      <xdr:colOff>28575</xdr:colOff>
      <xdr:row>37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133803</xdr:colOff>
      <xdr:row>75</xdr:row>
      <xdr:rowOff>115509</xdr:rowOff>
    </xdr:from>
    <xdr:to>
      <xdr:col>32</xdr:col>
      <xdr:colOff>296409</xdr:colOff>
      <xdr:row>97</xdr:row>
      <xdr:rowOff>16556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38099</xdr:colOff>
      <xdr:row>3</xdr:row>
      <xdr:rowOff>23810</xdr:rowOff>
    </xdr:from>
    <xdr:to>
      <xdr:col>41</xdr:col>
      <xdr:colOff>66675</xdr:colOff>
      <xdr:row>37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591908</xdr:colOff>
      <xdr:row>75</xdr:row>
      <xdr:rowOff>56468</xdr:rowOff>
    </xdr:from>
    <xdr:to>
      <xdr:col>32</xdr:col>
      <xdr:colOff>54427</xdr:colOff>
      <xdr:row>96</xdr:row>
      <xdr:rowOff>36739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19049</xdr:colOff>
      <xdr:row>3</xdr:row>
      <xdr:rowOff>14285</xdr:rowOff>
    </xdr:from>
    <xdr:to>
      <xdr:col>41</xdr:col>
      <xdr:colOff>47625</xdr:colOff>
      <xdr:row>37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20410</xdr:colOff>
      <xdr:row>75</xdr:row>
      <xdr:rowOff>150358</xdr:rowOff>
    </xdr:from>
    <xdr:to>
      <xdr:col>32</xdr:col>
      <xdr:colOff>444954</xdr:colOff>
      <xdr:row>98</xdr:row>
      <xdr:rowOff>73479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28574</xdr:colOff>
      <xdr:row>3</xdr:row>
      <xdr:rowOff>23810</xdr:rowOff>
    </xdr:from>
    <xdr:to>
      <xdr:col>41</xdr:col>
      <xdr:colOff>57150</xdr:colOff>
      <xdr:row>37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1361</xdr:colOff>
      <xdr:row>75</xdr:row>
      <xdr:rowOff>123144</xdr:rowOff>
    </xdr:from>
    <xdr:to>
      <xdr:col>33</xdr:col>
      <xdr:colOff>359229</xdr:colOff>
      <xdr:row>99</xdr:row>
      <xdr:rowOff>36739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38099</xdr:colOff>
      <xdr:row>3</xdr:row>
      <xdr:rowOff>14285</xdr:rowOff>
    </xdr:from>
    <xdr:to>
      <xdr:col>41</xdr:col>
      <xdr:colOff>66675</xdr:colOff>
      <xdr:row>37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515711</xdr:colOff>
      <xdr:row>75</xdr:row>
      <xdr:rowOff>51027</xdr:rowOff>
    </xdr:from>
    <xdr:to>
      <xdr:col>33</xdr:col>
      <xdr:colOff>34018</xdr:colOff>
      <xdr:row>102</xdr:row>
      <xdr:rowOff>50347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38099</xdr:colOff>
      <xdr:row>3</xdr:row>
      <xdr:rowOff>14285</xdr:rowOff>
    </xdr:from>
    <xdr:to>
      <xdr:col>41</xdr:col>
      <xdr:colOff>66675</xdr:colOff>
      <xdr:row>37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642256</xdr:colOff>
      <xdr:row>74</xdr:row>
      <xdr:rowOff>166687</xdr:rowOff>
    </xdr:from>
    <xdr:to>
      <xdr:col>34</xdr:col>
      <xdr:colOff>348343</xdr:colOff>
      <xdr:row>98</xdr:row>
      <xdr:rowOff>166007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19049</xdr:colOff>
      <xdr:row>3</xdr:row>
      <xdr:rowOff>23810</xdr:rowOff>
    </xdr:from>
    <xdr:to>
      <xdr:col>41</xdr:col>
      <xdr:colOff>47625</xdr:colOff>
      <xdr:row>37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491217</xdr:colOff>
      <xdr:row>75</xdr:row>
      <xdr:rowOff>74158</xdr:rowOff>
    </xdr:from>
    <xdr:to>
      <xdr:col>33</xdr:col>
      <xdr:colOff>76199</xdr:colOff>
      <xdr:row>101</xdr:row>
      <xdr:rowOff>83003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9524</xdr:colOff>
      <xdr:row>3</xdr:row>
      <xdr:rowOff>23810</xdr:rowOff>
    </xdr:from>
    <xdr:to>
      <xdr:col>41</xdr:col>
      <xdr:colOff>38100</xdr:colOff>
      <xdr:row>37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152399</xdr:colOff>
      <xdr:row>75</xdr:row>
      <xdr:rowOff>178933</xdr:rowOff>
    </xdr:from>
    <xdr:to>
      <xdr:col>33</xdr:col>
      <xdr:colOff>386442</xdr:colOff>
      <xdr:row>101</xdr:row>
      <xdr:rowOff>54428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19049</xdr:colOff>
      <xdr:row>3</xdr:row>
      <xdr:rowOff>14285</xdr:rowOff>
    </xdr:from>
    <xdr:to>
      <xdr:col>41</xdr:col>
      <xdr:colOff>47625</xdr:colOff>
      <xdr:row>37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202745</xdr:colOff>
      <xdr:row>74</xdr:row>
      <xdr:rowOff>151719</xdr:rowOff>
    </xdr:from>
    <xdr:to>
      <xdr:col>33</xdr:col>
      <xdr:colOff>308880</xdr:colOff>
      <xdr:row>97</xdr:row>
      <xdr:rowOff>189139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19049</xdr:colOff>
      <xdr:row>3</xdr:row>
      <xdr:rowOff>14285</xdr:rowOff>
    </xdr:from>
    <xdr:to>
      <xdr:col>41</xdr:col>
      <xdr:colOff>47625</xdr:colOff>
      <xdr:row>37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512988</xdr:colOff>
      <xdr:row>75</xdr:row>
      <xdr:rowOff>48305</xdr:rowOff>
    </xdr:from>
    <xdr:to>
      <xdr:col>32</xdr:col>
      <xdr:colOff>364670</xdr:colOff>
      <xdr:row>102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9524</xdr:colOff>
      <xdr:row>3</xdr:row>
      <xdr:rowOff>23810</xdr:rowOff>
    </xdr:from>
    <xdr:to>
      <xdr:col>41</xdr:col>
      <xdr:colOff>38100</xdr:colOff>
      <xdr:row>37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90713</xdr:colOff>
      <xdr:row>75</xdr:row>
      <xdr:rowOff>186190</xdr:rowOff>
    </xdr:from>
    <xdr:to>
      <xdr:col>33</xdr:col>
      <xdr:colOff>206374</xdr:colOff>
      <xdr:row>101</xdr:row>
      <xdr:rowOff>16328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9524</xdr:colOff>
      <xdr:row>3</xdr:row>
      <xdr:rowOff>23810</xdr:rowOff>
    </xdr:from>
    <xdr:to>
      <xdr:col>41</xdr:col>
      <xdr:colOff>38100</xdr:colOff>
      <xdr:row>37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33336</xdr:colOff>
      <xdr:row>75</xdr:row>
      <xdr:rowOff>9524</xdr:rowOff>
    </xdr:from>
    <xdr:to>
      <xdr:col>33</xdr:col>
      <xdr:colOff>129607</xdr:colOff>
      <xdr:row>101</xdr:row>
      <xdr:rowOff>46944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&#233;%20Luz\Desktop\Tra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2012"/>
      <sheetName val="Janeiro"/>
      <sheetName val="Fevereiro"/>
      <sheetName val="Março"/>
      <sheetName val="Abril"/>
      <sheetName val="Maio"/>
      <sheetName val="Junho"/>
      <sheetName val="Julho"/>
      <sheetName val="Agosto"/>
      <sheetName val="Setembro"/>
      <sheetName val="Outubro"/>
      <sheetName val="Novembro"/>
      <sheetName val="Dezembro"/>
      <sheetName val="Niveis"/>
      <sheetName val="GRÁFICOS"/>
      <sheetName val="Folh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A3" t="str">
            <v>Futebol</v>
          </cell>
        </row>
        <row r="4">
          <cell r="A4" t="str">
            <v>Tenis</v>
          </cell>
        </row>
        <row r="5">
          <cell r="A5" t="str">
            <v>Basketball</v>
          </cell>
        </row>
        <row r="6">
          <cell r="A6" t="str">
            <v>Cavalos</v>
          </cell>
        </row>
        <row r="7">
          <cell r="A7" t="str">
            <v>Galgos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"/>
  <sheetViews>
    <sheetView tabSelected="1" workbookViewId="0"/>
  </sheetViews>
  <sheetFormatPr defaultColWidth="8.875" defaultRowHeight="15" x14ac:dyDescent="0.25"/>
  <cols>
    <col min="1" max="1" width="3.375" style="26" customWidth="1"/>
    <col min="2" max="16384" width="8.875" style="26"/>
  </cols>
  <sheetData>
    <row r="2" spans="1:29" ht="15" customHeight="1" x14ac:dyDescent="0.25">
      <c r="B2" s="128" t="s">
        <v>133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30"/>
    </row>
    <row r="3" spans="1:29" ht="15" customHeigh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</row>
    <row r="4" spans="1:29" ht="15" customHeight="1" x14ac:dyDescent="0.25"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6"/>
    </row>
    <row r="6" spans="1:29" x14ac:dyDescent="0.25">
      <c r="D6" s="28"/>
      <c r="E6" s="28"/>
      <c r="L6" s="28"/>
      <c r="M6" s="28"/>
      <c r="N6" s="28"/>
      <c r="O6" s="28"/>
    </row>
    <row r="7" spans="1:29" x14ac:dyDescent="0.25">
      <c r="A7" s="137" t="s">
        <v>117</v>
      </c>
      <c r="B7" s="28"/>
      <c r="C7" s="127" t="s">
        <v>76</v>
      </c>
      <c r="D7" s="127"/>
      <c r="E7" s="61"/>
      <c r="F7" s="61"/>
      <c r="L7" s="28"/>
      <c r="M7" s="28"/>
      <c r="N7" s="28"/>
      <c r="O7" s="28"/>
    </row>
    <row r="8" spans="1:29" ht="15" customHeight="1" x14ac:dyDescent="0.25">
      <c r="A8" s="138"/>
      <c r="C8" s="127" t="s">
        <v>77</v>
      </c>
      <c r="D8" s="127"/>
      <c r="E8" s="61"/>
      <c r="F8" s="61"/>
      <c r="L8" s="28"/>
      <c r="M8" s="28"/>
      <c r="N8" s="28"/>
      <c r="O8" s="28"/>
    </row>
    <row r="9" spans="1:29" ht="15" customHeight="1" x14ac:dyDescent="0.25">
      <c r="A9" s="138"/>
      <c r="C9" s="127" t="s">
        <v>78</v>
      </c>
      <c r="D9" s="127"/>
      <c r="E9" s="61"/>
      <c r="F9" s="61"/>
      <c r="L9" s="28"/>
      <c r="M9" s="28"/>
      <c r="N9" s="28"/>
      <c r="O9" s="28"/>
    </row>
    <row r="10" spans="1:29" x14ac:dyDescent="0.25">
      <c r="A10" s="138"/>
      <c r="C10" s="127" t="s">
        <v>79</v>
      </c>
      <c r="D10" s="127"/>
      <c r="E10" s="61"/>
      <c r="F10" s="61"/>
      <c r="L10" s="28"/>
      <c r="M10" s="28"/>
      <c r="N10" s="28"/>
      <c r="O10" s="28"/>
    </row>
    <row r="11" spans="1:29" x14ac:dyDescent="0.25">
      <c r="A11" s="138"/>
      <c r="C11" s="127" t="s">
        <v>80</v>
      </c>
      <c r="D11" s="127"/>
      <c r="E11" s="28"/>
      <c r="L11" s="28"/>
      <c r="M11" s="28"/>
      <c r="N11" s="28"/>
      <c r="O11" s="28"/>
    </row>
    <row r="12" spans="1:29" ht="15" customHeight="1" x14ac:dyDescent="0.25">
      <c r="A12" s="138"/>
      <c r="B12" s="144" t="s">
        <v>75</v>
      </c>
      <c r="C12" s="127" t="s">
        <v>81</v>
      </c>
      <c r="D12" s="127"/>
      <c r="E12" s="28"/>
      <c r="L12" s="28"/>
      <c r="M12" s="28"/>
      <c r="N12" s="28"/>
      <c r="O12" s="28"/>
    </row>
    <row r="13" spans="1:29" ht="15" customHeight="1" x14ac:dyDescent="0.25">
      <c r="A13" s="138"/>
      <c r="B13" s="145"/>
      <c r="C13" s="127" t="s">
        <v>82</v>
      </c>
      <c r="D13" s="127"/>
      <c r="E13" s="28"/>
    </row>
    <row r="14" spans="1:29" x14ac:dyDescent="0.25">
      <c r="A14" s="138"/>
      <c r="C14" s="127" t="s">
        <v>83</v>
      </c>
      <c r="D14" s="127"/>
      <c r="E14" s="28"/>
    </row>
    <row r="15" spans="1:29" x14ac:dyDescent="0.25">
      <c r="A15" s="138"/>
      <c r="C15" s="127" t="s">
        <v>84</v>
      </c>
      <c r="D15" s="127"/>
    </row>
    <row r="16" spans="1:29" x14ac:dyDescent="0.25">
      <c r="A16" s="138"/>
      <c r="C16" s="127" t="s">
        <v>85</v>
      </c>
      <c r="D16" s="127"/>
    </row>
    <row r="17" spans="1:6" x14ac:dyDescent="0.25">
      <c r="A17" s="138"/>
      <c r="C17" s="127" t="s">
        <v>86</v>
      </c>
      <c r="D17" s="127"/>
    </row>
    <row r="18" spans="1:6" x14ac:dyDescent="0.25">
      <c r="A18" s="139"/>
      <c r="C18" s="127" t="s">
        <v>87</v>
      </c>
      <c r="D18" s="127"/>
      <c r="F18" s="29"/>
    </row>
    <row r="21" spans="1:6" x14ac:dyDescent="0.25">
      <c r="A21" s="137" t="s">
        <v>134</v>
      </c>
      <c r="B21" s="142" t="s">
        <v>128</v>
      </c>
      <c r="C21" s="143"/>
      <c r="D21" s="143"/>
    </row>
    <row r="22" spans="1:6" x14ac:dyDescent="0.25">
      <c r="A22" s="138"/>
      <c r="B22" s="143"/>
      <c r="C22" s="143"/>
      <c r="D22" s="143"/>
    </row>
    <row r="23" spans="1:6" x14ac:dyDescent="0.25">
      <c r="A23" s="138"/>
      <c r="B23" s="143"/>
      <c r="C23" s="143"/>
      <c r="D23" s="143"/>
    </row>
    <row r="24" spans="1:6" x14ac:dyDescent="0.25">
      <c r="A24" s="138"/>
      <c r="B24" s="143"/>
      <c r="C24" s="143"/>
      <c r="D24" s="143"/>
    </row>
    <row r="25" spans="1:6" x14ac:dyDescent="0.25">
      <c r="A25" s="138"/>
      <c r="B25" s="140" t="s">
        <v>1</v>
      </c>
      <c r="C25" s="141"/>
      <c r="D25" s="141"/>
    </row>
    <row r="26" spans="1:6" x14ac:dyDescent="0.25">
      <c r="A26" s="138"/>
      <c r="B26" s="141"/>
      <c r="C26" s="141"/>
      <c r="D26" s="141"/>
    </row>
    <row r="27" spans="1:6" x14ac:dyDescent="0.25">
      <c r="A27" s="138"/>
      <c r="B27" s="141"/>
      <c r="C27" s="141"/>
      <c r="D27" s="141"/>
    </row>
    <row r="28" spans="1:6" x14ac:dyDescent="0.25">
      <c r="A28" s="138"/>
      <c r="B28" s="141"/>
      <c r="C28" s="141"/>
      <c r="D28" s="141"/>
    </row>
    <row r="29" spans="1:6" x14ac:dyDescent="0.25">
      <c r="A29" s="138"/>
      <c r="B29" s="140" t="s">
        <v>135</v>
      </c>
      <c r="C29" s="141"/>
      <c r="D29" s="141"/>
    </row>
    <row r="30" spans="1:6" x14ac:dyDescent="0.25">
      <c r="A30" s="138"/>
      <c r="B30" s="141"/>
      <c r="C30" s="141"/>
      <c r="D30" s="141"/>
    </row>
    <row r="31" spans="1:6" x14ac:dyDescent="0.25">
      <c r="A31" s="138"/>
      <c r="B31" s="141"/>
      <c r="C31" s="141"/>
      <c r="D31" s="141"/>
    </row>
    <row r="32" spans="1:6" x14ac:dyDescent="0.25">
      <c r="A32" s="139"/>
      <c r="B32" s="141"/>
      <c r="C32" s="141"/>
      <c r="D32" s="141"/>
    </row>
    <row r="35" spans="1:4" ht="15" customHeight="1" x14ac:dyDescent="0.25">
      <c r="A35" s="120" t="s">
        <v>118</v>
      </c>
      <c r="B35" s="120"/>
      <c r="C35" s="120"/>
      <c r="D35" s="120"/>
    </row>
    <row r="36" spans="1:4" ht="15" customHeight="1" x14ac:dyDescent="0.25">
      <c r="A36" s="120"/>
      <c r="B36" s="120"/>
      <c r="C36" s="120"/>
      <c r="D36" s="120"/>
    </row>
    <row r="37" spans="1:4" ht="15" customHeight="1" x14ac:dyDescent="0.25"/>
    <row r="39" spans="1:4" x14ac:dyDescent="0.25">
      <c r="A39" s="121" t="s">
        <v>136</v>
      </c>
      <c r="B39" s="122"/>
      <c r="C39" s="122"/>
      <c r="D39" s="123"/>
    </row>
    <row r="40" spans="1:4" x14ac:dyDescent="0.25">
      <c r="A40" s="124"/>
      <c r="B40" s="125"/>
      <c r="C40" s="125"/>
      <c r="D40" s="126"/>
    </row>
  </sheetData>
  <sheetProtection sheet="1" objects="1" scenarios="1"/>
  <mergeCells count="21">
    <mergeCell ref="B12:B13"/>
    <mergeCell ref="C12:D12"/>
    <mergeCell ref="C13:D13"/>
    <mergeCell ref="C14:D14"/>
    <mergeCell ref="C15:D15"/>
    <mergeCell ref="A35:D36"/>
    <mergeCell ref="A39:D40"/>
    <mergeCell ref="C16:D16"/>
    <mergeCell ref="B2:AC4"/>
    <mergeCell ref="A21:A32"/>
    <mergeCell ref="B29:D32"/>
    <mergeCell ref="B25:D28"/>
    <mergeCell ref="B21:D24"/>
    <mergeCell ref="A7:A18"/>
    <mergeCell ref="C17:D17"/>
    <mergeCell ref="C18:D18"/>
    <mergeCell ref="C7:D7"/>
    <mergeCell ref="C8:D8"/>
    <mergeCell ref="C9:D9"/>
    <mergeCell ref="C10:D10"/>
    <mergeCell ref="C11:D11"/>
  </mergeCells>
  <hyperlinks>
    <hyperlink ref="C7:D7" location="Janeiro!A1" display="JANEIRO"/>
    <hyperlink ref="C8:D8" location="Fevereiro!A1" display="Fevereiro!A1"/>
    <hyperlink ref="C9:D9" location="Março!A1" display="Março!A1"/>
    <hyperlink ref="C10:D10" location="Abril!A1" display="Abril!A1"/>
    <hyperlink ref="C11:D11" location="Maio!A1" display="Maio!A1"/>
    <hyperlink ref="C12:D12" location="Junho!A1" display="Junho!A1"/>
    <hyperlink ref="C13:D13" location="Julho!A1" display="Julho!A1"/>
    <hyperlink ref="C14:D14" location="Agosto!A1" display="Agosto!A1"/>
    <hyperlink ref="C15:D15" location="Setembro!A1" display="Setembro!A1"/>
    <hyperlink ref="C16:D16" location="Outubro!A1" display="Outubro!A1"/>
    <hyperlink ref="C17:D17" location="Novembro!A1" display="Novembro!A1"/>
    <hyperlink ref="C18:D18" location="Dezembro!A1" display="Dezembro!A1"/>
    <hyperlink ref="A35:B36" location="Banca!A1" display="BANCA"/>
    <hyperlink ref="B21:D24" location="'Stats Ano'!A1" display="'Stats Ano'!A1"/>
    <hyperlink ref="B25:D28" location="'Stats Competição'!A1" display="'Stats Competição'!A1"/>
    <hyperlink ref="B29:D32" location="'Stats Markets &amp; Sport'!A1" display="'Stats Markets &amp; Sport'!A1"/>
    <hyperlink ref="A39:B40" location="Banca!A1" display="BANCA"/>
    <hyperlink ref="A39:D40" location="Listas!A1" display="Listas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zoomScaleNormal="100" zoomScalePageLayoutView="90" workbookViewId="0">
      <selection sqref="A1:A2"/>
    </sheetView>
  </sheetViews>
  <sheetFormatPr defaultColWidth="8.875" defaultRowHeight="15" x14ac:dyDescent="0.25"/>
  <cols>
    <col min="1" max="1" width="21.375" style="45" bestFit="1" customWidth="1"/>
    <col min="2" max="6" width="12.625" style="45" customWidth="1"/>
    <col min="7" max="7" width="12.375" style="45" customWidth="1"/>
    <col min="8" max="21" width="12.625" style="45" customWidth="1"/>
    <col min="22" max="16384" width="8.875" style="45"/>
  </cols>
  <sheetData>
    <row r="1" spans="1:17" x14ac:dyDescent="0.25">
      <c r="A1" s="146" t="s">
        <v>137</v>
      </c>
      <c r="C1" s="149" t="s">
        <v>112</v>
      </c>
      <c r="J1" s="147" t="s">
        <v>125</v>
      </c>
      <c r="Q1" s="147" t="s">
        <v>126</v>
      </c>
    </row>
    <row r="2" spans="1:17" x14ac:dyDescent="0.25">
      <c r="A2" s="146"/>
      <c r="C2" s="150"/>
      <c r="J2" s="148"/>
      <c r="Q2" s="148"/>
    </row>
    <row r="3" spans="1:17" x14ac:dyDescent="0.25">
      <c r="J3" s="76"/>
    </row>
    <row r="27" spans="1:20" ht="15" customHeight="1" x14ac:dyDescent="0.25">
      <c r="A27" s="159" t="s">
        <v>75</v>
      </c>
      <c r="B27" s="161" t="s">
        <v>107</v>
      </c>
      <c r="C27" s="161"/>
      <c r="D27" s="161"/>
      <c r="E27" s="161"/>
      <c r="F27" s="161"/>
      <c r="G27" s="161"/>
      <c r="H27" s="161"/>
      <c r="I27" s="161"/>
      <c r="J27" s="162" t="s">
        <v>108</v>
      </c>
      <c r="K27" s="162" t="s">
        <v>109</v>
      </c>
      <c r="L27" s="161" t="s">
        <v>110</v>
      </c>
      <c r="M27" s="161"/>
      <c r="N27" s="161"/>
      <c r="O27" s="157" t="s">
        <v>113</v>
      </c>
      <c r="P27" s="147" t="s">
        <v>131</v>
      </c>
    </row>
    <row r="28" spans="1:20" ht="15" customHeight="1" x14ac:dyDescent="0.25">
      <c r="A28" s="160"/>
      <c r="B28" s="22" t="s">
        <v>103</v>
      </c>
      <c r="C28" s="22" t="s">
        <v>101</v>
      </c>
      <c r="D28" s="22" t="s">
        <v>104</v>
      </c>
      <c r="E28" s="22" t="s">
        <v>13</v>
      </c>
      <c r="F28" s="22" t="s">
        <v>105</v>
      </c>
      <c r="G28" s="22" t="s">
        <v>102</v>
      </c>
      <c r="H28" s="22" t="s">
        <v>106</v>
      </c>
      <c r="I28" s="22" t="s">
        <v>14</v>
      </c>
      <c r="J28" s="162"/>
      <c r="K28" s="162"/>
      <c r="L28" s="46" t="s">
        <v>111</v>
      </c>
      <c r="M28" s="46" t="s">
        <v>112</v>
      </c>
      <c r="N28" s="46" t="s">
        <v>5</v>
      </c>
      <c r="O28" s="158"/>
      <c r="P28" s="148"/>
    </row>
    <row r="29" spans="1:20" ht="15" customHeight="1" x14ac:dyDescent="0.25">
      <c r="A29" s="65" t="s">
        <v>100</v>
      </c>
      <c r="B29" s="64">
        <f>Janeiro!U19</f>
        <v>0</v>
      </c>
      <c r="C29" s="51">
        <f>Janeiro!T24</f>
        <v>0</v>
      </c>
      <c r="D29" s="64">
        <f>Janeiro!U28</f>
        <v>0</v>
      </c>
      <c r="E29" s="51" t="e">
        <f>Janeiro!E40:E41</f>
        <v>#VALUE!</v>
      </c>
      <c r="F29" s="64">
        <f>Janeiro!V19</f>
        <v>0</v>
      </c>
      <c r="G29" s="51">
        <f>Janeiro!V24</f>
        <v>0</v>
      </c>
      <c r="H29" s="64">
        <f>Janeiro!V28</f>
        <v>0</v>
      </c>
      <c r="I29" s="51" t="e">
        <f>Janeiro!V33</f>
        <v>#NUM!</v>
      </c>
      <c r="J29" s="64">
        <f>SUM(B29+F29)</f>
        <v>0</v>
      </c>
      <c r="K29" s="64">
        <f>SUM(D29+H29)</f>
        <v>0</v>
      </c>
      <c r="L29" s="50">
        <f>SUMIF(Janeiro!F:F,"&gt;0",Janeiro!F:F)</f>
        <v>0</v>
      </c>
      <c r="M29" s="51">
        <f>Janeiro!T7</f>
        <v>0</v>
      </c>
      <c r="N29" s="49" t="e">
        <f>Janeiro!T13</f>
        <v>#DIV/0!</v>
      </c>
      <c r="O29" s="66">
        <f>Janeiro!T7</f>
        <v>0</v>
      </c>
      <c r="P29" s="30"/>
    </row>
    <row r="30" spans="1:20" x14ac:dyDescent="0.25">
      <c r="A30" s="65" t="s">
        <v>89</v>
      </c>
      <c r="B30" s="64">
        <f>Fevereiro!U19</f>
        <v>0</v>
      </c>
      <c r="C30" s="51">
        <f>Fevereiro!T24</f>
        <v>0</v>
      </c>
      <c r="D30" s="64">
        <f>Fevereiro!U28</f>
        <v>0</v>
      </c>
      <c r="E30" s="51" t="e">
        <f>Fevereiro!T33</f>
        <v>#NUM!</v>
      </c>
      <c r="F30" s="64">
        <f>Fevereiro!V19</f>
        <v>0</v>
      </c>
      <c r="G30" s="51">
        <f>Fevereiro!V24</f>
        <v>0</v>
      </c>
      <c r="H30" s="64">
        <f>Fevereiro!V28</f>
        <v>0</v>
      </c>
      <c r="I30" s="51" t="e">
        <f>Fevereiro!V33</f>
        <v>#NUM!</v>
      </c>
      <c r="J30" s="64">
        <f t="shared" ref="J30:J40" si="0">SUM(B30+F30)</f>
        <v>0</v>
      </c>
      <c r="K30" s="64">
        <f t="shared" ref="K30:K40" si="1">SUM(D30+H30)</f>
        <v>0</v>
      </c>
      <c r="L30" s="50">
        <f>SUMIF(Fevereiro!F:F,"&gt;0",Fevereiro!F:F)</f>
        <v>0</v>
      </c>
      <c r="M30" s="51">
        <f>Fevereiro!T7</f>
        <v>0</v>
      </c>
      <c r="N30" s="49" t="e">
        <f>Fevereiro!T13</f>
        <v>#DIV/0!</v>
      </c>
      <c r="O30" s="66">
        <f>Fevereiro!T7</f>
        <v>0</v>
      </c>
      <c r="P30" s="30"/>
    </row>
    <row r="31" spans="1:20" x14ac:dyDescent="0.25">
      <c r="A31" s="65" t="s">
        <v>90</v>
      </c>
      <c r="B31" s="64">
        <f>Março!U19</f>
        <v>0</v>
      </c>
      <c r="C31" s="51">
        <f>Março!T24</f>
        <v>0</v>
      </c>
      <c r="D31" s="64">
        <f>Março!U28</f>
        <v>0</v>
      </c>
      <c r="E31" s="51" t="e">
        <f>Março!T33</f>
        <v>#NUM!</v>
      </c>
      <c r="F31" s="64">
        <f>Março!V19</f>
        <v>0</v>
      </c>
      <c r="G31" s="51">
        <f>Março!V24</f>
        <v>0</v>
      </c>
      <c r="H31" s="64">
        <f>Março!V28</f>
        <v>0</v>
      </c>
      <c r="I31" s="51" t="e">
        <f>Março!V33</f>
        <v>#NUM!</v>
      </c>
      <c r="J31" s="64">
        <f t="shared" si="0"/>
        <v>0</v>
      </c>
      <c r="K31" s="64">
        <f t="shared" si="1"/>
        <v>0</v>
      </c>
      <c r="L31" s="50">
        <f>SUMIF(Março!F:F,"&gt;0",Março!F:F)</f>
        <v>0</v>
      </c>
      <c r="M31" s="51">
        <f>Março!T7</f>
        <v>0</v>
      </c>
      <c r="N31" s="49" t="e">
        <f>Março!T13</f>
        <v>#DIV/0!</v>
      </c>
      <c r="O31" s="66">
        <f>Março!T7</f>
        <v>0</v>
      </c>
      <c r="P31" s="30"/>
      <c r="R31" s="151" t="s">
        <v>127</v>
      </c>
      <c r="S31" s="152"/>
      <c r="T31" s="153"/>
    </row>
    <row r="32" spans="1:20" x14ac:dyDescent="0.25">
      <c r="A32" s="65" t="s">
        <v>91</v>
      </c>
      <c r="B32" s="64">
        <f>Abril!U19</f>
        <v>0</v>
      </c>
      <c r="C32" s="51">
        <f>Abril!T24</f>
        <v>0</v>
      </c>
      <c r="D32" s="64">
        <f>Abril!U28</f>
        <v>0</v>
      </c>
      <c r="E32" s="51" t="e">
        <f>Abril!T33</f>
        <v>#NUM!</v>
      </c>
      <c r="F32" s="64">
        <f>Abril!V19</f>
        <v>0</v>
      </c>
      <c r="G32" s="51">
        <f>Abril!V24</f>
        <v>0</v>
      </c>
      <c r="H32" s="64">
        <f>Abril!V28</f>
        <v>0</v>
      </c>
      <c r="I32" s="51" t="e">
        <f>Abril!V33</f>
        <v>#NUM!</v>
      </c>
      <c r="J32" s="64">
        <f t="shared" si="0"/>
        <v>0</v>
      </c>
      <c r="K32" s="64">
        <f t="shared" si="1"/>
        <v>0</v>
      </c>
      <c r="L32" s="50">
        <f>SUMIF(Abril!F:F,"&gt;0",Abril!F:F)</f>
        <v>0</v>
      </c>
      <c r="M32" s="51">
        <f>Abril!T7</f>
        <v>0</v>
      </c>
      <c r="N32" s="49" t="e">
        <f>Abril!T13</f>
        <v>#DIV/0!</v>
      </c>
      <c r="O32" s="66">
        <f>Abril!T7</f>
        <v>0</v>
      </c>
      <c r="P32" s="30"/>
      <c r="R32" s="154">
        <f>Banca!E4</f>
        <v>0</v>
      </c>
      <c r="S32" s="155"/>
      <c r="T32" s="156"/>
    </row>
    <row r="33" spans="1:20" x14ac:dyDescent="0.25">
      <c r="A33" s="65" t="s">
        <v>92</v>
      </c>
      <c r="B33" s="64">
        <f>Maio!U19</f>
        <v>0</v>
      </c>
      <c r="C33" s="51">
        <f>Maio!T24</f>
        <v>0</v>
      </c>
      <c r="D33" s="64">
        <f>Maio!U28</f>
        <v>0</v>
      </c>
      <c r="E33" s="51" t="e">
        <f>Maio!T33</f>
        <v>#NUM!</v>
      </c>
      <c r="F33" s="64">
        <f>Maio!V19</f>
        <v>0</v>
      </c>
      <c r="G33" s="51">
        <f>Maio!V24</f>
        <v>0</v>
      </c>
      <c r="H33" s="64">
        <f>Maio!V28</f>
        <v>0</v>
      </c>
      <c r="I33" s="51" t="e">
        <f>Maio!V33</f>
        <v>#NUM!</v>
      </c>
      <c r="J33" s="64">
        <f t="shared" si="0"/>
        <v>0</v>
      </c>
      <c r="K33" s="64">
        <f t="shared" si="1"/>
        <v>0</v>
      </c>
      <c r="L33" s="50">
        <f>SUMIF(Junho!F:F,"&gt;0",Maio!F:F)</f>
        <v>0</v>
      </c>
      <c r="M33" s="51">
        <f>Maio!T7</f>
        <v>0</v>
      </c>
      <c r="N33" s="49" t="e">
        <f>Maio!T13</f>
        <v>#DIV/0!</v>
      </c>
      <c r="O33" s="66">
        <f>Maio!T7</f>
        <v>0</v>
      </c>
      <c r="P33" s="30"/>
      <c r="R33" s="151" t="s">
        <v>120</v>
      </c>
      <c r="S33" s="152"/>
      <c r="T33" s="153"/>
    </row>
    <row r="34" spans="1:20" x14ac:dyDescent="0.25">
      <c r="A34" s="65" t="s">
        <v>93</v>
      </c>
      <c r="B34" s="64">
        <f>Junho!U19</f>
        <v>0</v>
      </c>
      <c r="C34" s="51">
        <f>Junho!T24</f>
        <v>0</v>
      </c>
      <c r="D34" s="64">
        <f>Junho!U28</f>
        <v>0</v>
      </c>
      <c r="E34" s="51" t="e">
        <f>Junho!T33</f>
        <v>#NUM!</v>
      </c>
      <c r="F34" s="64">
        <f>Junho!V19</f>
        <v>0</v>
      </c>
      <c r="G34" s="51">
        <f>Junho!V24</f>
        <v>0</v>
      </c>
      <c r="H34" s="64">
        <f>Junho!V28</f>
        <v>0</v>
      </c>
      <c r="I34" s="51" t="e">
        <f>Junho!V33</f>
        <v>#NUM!</v>
      </c>
      <c r="J34" s="64">
        <f t="shared" si="0"/>
        <v>0</v>
      </c>
      <c r="K34" s="64">
        <f t="shared" si="1"/>
        <v>0</v>
      </c>
      <c r="L34" s="50">
        <f>SUMIF(Julho!F:F,"&gt;0",Julho!F:F)</f>
        <v>0</v>
      </c>
      <c r="M34" s="51">
        <f>Junho!T7</f>
        <v>0</v>
      </c>
      <c r="N34" s="49" t="e">
        <f>Junho!T13</f>
        <v>#DIV/0!</v>
      </c>
      <c r="O34" s="66">
        <f>Junho!T7</f>
        <v>0</v>
      </c>
      <c r="P34" s="30"/>
      <c r="R34" s="165">
        <f>Banca!B4</f>
        <v>0</v>
      </c>
      <c r="S34" s="166"/>
      <c r="T34" s="167"/>
    </row>
    <row r="35" spans="1:20" x14ac:dyDescent="0.25">
      <c r="A35" s="65" t="s">
        <v>94</v>
      </c>
      <c r="B35" s="64">
        <f>Julho!U19</f>
        <v>0</v>
      </c>
      <c r="C35" s="51">
        <f>Julho!T24</f>
        <v>0</v>
      </c>
      <c r="D35" s="64">
        <f>Julho!U28</f>
        <v>0</v>
      </c>
      <c r="E35" s="51" t="e">
        <f>Julho!T33</f>
        <v>#NUM!</v>
      </c>
      <c r="F35" s="64">
        <f>Julho!V19</f>
        <v>0</v>
      </c>
      <c r="G35" s="51">
        <f>Julho!V24</f>
        <v>0</v>
      </c>
      <c r="H35" s="64">
        <f>Julho!V28</f>
        <v>0</v>
      </c>
      <c r="I35" s="51" t="e">
        <f>Julho!V33</f>
        <v>#NUM!</v>
      </c>
      <c r="J35" s="64">
        <f t="shared" si="0"/>
        <v>0</v>
      </c>
      <c r="K35" s="64">
        <f t="shared" si="1"/>
        <v>0</v>
      </c>
      <c r="L35" s="50">
        <f>SUMIF(Julho!F:F,"&gt;0",Julho!F:F)</f>
        <v>0</v>
      </c>
      <c r="M35" s="51">
        <f>Julho!T7</f>
        <v>0</v>
      </c>
      <c r="N35" s="49" t="e">
        <f>Julho!T13</f>
        <v>#DIV/0!</v>
      </c>
      <c r="O35" s="66">
        <f>Julho!T7</f>
        <v>0</v>
      </c>
      <c r="P35" s="30"/>
      <c r="R35" s="151" t="s">
        <v>119</v>
      </c>
      <c r="S35" s="152"/>
      <c r="T35" s="153"/>
    </row>
    <row r="36" spans="1:20" x14ac:dyDescent="0.25">
      <c r="A36" s="65" t="s">
        <v>95</v>
      </c>
      <c r="B36" s="64">
        <f>Agosto!U19</f>
        <v>0</v>
      </c>
      <c r="C36" s="51">
        <f>Agosto!T24</f>
        <v>0</v>
      </c>
      <c r="D36" s="64">
        <f>Agosto!U28</f>
        <v>0</v>
      </c>
      <c r="E36" s="51" t="e">
        <f>Agosto!T33</f>
        <v>#NUM!</v>
      </c>
      <c r="F36" s="64">
        <f>Agosto!V19</f>
        <v>0</v>
      </c>
      <c r="G36" s="51">
        <f>Agosto!V24</f>
        <v>0</v>
      </c>
      <c r="H36" s="64">
        <f>Agosto!V28</f>
        <v>0</v>
      </c>
      <c r="I36" s="51" t="e">
        <f>Agosto!V33</f>
        <v>#NUM!</v>
      </c>
      <c r="J36" s="64">
        <f t="shared" si="0"/>
        <v>0</v>
      </c>
      <c r="K36" s="64">
        <f t="shared" si="1"/>
        <v>0</v>
      </c>
      <c r="L36" s="50">
        <f>SUMIF(Agosto!F:F,"&gt;0",Agosto!F:F)</f>
        <v>0</v>
      </c>
      <c r="M36" s="51">
        <f>Agosto!T7</f>
        <v>0</v>
      </c>
      <c r="N36" s="49" t="e">
        <f>Agosto!T13</f>
        <v>#DIV/0!</v>
      </c>
      <c r="O36" s="66">
        <f>Agosto!T7</f>
        <v>0</v>
      </c>
      <c r="P36" s="30"/>
      <c r="R36" s="164">
        <f>SUM(Dezembro!T5)</f>
        <v>0</v>
      </c>
      <c r="S36" s="164"/>
      <c r="T36" s="164"/>
    </row>
    <row r="37" spans="1:20" x14ac:dyDescent="0.25">
      <c r="A37" s="65" t="s">
        <v>96</v>
      </c>
      <c r="B37" s="64">
        <f>Setembro!U19</f>
        <v>0</v>
      </c>
      <c r="C37" s="51">
        <f>Setembro!T24</f>
        <v>0</v>
      </c>
      <c r="D37" s="64">
        <f>Setembro!U28</f>
        <v>0</v>
      </c>
      <c r="E37" s="51" t="e">
        <f>Setembro!T33</f>
        <v>#NUM!</v>
      </c>
      <c r="F37" s="64">
        <f>Setembro!V19</f>
        <v>0</v>
      </c>
      <c r="G37" s="51">
        <f>Setembro!V24</f>
        <v>0</v>
      </c>
      <c r="H37" s="64">
        <f>Setembro!V28</f>
        <v>0</v>
      </c>
      <c r="I37" s="51" t="e">
        <f>Setembro!V33</f>
        <v>#NUM!</v>
      </c>
      <c r="J37" s="64">
        <f t="shared" si="0"/>
        <v>0</v>
      </c>
      <c r="K37" s="64">
        <f>SUM(D36+H37)</f>
        <v>0</v>
      </c>
      <c r="L37" s="50">
        <f>SUMIF(Agosto!F:F,"&gt;0",Agosto!F:F)</f>
        <v>0</v>
      </c>
      <c r="M37" s="51">
        <f>Setembro!T7</f>
        <v>0</v>
      </c>
      <c r="N37" s="49" t="e">
        <f>Setembro!T13</f>
        <v>#DIV/0!</v>
      </c>
      <c r="O37" s="66">
        <f>Setembro!T7</f>
        <v>0</v>
      </c>
      <c r="P37" s="30"/>
      <c r="R37" s="168" t="s">
        <v>132</v>
      </c>
      <c r="S37" s="169"/>
      <c r="T37" s="170"/>
    </row>
    <row r="38" spans="1:20" x14ac:dyDescent="0.25">
      <c r="A38" s="65" t="s">
        <v>97</v>
      </c>
      <c r="B38" s="64">
        <f>Outubro!U19</f>
        <v>0</v>
      </c>
      <c r="C38" s="51">
        <f>Outubro!T24</f>
        <v>0</v>
      </c>
      <c r="D38" s="64">
        <f>Outubro!U28</f>
        <v>0</v>
      </c>
      <c r="E38" s="51" t="e">
        <f>Outubro!T33</f>
        <v>#NUM!</v>
      </c>
      <c r="F38" s="64">
        <f>Outubro!V19</f>
        <v>0</v>
      </c>
      <c r="G38" s="51">
        <f>Outubro!V24</f>
        <v>0</v>
      </c>
      <c r="H38" s="64">
        <f>Outubro!V28</f>
        <v>0</v>
      </c>
      <c r="I38" s="51" t="e">
        <f>Outubro!V33</f>
        <v>#NUM!</v>
      </c>
      <c r="J38" s="64">
        <f t="shared" si="0"/>
        <v>0</v>
      </c>
      <c r="K38" s="64">
        <f t="shared" si="1"/>
        <v>0</v>
      </c>
      <c r="L38" s="50">
        <f>SUMIF(Outubro!F:F,"&gt;0",Outubro!F:F)</f>
        <v>0</v>
      </c>
      <c r="M38" s="51">
        <f>Outubro!T7</f>
        <v>0</v>
      </c>
      <c r="N38" s="49" t="e">
        <f>Outubro!T13</f>
        <v>#DIV/0!</v>
      </c>
      <c r="O38" s="66">
        <f>Outubro!T7</f>
        <v>0</v>
      </c>
      <c r="P38" s="30"/>
      <c r="R38" s="171">
        <f>O41</f>
        <v>0</v>
      </c>
      <c r="S38" s="172"/>
      <c r="T38" s="173"/>
    </row>
    <row r="39" spans="1:20" x14ac:dyDescent="0.25">
      <c r="A39" s="65" t="s">
        <v>98</v>
      </c>
      <c r="B39" s="64">
        <f>Novembro!U19</f>
        <v>0</v>
      </c>
      <c r="C39" s="51">
        <f>Novembro!T24</f>
        <v>0</v>
      </c>
      <c r="D39" s="64">
        <f>Novembro!U28</f>
        <v>0</v>
      </c>
      <c r="E39" s="51" t="e">
        <f>Novembro!T33</f>
        <v>#NUM!</v>
      </c>
      <c r="F39" s="64">
        <f>Novembro!V19</f>
        <v>0</v>
      </c>
      <c r="G39" s="51">
        <f>Novembro!V24</f>
        <v>0</v>
      </c>
      <c r="H39" s="64">
        <f>Novembro!V28</f>
        <v>0</v>
      </c>
      <c r="I39" s="51" t="e">
        <f>Novembro!V33</f>
        <v>#NUM!</v>
      </c>
      <c r="J39" s="64">
        <f t="shared" si="0"/>
        <v>0</v>
      </c>
      <c r="K39" s="64">
        <f t="shared" si="1"/>
        <v>0</v>
      </c>
      <c r="L39" s="50">
        <f>SUMIF(Novembro!F:F,"&gt;0",Novembro!F:F)</f>
        <v>0</v>
      </c>
      <c r="M39" s="51">
        <f>Novembro!T7</f>
        <v>0</v>
      </c>
      <c r="N39" s="49" t="e">
        <f>Novembro!T13</f>
        <v>#DIV/0!</v>
      </c>
      <c r="O39" s="66">
        <f>Novembro!T7</f>
        <v>0</v>
      </c>
      <c r="P39" s="30"/>
    </row>
    <row r="40" spans="1:20" x14ac:dyDescent="0.25">
      <c r="A40" s="65" t="s">
        <v>99</v>
      </c>
      <c r="B40" s="64">
        <f>Dezembro!U19</f>
        <v>0</v>
      </c>
      <c r="C40" s="51">
        <f>Dezembro!T24</f>
        <v>0</v>
      </c>
      <c r="D40" s="64">
        <f>Dezembro!U28</f>
        <v>0</v>
      </c>
      <c r="E40" s="51" t="e">
        <f>Dezembro!T33</f>
        <v>#NUM!</v>
      </c>
      <c r="F40" s="64">
        <f>Dezembro!V19</f>
        <v>0</v>
      </c>
      <c r="G40" s="51">
        <f>Dezembro!V24</f>
        <v>0</v>
      </c>
      <c r="H40" s="64">
        <f>Dezembro!V28</f>
        <v>0</v>
      </c>
      <c r="I40" s="51" t="e">
        <f>Dezembro!V33</f>
        <v>#NUM!</v>
      </c>
      <c r="J40" s="64">
        <f t="shared" si="0"/>
        <v>0</v>
      </c>
      <c r="K40" s="64">
        <f t="shared" si="1"/>
        <v>0</v>
      </c>
      <c r="L40" s="50">
        <f>SUMIF(Dezembro!F:F,"&gt;0",Dezembro!F:F)</f>
        <v>0</v>
      </c>
      <c r="M40" s="51">
        <f>Dezembro!T7</f>
        <v>0</v>
      </c>
      <c r="N40" s="49" t="e">
        <f>Dezembro!T13</f>
        <v>#DIV/0!</v>
      </c>
      <c r="O40" s="66">
        <f>Dezembro!T7</f>
        <v>0</v>
      </c>
      <c r="P40" s="30"/>
    </row>
    <row r="41" spans="1:20" x14ac:dyDescent="0.25">
      <c r="B41" s="65">
        <f>SUM(B29:B40)</f>
        <v>0</v>
      </c>
      <c r="D41" s="65">
        <f>SUM(D29:D40)</f>
        <v>0</v>
      </c>
      <c r="F41" s="65">
        <f>SUM(F29:F40)</f>
        <v>0</v>
      </c>
      <c r="H41" s="65">
        <f>SUM(H29:H40)</f>
        <v>0</v>
      </c>
      <c r="J41" s="65">
        <f>SUM(J29:J40)</f>
        <v>0</v>
      </c>
      <c r="K41" s="65">
        <f>SUM(K29:K40)</f>
        <v>0</v>
      </c>
      <c r="L41" s="59">
        <f>SUM(L29:L40)</f>
        <v>0</v>
      </c>
      <c r="M41" s="62">
        <f>SUM(M29:M40)</f>
        <v>0</v>
      </c>
      <c r="N41" s="60" t="e">
        <f>SUM(M41/L41)</f>
        <v>#DIV/0!</v>
      </c>
      <c r="O41" s="79">
        <f>SUM(O29:O40)</f>
        <v>0</v>
      </c>
      <c r="P41" s="63">
        <f>SUM(P29:P40)</f>
        <v>0</v>
      </c>
    </row>
    <row r="44" spans="1:20" ht="15" customHeight="1" x14ac:dyDescent="0.25"/>
    <row r="45" spans="1:20" ht="15" customHeight="1" x14ac:dyDescent="0.25">
      <c r="O45" s="163"/>
      <c r="P45" s="68"/>
    </row>
    <row r="46" spans="1:20" x14ac:dyDescent="0.25">
      <c r="O46" s="163"/>
      <c r="P46" s="68"/>
    </row>
    <row r="47" spans="1:20" x14ac:dyDescent="0.25">
      <c r="O47" s="163"/>
      <c r="P47" s="68"/>
    </row>
  </sheetData>
  <sheetProtection sheet="1" objects="1" scenarios="1" selectLockedCells="1"/>
  <mergeCells count="20">
    <mergeCell ref="O45:O47"/>
    <mergeCell ref="R36:T36"/>
    <mergeCell ref="R34:T34"/>
    <mergeCell ref="R35:T35"/>
    <mergeCell ref="R37:T37"/>
    <mergeCell ref="R38:T38"/>
    <mergeCell ref="A1:A2"/>
    <mergeCell ref="J1:J2"/>
    <mergeCell ref="Q1:Q2"/>
    <mergeCell ref="C1:C2"/>
    <mergeCell ref="R33:T33"/>
    <mergeCell ref="R32:T32"/>
    <mergeCell ref="P27:P28"/>
    <mergeCell ref="R31:T31"/>
    <mergeCell ref="O27:O28"/>
    <mergeCell ref="A27:A28"/>
    <mergeCell ref="B27:I27"/>
    <mergeCell ref="J27:J28"/>
    <mergeCell ref="K27:K28"/>
    <mergeCell ref="L27:N27"/>
  </mergeCells>
  <conditionalFormatting sqref="C29:C40 I29:I40 G29:G40 E29:E40 L29:P40">
    <cfRule type="cellIs" dxfId="2088" priority="26" operator="equal">
      <formula>0</formula>
    </cfRule>
    <cfRule type="containsErrors" dxfId="2087" priority="27">
      <formula>ISERROR(C29)</formula>
    </cfRule>
  </conditionalFormatting>
  <conditionalFormatting sqref="M29:P40">
    <cfRule type="cellIs" dxfId="2086" priority="22" operator="lessThan">
      <formula>0</formula>
    </cfRule>
    <cfRule type="cellIs" dxfId="2085" priority="23" operator="greaterThan">
      <formula>0</formula>
    </cfRule>
  </conditionalFormatting>
  <conditionalFormatting sqref="B29:B40 D29:D40 F29:F40 H29:H40 J29:K40">
    <cfRule type="cellIs" dxfId="2084" priority="20" operator="equal">
      <formula>0</formula>
    </cfRule>
    <cfRule type="containsErrors" dxfId="2083" priority="21">
      <formula>ISERROR(B29)</formula>
    </cfRule>
  </conditionalFormatting>
  <conditionalFormatting sqref="B29:B4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{1335C6E5-DBF3-46F5-862D-F46B81C4851F}</x14:id>
        </ext>
      </extLst>
    </cfRule>
  </conditionalFormatting>
  <conditionalFormatting sqref="D29:D40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{3D695DF3-3CC0-4937-BFA8-65D15EE5C440}</x14:id>
        </ext>
      </extLst>
    </cfRule>
  </conditionalFormatting>
  <conditionalFormatting sqref="F29:F40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{95F7B6C6-B306-40A2-BC80-D65BFECAF91C}</x14:id>
        </ext>
      </extLst>
    </cfRule>
  </conditionalFormatting>
  <conditionalFormatting sqref="H29:H40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{B38D3F8C-696E-42F6-A597-5D2FA68323FB}</x14:id>
        </ext>
      </extLst>
    </cfRule>
  </conditionalFormatting>
  <conditionalFormatting sqref="J29:J40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{A202EE6E-B356-49ED-988A-A62E8A909559}</x14:id>
        </ext>
      </extLst>
    </cfRule>
  </conditionalFormatting>
  <conditionalFormatting sqref="K29:K40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{4D589D32-0455-40FF-B99C-3B27CCC80C04}</x14:id>
        </ext>
      </extLst>
    </cfRule>
  </conditionalFormatting>
  <conditionalFormatting sqref="R36:T36">
    <cfRule type="cellIs" dxfId="2082" priority="1" operator="between">
      <formula>0</formula>
      <formula>$R$34</formula>
    </cfRule>
    <cfRule type="cellIs" dxfId="2081" priority="5" operator="greaterThan">
      <formula>R34</formula>
    </cfRule>
    <cfRule type="cellIs" dxfId="2080" priority="6" operator="lessThan">
      <formula>0</formula>
    </cfRule>
    <cfRule type="cellIs" priority="7" operator="equal">
      <formula>R34</formula>
    </cfRule>
  </conditionalFormatting>
  <conditionalFormatting sqref="R38:T38">
    <cfRule type="cellIs" dxfId="2079" priority="2" operator="lessThan">
      <formula>0</formula>
    </cfRule>
    <cfRule type="cellIs" dxfId="2078" priority="3" operator="greaterThan">
      <formula>0</formula>
    </cfRule>
    <cfRule type="cellIs" priority="4" operator="equal">
      <formula>0</formula>
    </cfRule>
  </conditionalFormatting>
  <hyperlinks>
    <hyperlink ref="A1:A2" location="INICIO!A1" display="INICIO!A1"/>
  </hyperlinks>
  <pageMargins left="0.7" right="0.7" top="0.75" bottom="0.75" header="0.3" footer="0.3"/>
  <pageSetup paperSize="9" orientation="portrait"/>
  <ignoredErrors>
    <ignoredError sqref="K37 N41" formula="1"/>
    <ignoredError sqref="E29:E40 I29:I40" evalError="1"/>
    <ignoredError sqref="N29:N40" evalError="1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35C6E5-DBF3-46F5-862D-F46B81C485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B29:B40</xm:sqref>
        </x14:conditionalFormatting>
        <x14:conditionalFormatting xmlns:xm="http://schemas.microsoft.com/office/excel/2006/main">
          <x14:cfRule type="dataBar" id="{3D695DF3-3CC0-4937-BFA8-65D15EE5C4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D29:D40</xm:sqref>
        </x14:conditionalFormatting>
        <x14:conditionalFormatting xmlns:xm="http://schemas.microsoft.com/office/excel/2006/main">
          <x14:cfRule type="dataBar" id="{95F7B6C6-B306-40A2-BC80-D65BFECAF9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F29:F40</xm:sqref>
        </x14:conditionalFormatting>
        <x14:conditionalFormatting xmlns:xm="http://schemas.microsoft.com/office/excel/2006/main">
          <x14:cfRule type="dataBar" id="{B38D3F8C-696E-42F6-A597-5D2FA68323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H29:H40</xm:sqref>
        </x14:conditionalFormatting>
        <x14:conditionalFormatting xmlns:xm="http://schemas.microsoft.com/office/excel/2006/main">
          <x14:cfRule type="dataBar" id="{A202EE6E-B356-49ED-988A-A62E8A9095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J29:J40</xm:sqref>
        </x14:conditionalFormatting>
        <x14:conditionalFormatting xmlns:xm="http://schemas.microsoft.com/office/excel/2006/main">
          <x14:cfRule type="dataBar" id="{4D589D32-0455-40FF-B99C-3B27CCC80C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K29:K40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topLeftCell="A13" zoomScaleNormal="100" zoomScalePageLayoutView="90" workbookViewId="0">
      <selection activeCell="D1" sqref="D1:E2"/>
    </sheetView>
  </sheetViews>
  <sheetFormatPr defaultColWidth="8.875" defaultRowHeight="15" x14ac:dyDescent="0.25"/>
  <cols>
    <col min="1" max="1" width="22.375" style="45" bestFit="1" customWidth="1"/>
    <col min="2" max="7" width="12.625" style="45" customWidth="1"/>
    <col min="8" max="16384" width="8.875" style="45"/>
  </cols>
  <sheetData>
    <row r="1" spans="1:25" ht="15" customHeight="1" x14ac:dyDescent="0.25">
      <c r="D1" s="176" t="s">
        <v>137</v>
      </c>
      <c r="E1" s="177"/>
      <c r="X1" s="174" t="s">
        <v>137</v>
      </c>
      <c r="Y1" s="159"/>
    </row>
    <row r="2" spans="1:25" ht="15" customHeight="1" x14ac:dyDescent="0.25">
      <c r="A2" s="174" t="s">
        <v>114</v>
      </c>
      <c r="B2" s="159"/>
      <c r="D2" s="176"/>
      <c r="E2" s="177"/>
      <c r="X2" s="174"/>
      <c r="Y2" s="159"/>
    </row>
    <row r="3" spans="1:25" ht="15" customHeight="1" x14ac:dyDescent="0.25">
      <c r="A3" s="175"/>
      <c r="B3" s="160"/>
      <c r="C3" s="67" t="s">
        <v>109</v>
      </c>
      <c r="D3" s="67" t="s">
        <v>104</v>
      </c>
      <c r="E3" s="67" t="s">
        <v>106</v>
      </c>
      <c r="F3" s="67" t="s">
        <v>121</v>
      </c>
      <c r="G3" s="116" t="s">
        <v>123</v>
      </c>
    </row>
    <row r="4" spans="1:25" ht="15" customHeight="1" x14ac:dyDescent="0.25">
      <c r="A4" s="161" t="s">
        <v>158</v>
      </c>
      <c r="B4" s="161"/>
      <c r="C4" s="82">
        <f>SUM(C5:C8)</f>
        <v>0</v>
      </c>
      <c r="D4" s="82">
        <f>SUM(D5:D8)</f>
        <v>0</v>
      </c>
      <c r="E4" s="82">
        <f>SUM(E5:E8)</f>
        <v>0</v>
      </c>
      <c r="F4" s="25" t="e">
        <f>SUM(F5:F8)</f>
        <v>#DIV/0!</v>
      </c>
      <c r="G4" s="199">
        <f>B5+B6+B7+B8</f>
        <v>0</v>
      </c>
    </row>
    <row r="5" spans="1:25" x14ac:dyDescent="0.25">
      <c r="A5" s="47" t="s">
        <v>148</v>
      </c>
      <c r="B5" s="10">
        <f>SUM(Janeiro!Y5+Fevereiro!Y5+Março!Y5+Abril!Y5+Maio!Y5+Junho!Y5+Julho!Y5+Agosto!Y5+Setembro!Y5+Outubro!Y5+Novembro!Y5+Dezembro!Y5)</f>
        <v>0</v>
      </c>
      <c r="C5" s="73">
        <f>SUM(Janeiro!Z5+Fevereiro!Z5+Março!Z5+Abril!Z5+Maio!Z5+Junho!Z5+Julho!Z5+Agosto!Z5+Setembro!Z5+Outubro!Z5+Novembro!Z5+Dezembro!Z5)</f>
        <v>0</v>
      </c>
      <c r="D5" s="73">
        <f>SUM(Janeiro!AA5+Fevereiro!AA5+Março!AA5+Abril!AA5+Maio!AA5+Junho!AA5+Julho!AA5+Agosto!AA5+Setembro!AA5+Outubro!AA5+Novembro!AA5+Dezembro!AA5)</f>
        <v>0</v>
      </c>
      <c r="E5" s="73">
        <f>SUM(Janeiro!AB5+Fevereiro!AB5+Março!AB5+Abril!AB5+Maio!AB5+Junho!AB5+Julho!AB5+Agosto!AB5+Setembro!AB5+Outubro!AB5+Novembro!AB5+Dezembro!AB5)</f>
        <v>0</v>
      </c>
      <c r="F5" s="30" t="e">
        <f>C5/B74</f>
        <v>#DIV/0!</v>
      </c>
      <c r="G5" s="190"/>
    </row>
    <row r="6" spans="1:25" x14ac:dyDescent="0.25">
      <c r="A6" s="47" t="s">
        <v>149</v>
      </c>
      <c r="B6" s="10">
        <f>SUM(Janeiro!Y6+Fevereiro!Y6+Março!Y6+Abril!Y6+Maio!Y6+Junho!Y6+Julho!Y6+Agosto!Y6+Setembro!Y6+Outubro!Y6+Novembro!Y6+Dezembro!Y6)</f>
        <v>0</v>
      </c>
      <c r="C6" s="73">
        <f>SUM(Janeiro!Z6+Fevereiro!Z6+Março!Z6+Abril!Z6+Maio!Z6+Junho!Z6+Julho!Z6+Agosto!Z6+Setembro!Z6+Outubro!Z6+Novembro!Z6+Dezembro!Z6)</f>
        <v>0</v>
      </c>
      <c r="D6" s="73">
        <f>SUM(Janeiro!AA6+Fevereiro!AA6+Março!AA6+Abril!AA6+Maio!AA6+Junho!AA6+Julho!AA6+Agosto!AA6+Setembro!AA6+Outubro!AA6+Novembro!AA6+Dezembro!AA6)</f>
        <v>0</v>
      </c>
      <c r="E6" s="73">
        <f>SUM(Janeiro!AB6+Fevereiro!AB6+Março!AB6+Abril!AB6+Maio!AB6+Junho!AB6+Julho!AB6+Agosto!AB6+Setembro!AB6+Outubro!AB6+Novembro!AB6+Dezembro!AB6)</f>
        <v>0</v>
      </c>
      <c r="F6" s="30" t="e">
        <f>C6/B74</f>
        <v>#DIV/0!</v>
      </c>
      <c r="G6" s="190"/>
      <c r="X6" s="178" t="s">
        <v>121</v>
      </c>
      <c r="Y6" s="179"/>
    </row>
    <row r="7" spans="1:25" x14ac:dyDescent="0.25">
      <c r="A7" s="47" t="s">
        <v>150</v>
      </c>
      <c r="B7" s="10">
        <f>SUM(Janeiro!Y7+Fevereiro!Y7+Março!Y7+Abril!Y7+Maio!Y7+Junho!Y7+Julho!Y7+Agosto!Y7+Setembro!Y7+Outubro!Y7+Novembro!Y7+Dezembro!Y7)</f>
        <v>0</v>
      </c>
      <c r="C7" s="73">
        <f>SUM(Janeiro!Z7+Fevereiro!Z7+Março!Z7+Abril!Z7+Maio!Z7+Junho!Z7+Julho!Z7+Agosto!Z7+Setembro!Z7+Outubro!Z7+Novembro!Z7+Dezembro!Z7)</f>
        <v>0</v>
      </c>
      <c r="D7" s="73">
        <f>SUM(Janeiro!AA7+Fevereiro!AA7+Março!AA7+Abril!AA7+Maio!AA7+Junho!AA7+Julho!AA7+Agosto!AA7+Setembro!AA7+Outubro!AA7+Novembro!AA7+Dezembro!AA7)</f>
        <v>0</v>
      </c>
      <c r="E7" s="73">
        <f>SUM(Janeiro!AB7+Fevereiro!AB7+Março!AB7+Abril!AB7+Maio!AB7+Junho!AB7+Julho!AB7+Agosto!AB7+Setembro!AB7+Outubro!AB7+Novembro!AB7+Dezembro!AB7)</f>
        <v>0</v>
      </c>
      <c r="F7" s="30" t="e">
        <f>C7/B74</f>
        <v>#DIV/0!</v>
      </c>
      <c r="G7" s="190"/>
      <c r="X7" s="180"/>
      <c r="Y7" s="181"/>
    </row>
    <row r="8" spans="1:25" x14ac:dyDescent="0.25">
      <c r="A8" s="47" t="s">
        <v>151</v>
      </c>
      <c r="B8" s="10">
        <f>SUM(Janeiro!Y8+Fevereiro!Y8+Março!Y8+Abril!Y8+Maio!Y8+Junho!Y8+Julho!Y8+Agosto!Y8+Setembro!Y8+Outubro!Y8+Novembro!Y8+Dezembro!Y8)</f>
        <v>0</v>
      </c>
      <c r="C8" s="73">
        <f>SUM(Janeiro!Z8+Fevereiro!Z8+Março!Z8+Abril!Z8+Maio!Z8+Junho!Z8+Julho!Z8+Agosto!Z8+Setembro!Z8+Outubro!Z8+Novembro!Z8+Dezembro!Z8)</f>
        <v>0</v>
      </c>
      <c r="D8" s="73">
        <f>SUM(Janeiro!AA8+Fevereiro!AA8+Março!AA8+Abril!AA8+Maio!AA8+Junho!AA8+Julho!AA8+Agosto!AA8+Setembro!AA8+Outubro!AA8+Novembro!AA8+Dezembro!AA8)</f>
        <v>0</v>
      </c>
      <c r="E8" s="73">
        <f>SUM(Janeiro!AB8+Fevereiro!AB8+Março!AB8+Abril!AB8+Maio!AB8+Junho!AB8+Julho!AB8+Agosto!AB8+Setembro!AB8+Outubro!AB8+Novembro!AB8+Dezembro!AB8)</f>
        <v>0</v>
      </c>
      <c r="F8" s="30" t="e">
        <f>C8/B74</f>
        <v>#DIV/0!</v>
      </c>
      <c r="G8" s="200"/>
      <c r="X8" s="182"/>
      <c r="Y8" s="183"/>
    </row>
    <row r="9" spans="1:25" x14ac:dyDescent="0.25">
      <c r="A9" s="201" t="s">
        <v>211</v>
      </c>
      <c r="B9" s="202"/>
      <c r="C9" s="65">
        <f>SUM(C10:C12)</f>
        <v>0</v>
      </c>
      <c r="D9" s="65">
        <f>SUM(D10:D12)</f>
        <v>0</v>
      </c>
      <c r="E9" s="65">
        <f>SUM(E10:E12)</f>
        <v>0</v>
      </c>
      <c r="F9" s="25" t="e">
        <f>SUM(F10:F12)</f>
        <v>#DIV/0!</v>
      </c>
      <c r="G9" s="199">
        <f>B10+B11+B12</f>
        <v>0</v>
      </c>
    </row>
    <row r="10" spans="1:25" ht="15" customHeight="1" x14ac:dyDescent="0.25">
      <c r="A10" s="47" t="s">
        <v>199</v>
      </c>
      <c r="B10" s="10">
        <f>SUM(Janeiro!Y10+Fevereiro!Y10+Março!Y10+Abril!Y10+Maio!Y10+Junho!Y10+Julho!Y10+Agosto!Y10+Setembro!Y10+Outubro!Y10+Novembro!Y10+Dezembro!Y10)</f>
        <v>0</v>
      </c>
      <c r="C10" s="73">
        <f>SUM(Janeiro!Z10+Fevereiro!Z10+Março!Z10+Abril!Z10+Maio!Z10+Junho!Z10+Julho!Z10+Agosto!Z10+Setembro!Z10+Outubro!Z10+Novembro!Z10+Dezembro!Z10)</f>
        <v>0</v>
      </c>
      <c r="D10" s="73">
        <f>SUM(Janeiro!AA10+Fevereiro!AA10+Março!AA10+Abril!AA10+Maio!AA10+Junho!AA10+Julho!AA10+Agosto!AA10+Setembro!AA10+Outubro!AA10+Novembro!AA10+Dezembro!AA10)</f>
        <v>0</v>
      </c>
      <c r="E10" s="73">
        <f>SUM(Janeiro!AB10+Fevereiro!AB10+Março!AB10+Abril!AB10+Maio!AB10+Junho!AB10+Julho!AB10+Agosto!AB10+Setembro!AB10+Outubro!AB10+Novembro!AB10+Dezembro!AB10)</f>
        <v>0</v>
      </c>
      <c r="F10" s="30" t="e">
        <f>C10/B74</f>
        <v>#DIV/0!</v>
      </c>
      <c r="G10" s="190"/>
    </row>
    <row r="11" spans="1:25" ht="15" customHeight="1" x14ac:dyDescent="0.25">
      <c r="A11" s="47" t="s">
        <v>200</v>
      </c>
      <c r="B11" s="10">
        <f>SUM(Janeiro!Y11+Fevereiro!Y11+Março!Y11+Abril!Y11+Maio!Y11+Junho!Y11+Julho!Y11+Agosto!Y11+Setembro!Y11+Outubro!Y11+Novembro!Y11+Dezembro!Y11)</f>
        <v>0</v>
      </c>
      <c r="C11" s="73">
        <f>SUM(Janeiro!Z11+Fevereiro!Z11+Março!Z11+Abril!Z11+Maio!Z11+Junho!Z11+Julho!Z11+Agosto!Z11+Setembro!Z11+Outubro!Z11+Novembro!Z11+Dezembro!Z11)</f>
        <v>0</v>
      </c>
      <c r="D11" s="73">
        <f>SUM(Janeiro!AA11+Fevereiro!AA11+Março!AA11+Abril!AA11+Maio!AA11+Junho!AA11+Julho!AA11+Agosto!AA11+Setembro!AA11+Outubro!AA11+Novembro!AA11+Dezembro!AA11)</f>
        <v>0</v>
      </c>
      <c r="E11" s="73">
        <f>SUM(Janeiro!AB11+Fevereiro!AB11+Março!AB11+Abril!AB11+Maio!AB11+Junho!AB11+Julho!AB11+Agosto!AB11+Setembro!AB11+Outubro!AB11+Novembro!AB11+Dezembro!AB11)</f>
        <v>0</v>
      </c>
      <c r="F11" s="30" t="e">
        <f>C11/B74</f>
        <v>#DIV/0!</v>
      </c>
      <c r="G11" s="190"/>
    </row>
    <row r="12" spans="1:25" x14ac:dyDescent="0.25">
      <c r="A12" s="47" t="s">
        <v>201</v>
      </c>
      <c r="B12" s="10">
        <f>SUM(Janeiro!Y12+Fevereiro!Y12+Março!Y12+Abril!Y12+Maio!Y12+Junho!Y12+Julho!Y12+Agosto!Y12+Setembro!Y12+Outubro!Y12+Novembro!Y12+Dezembro!Y12)</f>
        <v>0</v>
      </c>
      <c r="C12" s="73">
        <f>SUM(Janeiro!Z12+Fevereiro!Z12+Março!Z12+Abril!Z12+Maio!Z12+Junho!Z12+Julho!Z12+Agosto!Z12+Setembro!Z12+Outubro!Z12+Novembro!Z12+Dezembro!Z12)</f>
        <v>0</v>
      </c>
      <c r="D12" s="73">
        <f>SUM(Janeiro!AA12+Fevereiro!AA12+Março!AA12+Abril!AA12+Maio!AA12+Junho!AA12+Julho!AA12+Agosto!AA12+Setembro!AA12+Outubro!AA12+Novembro!AA12+Dezembro!AA12)</f>
        <v>0</v>
      </c>
      <c r="E12" s="73">
        <f>SUM(Janeiro!AB12+Fevereiro!AB12+Março!AB12+Abril!AB12+Maio!AB12+Junho!AB12+Julho!AB12+Agosto!AB12+Setembro!AB12+Outubro!AB12+Novembro!AB12+Dezembro!AB12)</f>
        <v>0</v>
      </c>
      <c r="F12" s="30" t="e">
        <f>C12/B74</f>
        <v>#DIV/0!</v>
      </c>
      <c r="G12" s="200"/>
    </row>
    <row r="13" spans="1:25" x14ac:dyDescent="0.25">
      <c r="A13" s="201" t="s">
        <v>212</v>
      </c>
      <c r="B13" s="202"/>
      <c r="C13" s="65">
        <f>SUM(C14:C16)</f>
        <v>0</v>
      </c>
      <c r="D13" s="65">
        <f>SUM(D14:D16)</f>
        <v>0</v>
      </c>
      <c r="E13" s="65">
        <f>SUM(E14:E16)</f>
        <v>0</v>
      </c>
      <c r="F13" s="25" t="e">
        <f>SUM(F14:F16)</f>
        <v>#DIV/0!</v>
      </c>
      <c r="G13" s="190">
        <f>B14+B15+B16</f>
        <v>0</v>
      </c>
      <c r="L13" s="74"/>
      <c r="M13" s="74"/>
      <c r="N13" s="74"/>
    </row>
    <row r="14" spans="1:25" x14ac:dyDescent="0.25">
      <c r="A14" s="47" t="s">
        <v>198</v>
      </c>
      <c r="B14" s="10">
        <f>SUM(Janeiro!Y14+Fevereiro!Y14+Março!Y14+Abril!Y14+Maio!Y14+Junho!Y14+Julho!Y14+Agosto!Y14+Setembro!Y14+Outubro!Y14+Novembro!Y14+Dezembro!Y14)</f>
        <v>0</v>
      </c>
      <c r="C14" s="73">
        <f>SUM(Janeiro!Z14+Fevereiro!Z14+Março!Z14+Abril!Z14+Maio!Z14+Junho!Z14+Julho!Z14+Agosto!Z14+Setembro!Z14+Outubro!Z14+Novembro!Z14+Dezembro!Z14)</f>
        <v>0</v>
      </c>
      <c r="D14" s="73">
        <f>SUM(Janeiro!AA14+Fevereiro!AA14+Março!AA14+Abril!AA14+Maio!AA14+Junho!AA14+Julho!AA14+Agosto!AA14+Setembro!AA14+Outubro!AA14+Novembro!AA14+Dezembro!AA14)</f>
        <v>0</v>
      </c>
      <c r="E14" s="73">
        <f>SUM(Janeiro!AB14+Fevereiro!AB14+Março!AB14+Abril!AB14+Maio!AB14+Junho!AB14+Julho!AB14+Agosto!AB14+Setembro!AB14+Outubro!AB14+Novembro!AB14+Dezembro!AB14)</f>
        <v>0</v>
      </c>
      <c r="F14" s="30" t="e">
        <f>C14/B74</f>
        <v>#DIV/0!</v>
      </c>
      <c r="G14" s="190"/>
    </row>
    <row r="15" spans="1:25" x14ac:dyDescent="0.25">
      <c r="A15" s="47" t="s">
        <v>193</v>
      </c>
      <c r="B15" s="10">
        <f>SUM(Janeiro!Y15+Fevereiro!Y15+Março!Y15+Abril!Y15+Maio!Y15+Junho!Y15+Julho!Y15+Agosto!Y15+Setembro!Y15+Outubro!Y15+Novembro!Y15+Dezembro!Y15)</f>
        <v>0</v>
      </c>
      <c r="C15" s="73">
        <f>SUM(Janeiro!Z15+Fevereiro!Z15+Março!Z15+Abril!Z15+Maio!Z15+Junho!Z15+Julho!Z15+Agosto!Z15+Setembro!Z15+Outubro!Z15+Novembro!Z15+Dezembro!Z15)</f>
        <v>0</v>
      </c>
      <c r="D15" s="73">
        <f>SUM(Janeiro!AA15+Fevereiro!AA15+Março!AA15+Abril!AA15+Maio!AA15+Junho!AA15+Julho!AA15+Agosto!AA15+Setembro!AA15+Outubro!AA15+Novembro!AA15+Dezembro!AA15)</f>
        <v>0</v>
      </c>
      <c r="E15" s="73">
        <f>SUM(Janeiro!AB15+Fevereiro!AB15+Março!AB15+Abril!AB15+Maio!AB15+Junho!AB15+Julho!AB15+Agosto!AB15+Setembro!AB15+Outubro!AB15+Novembro!AB15+Dezembro!AB15)</f>
        <v>0</v>
      </c>
      <c r="F15" s="30" t="e">
        <f>C15/B74</f>
        <v>#DIV/0!</v>
      </c>
      <c r="G15" s="190"/>
    </row>
    <row r="16" spans="1:25" x14ac:dyDescent="0.25">
      <c r="A16" s="47" t="s">
        <v>197</v>
      </c>
      <c r="B16" s="10">
        <f>SUM(Janeiro!Y16+Fevereiro!Y16+Março!Y16+Abril!Y16+Maio!Y16+Junho!Y16+Julho!Y16+Agosto!Y16+Setembro!Y16+Outubro!Y16+Novembro!Y16+Dezembro!Y16)</f>
        <v>0</v>
      </c>
      <c r="C16" s="73">
        <f>SUM(Janeiro!Z16+Fevereiro!Z16+Março!Z16+Abril!Z16+Maio!Z16+Junho!Z16+Julho!Z16+Agosto!Z16+Setembro!Z16+Outubro!Z16+Novembro!Z16+Dezembro!Z16)</f>
        <v>0</v>
      </c>
      <c r="D16" s="73">
        <f>SUM(Janeiro!AA16+Fevereiro!AA16+Março!AA16+Abril!AA16+Maio!AA16+Junho!AA16+Julho!AA16+Agosto!AA16+Setembro!AA16+Outubro!AA16+Novembro!AA16+Dezembro!AA16)</f>
        <v>0</v>
      </c>
      <c r="E16" s="73">
        <f>SUM(Janeiro!AB16+Fevereiro!AB16+Março!AB16+Abril!AB16+Maio!AB16+Junho!AB16+Julho!AB16+Agosto!AB16+Setembro!AB16+Outubro!AB16+Novembro!AB16+Dezembro!AB16)</f>
        <v>0</v>
      </c>
      <c r="F16" s="30" t="e">
        <f>C16/B74</f>
        <v>#DIV/0!</v>
      </c>
      <c r="G16" s="190"/>
    </row>
    <row r="17" spans="1:25" x14ac:dyDescent="0.25">
      <c r="A17" s="191" t="s">
        <v>56</v>
      </c>
      <c r="B17" s="192"/>
      <c r="C17" s="111">
        <f>SUM(C18:C21)</f>
        <v>0</v>
      </c>
      <c r="D17" s="111">
        <f>SUM(D18:D21)</f>
        <v>0</v>
      </c>
      <c r="E17" s="111">
        <f>SUM(E18:E21)</f>
        <v>0</v>
      </c>
      <c r="F17" s="25" t="e">
        <f>SUM(F18:F21)</f>
        <v>#DIV/0!</v>
      </c>
      <c r="G17" s="199">
        <f>B18+B19+B20+B21</f>
        <v>0</v>
      </c>
    </row>
    <row r="18" spans="1:25" x14ac:dyDescent="0.25">
      <c r="A18" s="47" t="s">
        <v>24</v>
      </c>
      <c r="B18" s="10">
        <f>SUM(Janeiro!Y18+Fevereiro!Y18+Março!Y18+Abril!Y18+Maio!Y18+Junho!Y18+Julho!Y18+Agosto!Y18+Setembro!Y18+Outubro!Y18+Novembro!Y18+Dezembro!Y18)</f>
        <v>0</v>
      </c>
      <c r="C18" s="73">
        <f>SUM(Janeiro!Z18+Fevereiro!Z18+Março!Z18+Abril!Z18+Maio!Z18+Junho!Z18+Julho!Z18+Agosto!Z18+Setembro!Z18+Outubro!Z18+Novembro!Z18+Dezembro!Z18)</f>
        <v>0</v>
      </c>
      <c r="D18" s="73">
        <f>SUM(Janeiro!AA18+Fevereiro!AA18+Março!AA18+Abril!AA18+Maio!AA18+Junho!AA18+Julho!AA18+Agosto!AA18+Setembro!AA18+Outubro!AA18+Novembro!AA18+Dezembro!AA18)</f>
        <v>0</v>
      </c>
      <c r="E18" s="73">
        <f>SUM(Janeiro!AB18+Fevereiro!AB18+Março!AB18+Abril!AB18+Maio!AB18+Junho!AB18+Julho!AB18+Agosto!AB18+Setembro!AB18+Outubro!AB18+Novembro!AB18+Dezembro!AB18)</f>
        <v>0</v>
      </c>
      <c r="F18" s="30" t="e">
        <f>C18/B74</f>
        <v>#DIV/0!</v>
      </c>
      <c r="G18" s="190"/>
    </row>
    <row r="19" spans="1:25" ht="15" customHeight="1" x14ac:dyDescent="0.25">
      <c r="A19" s="47" t="s">
        <v>23</v>
      </c>
      <c r="B19" s="10">
        <f>SUM(Janeiro!Y19+Fevereiro!Y19+Março!Y19+Abril!Y19+Maio!Y19+Junho!Y19+Julho!Y19+Agosto!Y19+Setembro!Y19+Outubro!Y19+Novembro!Y19+Dezembro!Y19)</f>
        <v>0</v>
      </c>
      <c r="C19" s="73">
        <f>SUM(Janeiro!Z19+Fevereiro!Z19+Março!Z19+Abril!Z19+Maio!Z19+Junho!Z19+Julho!Z19+Agosto!Z19+Setembro!Z19+Outubro!Z19+Novembro!Z19+Dezembro!Z19)</f>
        <v>0</v>
      </c>
      <c r="D19" s="73">
        <f>SUM(Janeiro!AA19+Fevereiro!AA19+Março!AA19+Abril!AA19+Maio!AA19+Junho!AA19+Julho!AA19+Agosto!AA19+Setembro!AA19+Outubro!AA19+Novembro!AA19+Dezembro!AA19)</f>
        <v>0</v>
      </c>
      <c r="E19" s="73">
        <f>SUM(Janeiro!AB19+Fevereiro!AB19+Março!AB19+Abril!AB19+Maio!AB19+Junho!AB19+Julho!AB19+Agosto!AB19+Setembro!AB19+Outubro!AB19+Novembro!AB19+Dezembro!AB19)</f>
        <v>0</v>
      </c>
      <c r="F19" s="30" t="e">
        <f>C19/B74</f>
        <v>#DIV/0!</v>
      </c>
      <c r="G19" s="190"/>
    </row>
    <row r="20" spans="1:25" ht="15" customHeight="1" x14ac:dyDescent="0.25">
      <c r="A20" s="47" t="s">
        <v>32</v>
      </c>
      <c r="B20" s="10">
        <f>SUM(Janeiro!Y20+Fevereiro!Y20+Março!Y20+Abril!Y20+Maio!Y20+Junho!Y20+Julho!Y20+Agosto!Y20+Setembro!Y20+Outubro!Y20+Novembro!Y20+Dezembro!Y20)</f>
        <v>0</v>
      </c>
      <c r="C20" s="73">
        <f>SUM(Janeiro!Z20+Fevereiro!Z20+Março!Z20+Abril!Z20+Maio!Z20+Junho!Z20+Julho!Z20+Agosto!Z20+Setembro!Z20+Outubro!Z20+Novembro!Z20+Dezembro!Z20)</f>
        <v>0</v>
      </c>
      <c r="D20" s="73">
        <f>SUM(Janeiro!AA20+Fevereiro!AA20+Março!AA20+Abril!AA20+Maio!AA20+Junho!AA20+Julho!AA20+Agosto!AA20+Setembro!AA20+Outubro!AA20+Novembro!AA20+Dezembro!AA20)</f>
        <v>0</v>
      </c>
      <c r="E20" s="73">
        <f>SUM(Janeiro!AB20+Fevereiro!AB20+Março!AB20+Abril!AB20+Maio!AB20+Junho!AB20+Julho!AB20+Agosto!AB20+Setembro!AB20+Outubro!AB20+Novembro!AB20+Dezembro!AB20)</f>
        <v>0</v>
      </c>
      <c r="F20" s="30" t="e">
        <f>C20/B74</f>
        <v>#DIV/0!</v>
      </c>
      <c r="G20" s="190"/>
    </row>
    <row r="21" spans="1:25" x14ac:dyDescent="0.25">
      <c r="A21" s="47" t="s">
        <v>33</v>
      </c>
      <c r="B21" s="10">
        <f>SUM(Janeiro!Y21+Fevereiro!Y21+Março!Y21+Abril!Y21+Maio!Y21+Junho!Y21+Julho!Y21+Agosto!Y21+Setembro!Y21+Outubro!Y21+Novembro!Y21+Dezembro!Y21)</f>
        <v>0</v>
      </c>
      <c r="C21" s="73">
        <f>SUM(Janeiro!Z21+Fevereiro!Z21+Março!Z21+Abril!Z21+Maio!Z21+Junho!Z21+Julho!Z21+Agosto!Z21+Setembro!Z21+Outubro!Z21+Novembro!Z21+Dezembro!Z21)</f>
        <v>0</v>
      </c>
      <c r="D21" s="73">
        <f>SUM(Janeiro!AA21+Fevereiro!AA21+Março!AA21+Abril!AA21+Maio!AA21+Junho!AA21+Julho!AA21+Agosto!AA21+Setembro!AA21+Outubro!AA21+Novembro!AA21+Dezembro!AA21)</f>
        <v>0</v>
      </c>
      <c r="E21" s="73">
        <f>SUM(Janeiro!AB21+Fevereiro!AB21+Março!AB21+Abril!AB21+Maio!AB21+Junho!AB21+Julho!AB21+Agosto!AB21+Setembro!AB21+Outubro!AB21+Novembro!AB21+Dezembro!AB21)</f>
        <v>0</v>
      </c>
      <c r="F21" s="30" t="e">
        <f>C21/B74</f>
        <v>#DIV/0!</v>
      </c>
      <c r="G21" s="200"/>
    </row>
    <row r="22" spans="1:25" x14ac:dyDescent="0.25">
      <c r="A22" s="201" t="s">
        <v>213</v>
      </c>
      <c r="B22" s="202"/>
      <c r="C22" s="65">
        <f>SUM(C23:C25)</f>
        <v>0</v>
      </c>
      <c r="D22" s="65">
        <f>SUM(D23:D25)</f>
        <v>0</v>
      </c>
      <c r="E22" s="65">
        <f>SUM(E23:E25)</f>
        <v>0</v>
      </c>
      <c r="F22" s="25" t="e">
        <f>SUM(F23:F25)</f>
        <v>#DIV/0!</v>
      </c>
      <c r="G22" s="199">
        <f>B23+B24+B25</f>
        <v>0</v>
      </c>
    </row>
    <row r="23" spans="1:25" x14ac:dyDescent="0.25">
      <c r="A23" s="47" t="s">
        <v>202</v>
      </c>
      <c r="B23" s="10">
        <f>SUM(Janeiro!Y23+Fevereiro!Y23+Março!Y23+Abril!Y23+Maio!Y23+Junho!Y23+Julho!Y23+Agosto!Y23+Setembro!Y23+Outubro!Y23+Novembro!Y23+Dezembro!Y23)</f>
        <v>0</v>
      </c>
      <c r="C23" s="73">
        <f>SUM(Janeiro!Z23+Fevereiro!Z23+Março!Z23+Abril!Z23+Maio!Z23+Junho!Z23+Julho!Z23+Agosto!Z23+Setembro!Z23+Outubro!Z23+Novembro!Z23+Dezembro!Z23)</f>
        <v>0</v>
      </c>
      <c r="D23" s="73">
        <f>SUM(Janeiro!AA23+Fevereiro!AA23+Março!AA23+Abril!AA23+Maio!AA23+Junho!AA23+Julho!AA23+Agosto!AA23+Setembro!AA23+Outubro!AA23+Novembro!AA23+Dezembro!AA23)</f>
        <v>0</v>
      </c>
      <c r="E23" s="73">
        <f>SUM(Janeiro!AB23+Fevereiro!AB23+Março!AB23+Abril!AB23+Maio!AB23+Junho!AB23+Julho!AB23+Agosto!AB23+Setembro!AB23+Outubro!AB23+Novembro!AB23+Dezembro!AB23)</f>
        <v>0</v>
      </c>
      <c r="F23" s="30" t="e">
        <f>C23/B74</f>
        <v>#DIV/0!</v>
      </c>
      <c r="G23" s="190"/>
    </row>
    <row r="24" spans="1:25" x14ac:dyDescent="0.25">
      <c r="A24" s="47" t="s">
        <v>203</v>
      </c>
      <c r="B24" s="10">
        <f>SUM(Janeiro!Y24+Fevereiro!Y24+Março!Y24+Abril!Y24+Maio!Y24+Junho!Y24+Julho!Y24+Agosto!Y24+Setembro!Y24+Outubro!Y24+Novembro!Y24+Dezembro!Y24)</f>
        <v>0</v>
      </c>
      <c r="C24" s="73">
        <f>SUM(Janeiro!Z24+Fevereiro!Z24+Março!Z24+Abril!Z24+Maio!Z24+Junho!Z24+Julho!Z24+Agosto!Z24+Setembro!Z24+Outubro!Z24+Novembro!Z24+Dezembro!Z24)</f>
        <v>0</v>
      </c>
      <c r="D24" s="73">
        <f>SUM(Janeiro!AA24+Fevereiro!AA24+Março!AA24+Abril!AA24+Maio!AA24+Junho!AA24+Julho!AA24+Agosto!AA24+Setembro!AA24+Outubro!AA24+Novembro!AA24+Dezembro!AA24)</f>
        <v>0</v>
      </c>
      <c r="E24" s="73">
        <f>SUM(Janeiro!AB24+Fevereiro!AB24+Março!AB24+Abril!AB24+Maio!AB24+Junho!AB24+Julho!AB24+Agosto!AB24+Setembro!AB24+Outubro!AB24+Novembro!AB24+Dezembro!AB24)</f>
        <v>0</v>
      </c>
      <c r="F24" s="30" t="e">
        <f>C24/B74</f>
        <v>#DIV/0!</v>
      </c>
      <c r="G24" s="190"/>
    </row>
    <row r="25" spans="1:25" x14ac:dyDescent="0.25">
      <c r="A25" s="47" t="s">
        <v>204</v>
      </c>
      <c r="B25" s="10">
        <f>SUM(Janeiro!Y25+Fevereiro!Y25+Março!Y25+Abril!Y25+Maio!Y25+Junho!Y25+Julho!Y25+Agosto!Y25+Setembro!Y25+Outubro!Y25+Novembro!Y25+Dezembro!Y25)</f>
        <v>0</v>
      </c>
      <c r="C25" s="73">
        <f>SUM(Janeiro!Z25+Fevereiro!Z25+Março!Z25+Abril!Z25+Maio!Z25+Junho!Z25+Julho!Z25+Agosto!Z25+Setembro!Z25+Outubro!Z25+Novembro!Z25+Dezembro!Z25)</f>
        <v>0</v>
      </c>
      <c r="D25" s="73">
        <f>SUM(Janeiro!AA25+Fevereiro!AA25+Março!AA25+Abril!AA25+Maio!AA25+Junho!AA25+Julho!AA25+Agosto!AA25+Setembro!AA25+Outubro!AA25+Novembro!AA25+Dezembro!AA25)</f>
        <v>0</v>
      </c>
      <c r="E25" s="73">
        <f>SUM(Janeiro!AB25+Fevereiro!AB25+Março!AB25+Abril!AB25+Maio!AB25+Junho!AB25+Julho!AB25+Agosto!AB25+Setembro!AB25+Outubro!AB25+Novembro!AB25+Dezembro!AB25)</f>
        <v>0</v>
      </c>
      <c r="F25" s="30" t="e">
        <f>C25/B74</f>
        <v>#DIV/0!</v>
      </c>
      <c r="G25" s="190"/>
    </row>
    <row r="26" spans="1:25" x14ac:dyDescent="0.25">
      <c r="A26" s="191" t="s">
        <v>159</v>
      </c>
      <c r="B26" s="192"/>
      <c r="C26" s="111">
        <f>SUM(C27:C30)</f>
        <v>0</v>
      </c>
      <c r="D26" s="111">
        <f>SUM(D27:D30)</f>
        <v>0</v>
      </c>
      <c r="E26" s="111">
        <f>SUM(E27:E30)</f>
        <v>0</v>
      </c>
      <c r="F26" s="25" t="e">
        <f>SUM(F27:F30)</f>
        <v>#DIV/0!</v>
      </c>
      <c r="G26" s="199">
        <f>B27+B28+B29+B30</f>
        <v>0</v>
      </c>
    </row>
    <row r="27" spans="1:25" x14ac:dyDescent="0.25">
      <c r="A27" s="47" t="s">
        <v>153</v>
      </c>
      <c r="B27" s="10">
        <f>SUM(Janeiro!Y27+Fevereiro!Y27+Março!Y27+Abril!Y27+Maio!Y27+Junho!Y27+Julho!Y27+Agosto!Y27+Setembro!Y27+Outubro!Y27+Novembro!Y27+Dezembro!Y27)</f>
        <v>0</v>
      </c>
      <c r="C27" s="73">
        <f>SUM(Janeiro!Z27+Fevereiro!Z27+Março!Z27+Abril!Z27+Maio!Z27+Junho!Z27+Julho!Z27+Agosto!Z27+Setembro!Z27+Outubro!Z27+Novembro!Z27+Dezembro!Z27)</f>
        <v>0</v>
      </c>
      <c r="D27" s="73">
        <f>SUM(Janeiro!AA27+Fevereiro!AA27+Março!AA27+Abril!AA27+Maio!AA27+Junho!AA27+Julho!AA27+Agosto!AA27+Setembro!AA27+Outubro!AA27+Novembro!AA27+Dezembro!AA27)</f>
        <v>0</v>
      </c>
      <c r="E27" s="73">
        <f>SUM(Janeiro!AB27+Fevereiro!AB27+Março!AB27+Abril!AB27+Maio!AB27+Junho!AB27+Julho!AB27+Agosto!AB27+Setembro!AB27+Outubro!AB27+Novembro!AB27+Dezembro!AB27)</f>
        <v>0</v>
      </c>
      <c r="F27" s="30" t="e">
        <f>C27/B74</f>
        <v>#DIV/0!</v>
      </c>
      <c r="G27" s="190"/>
    </row>
    <row r="28" spans="1:25" x14ac:dyDescent="0.25">
      <c r="A28" s="47" t="s">
        <v>154</v>
      </c>
      <c r="B28" s="10">
        <f>SUM(Janeiro!Y28+Fevereiro!Y28+Março!Y28+Abril!Y28+Maio!Y28+Junho!Y28+Julho!Y28+Agosto!Y28+Setembro!Y28+Outubro!Y28+Novembro!Y28+Dezembro!Y28)</f>
        <v>0</v>
      </c>
      <c r="C28" s="73">
        <f>SUM(Janeiro!Z28+Fevereiro!Z28+Março!Z28+Abril!Z28+Maio!Z28+Junho!Z28+Julho!Z28+Agosto!Z28+Setembro!Z28+Outubro!Z28+Novembro!Z28+Dezembro!Z28)</f>
        <v>0</v>
      </c>
      <c r="D28" s="73">
        <f>SUM(Janeiro!AA28+Fevereiro!AA28+Março!AA28+Abril!AA28+Maio!AA28+Junho!AA28+Julho!AA28+Agosto!AA28+Setembro!AA28+Outubro!AA28+Novembro!AA28+Dezembro!AA28)</f>
        <v>0</v>
      </c>
      <c r="E28" s="73">
        <f>SUM(Janeiro!AB28+Fevereiro!AB28+Março!AB28+Abril!AB28+Maio!AB28+Junho!AB28+Julho!AB28+Agosto!AB28+Setembro!AB28+Outubro!AB28+Novembro!AB28+Dezembro!AB28)</f>
        <v>0</v>
      </c>
      <c r="F28" s="30" t="e">
        <f>C28/B74</f>
        <v>#DIV/0!</v>
      </c>
      <c r="G28" s="190"/>
      <c r="X28" s="184" t="s">
        <v>125</v>
      </c>
      <c r="Y28" s="185"/>
    </row>
    <row r="29" spans="1:25" x14ac:dyDescent="0.25">
      <c r="A29" s="47" t="s">
        <v>162</v>
      </c>
      <c r="B29" s="10">
        <f>SUM(Janeiro!Y29+Fevereiro!Y29+Março!Y29+Abril!Y29+Maio!Y29+Junho!Y29+Julho!Y29+Agosto!Y29+Setembro!Y29+Outubro!Y29+Novembro!Y29+Dezembro!Y29)</f>
        <v>0</v>
      </c>
      <c r="C29" s="73">
        <f>SUM(Janeiro!Z29+Fevereiro!Z29+Março!Z29+Abril!Z29+Maio!Z29+Junho!Z29+Julho!Z29+Agosto!Z29+Setembro!Z29+Outubro!Z29+Novembro!Z29+Dezembro!Z29)</f>
        <v>0</v>
      </c>
      <c r="D29" s="73">
        <f>SUM(Janeiro!AA29+Fevereiro!AA29+Março!AA29+Abril!AA29+Maio!AA29+Junho!AA29+Julho!AA29+Agosto!AA29+Setembro!AA29+Outubro!AA29+Novembro!AA29+Dezembro!AA29)</f>
        <v>0</v>
      </c>
      <c r="E29" s="73">
        <f>SUM(Janeiro!AB29+Fevereiro!AB29+Março!AB29+Abril!AB29+Maio!AB29+Junho!AB29+Julho!AB29+Agosto!AB29+Setembro!AB29+Outubro!AB29+Novembro!AB29+Dezembro!AB29)</f>
        <v>0</v>
      </c>
      <c r="F29" s="30" t="e">
        <f>C29/B74</f>
        <v>#DIV/0!</v>
      </c>
      <c r="G29" s="190"/>
      <c r="X29" s="186"/>
      <c r="Y29" s="187"/>
    </row>
    <row r="30" spans="1:25" x14ac:dyDescent="0.25">
      <c r="A30" s="47" t="s">
        <v>156</v>
      </c>
      <c r="B30" s="10">
        <f>SUM(Janeiro!Y30+Fevereiro!Y30+Março!Y30+Abril!Y30+Maio!Y30+Junho!Y30+Julho!Y30+Agosto!Y30+Setembro!Y30+Outubro!Y30+Novembro!Y30+Dezembro!Y30)</f>
        <v>0</v>
      </c>
      <c r="C30" s="73">
        <f>SUM(Janeiro!Z30+Fevereiro!Z30+Março!Z30+Abril!Z30+Maio!Z30+Junho!Z30+Julho!Z30+Agosto!Z30+Setembro!Z30+Outubro!Z30+Novembro!Z30+Dezembro!Z30)</f>
        <v>0</v>
      </c>
      <c r="D30" s="73">
        <f>SUM(Janeiro!AA30+Fevereiro!AA30+Março!AA30+Abril!AA30+Maio!AA30+Junho!AA30+Julho!AA30+Agosto!AA30+Setembro!AA30+Outubro!AA30+Novembro!AA30+Dezembro!AA30)</f>
        <v>0</v>
      </c>
      <c r="E30" s="73">
        <f>SUM(Janeiro!AB30+Fevereiro!AB30+Março!AB30+Abril!AB30+Maio!AB30+Junho!AB30+Julho!AB30+Agosto!AB30+Setembro!AB30+Outubro!AB30+Novembro!AB30+Dezembro!AB30)</f>
        <v>0</v>
      </c>
      <c r="F30" s="30" t="e">
        <f>C30/B74</f>
        <v>#DIV/0!</v>
      </c>
      <c r="G30" s="200"/>
      <c r="X30" s="188"/>
      <c r="Y30" s="189"/>
    </row>
    <row r="31" spans="1:25" x14ac:dyDescent="0.25">
      <c r="A31" s="201" t="s">
        <v>215</v>
      </c>
      <c r="B31" s="202"/>
      <c r="C31" s="65">
        <f>SUM(C32:C34)</f>
        <v>0</v>
      </c>
      <c r="D31" s="65">
        <f>SUM(D32:D34)</f>
        <v>0</v>
      </c>
      <c r="E31" s="65">
        <f>SUM(E32:E34)</f>
        <v>0</v>
      </c>
      <c r="F31" s="25" t="e">
        <f>SUM(F32:F34)</f>
        <v>#DIV/0!</v>
      </c>
      <c r="G31" s="199">
        <f>B32+B33+B34</f>
        <v>0</v>
      </c>
    </row>
    <row r="32" spans="1:25" x14ac:dyDescent="0.25">
      <c r="A32" s="47" t="s">
        <v>214</v>
      </c>
      <c r="B32" s="10">
        <f>SUM(Janeiro!Y32+Fevereiro!Y32+Março!Y32+Abril!Y32+Maio!Y32+Junho!Y32+Julho!Y32+Agosto!Y32+Setembro!Y32+Outubro!Y32+Novembro!Y32+Dezembro!Y32)</f>
        <v>0</v>
      </c>
      <c r="C32" s="73">
        <f>SUM(Janeiro!Z32+Fevereiro!Z32+Março!Z32+Abril!Z32+Maio!Z32+Junho!Z32+Julho!Z32+Agosto!Z32+Setembro!Z32+Outubro!Z32+Novembro!Z32+Dezembro!Z32)</f>
        <v>0</v>
      </c>
      <c r="D32" s="73">
        <f>SUM(Janeiro!AA32+Fevereiro!AA32+Março!AA32+Abril!AA32+Maio!AA32+Junho!AA32+Julho!AA32+Agosto!AA32+Setembro!AA32+Outubro!AA32+Novembro!AA32+Dezembro!AA32)</f>
        <v>0</v>
      </c>
      <c r="E32" s="73">
        <f>SUM(Janeiro!AB32+Fevereiro!AB32+Março!AB32+Abril!AB32+Maio!AB32+Junho!AB32+Julho!AB32+Agosto!AB32+Setembro!AB32+Outubro!AB32+Novembro!AB32+Dezembro!AB32)</f>
        <v>0</v>
      </c>
      <c r="F32" s="30" t="e">
        <f>C32/B74</f>
        <v>#DIV/0!</v>
      </c>
      <c r="G32" s="190"/>
    </row>
    <row r="33" spans="1:7" x14ac:dyDescent="0.25">
      <c r="A33" s="47" t="s">
        <v>195</v>
      </c>
      <c r="B33" s="10">
        <f>SUM(Janeiro!Y33+Fevereiro!Y33+Março!Y33+Abril!Y33+Maio!Y33+Junho!Y33+Julho!Y33+Agosto!Y33+Setembro!Y33+Outubro!Y33+Novembro!Y33+Dezembro!Y33)</f>
        <v>0</v>
      </c>
      <c r="C33" s="73">
        <f>SUM(Janeiro!Z33+Fevereiro!Z33+Março!Z33+Abril!Z33+Maio!Z33+Junho!Z33+Julho!Z33+Agosto!Z33+Setembro!Z33+Outubro!Z33+Novembro!Z33+Dezembro!Z33)</f>
        <v>0</v>
      </c>
      <c r="D33" s="73">
        <f>SUM(Janeiro!AA33+Fevereiro!AA33+Março!AA33+Abril!AA33+Maio!AA33+Junho!AA33+Julho!AA33+Agosto!AA33+Setembro!AA33+Outubro!AA33+Novembro!AA33+Dezembro!AA33)</f>
        <v>0</v>
      </c>
      <c r="E33" s="73">
        <f>SUM(Janeiro!AB33+Fevereiro!AB33+Março!AB33+Abril!AB33+Maio!AB33+Junho!AB33+Julho!AB33+Agosto!AB33+Setembro!AB33+Outubro!AB33+Novembro!AB33+Dezembro!AB33)</f>
        <v>0</v>
      </c>
      <c r="F33" s="30" t="e">
        <f>C33/B74</f>
        <v>#DIV/0!</v>
      </c>
      <c r="G33" s="190"/>
    </row>
    <row r="34" spans="1:7" x14ac:dyDescent="0.25">
      <c r="A34" s="47" t="s">
        <v>196</v>
      </c>
      <c r="B34" s="10">
        <f>SUM(Janeiro!Y34+Fevereiro!Y34+Março!Y34+Abril!Y34+Maio!Y34+Junho!Y34+Julho!Y34+Agosto!Y34+Setembro!Y34+Outubro!Y34+Novembro!Y34+Dezembro!Y34)</f>
        <v>0</v>
      </c>
      <c r="C34" s="73">
        <f>SUM(Janeiro!Z34+Fevereiro!Z34+Março!Z34+Abril!Z34+Maio!Z34+Junho!Z34+Julho!Z34+Agosto!Z34+Setembro!Z34+Outubro!Z34+Novembro!Z34+Dezembro!Z34)</f>
        <v>0</v>
      </c>
      <c r="D34" s="73">
        <f>SUM(Janeiro!AA34+Fevereiro!AA34+Março!AA34+Abril!AA34+Maio!AA34+Junho!AA34+Julho!AA34+Agosto!AA34+Setembro!AA34+Outubro!AA34+Novembro!AA34+Dezembro!AA34)</f>
        <v>0</v>
      </c>
      <c r="E34" s="73">
        <f>SUM(Janeiro!AB34+Fevereiro!AB34+Março!AB34+Abril!AB34+Maio!AB34+Junho!AB34+Julho!AB34+Agosto!AB34+Setembro!AB34+Outubro!AB34+Novembro!AB34+Dezembro!AB34)</f>
        <v>0</v>
      </c>
      <c r="F34" s="30" t="e">
        <f>C34/B74</f>
        <v>#DIV/0!</v>
      </c>
      <c r="G34" s="200"/>
    </row>
    <row r="35" spans="1:7" x14ac:dyDescent="0.25">
      <c r="A35" s="203" t="s">
        <v>64</v>
      </c>
      <c r="B35" s="204"/>
      <c r="C35" s="65">
        <f>SUM(C36:C40)</f>
        <v>0</v>
      </c>
      <c r="D35" s="65">
        <f>SUM(D36:D40)</f>
        <v>0</v>
      </c>
      <c r="E35" s="65">
        <f>SUM(E36:E40)</f>
        <v>0</v>
      </c>
      <c r="F35" s="25" t="e">
        <f>SUM(F36:F40)</f>
        <v>#DIV/0!</v>
      </c>
      <c r="G35" s="190">
        <f>B36+B37+B38+B39+B40</f>
        <v>0</v>
      </c>
    </row>
    <row r="36" spans="1:7" x14ac:dyDescent="0.25">
      <c r="A36" s="47" t="s">
        <v>22</v>
      </c>
      <c r="B36" s="10">
        <f>SUM(Janeiro!Y36+Fevereiro!Y36+Março!Y36+Abril!Y36+Maio!Y36+Junho!Y36+Julho!Y36+Agosto!Y36+Setembro!Y36+Outubro!Y36+Novembro!Y36+Dezembro!Y36)</f>
        <v>0</v>
      </c>
      <c r="C36" s="73">
        <f>SUM(Janeiro!Z36+Fevereiro!Z36+Março!Z36+Abril!Z36+Maio!Z36+Junho!Z36+Julho!Z36+Agosto!Z36+Setembro!Z36+Outubro!Z36+Novembro!Z36+Dezembro!Z36)</f>
        <v>0</v>
      </c>
      <c r="D36" s="73">
        <f>SUM(Janeiro!AA36+Fevereiro!AA36+Março!AA36+Abril!AA36+Maio!AA36+Junho!AA36+Julho!AA36+Agosto!AA36+Setembro!AA36+Outubro!AA36+Novembro!AA36+Dezembro!AA36)</f>
        <v>0</v>
      </c>
      <c r="E36" s="73">
        <f>SUM(Janeiro!AB36+Fevereiro!AB36+Março!AB36+Abril!AB36+Maio!AB36+Junho!AB36+Julho!AB36+Agosto!AB36+Setembro!AB36+Outubro!AB36+Novembro!AB36+Dezembro!AB36)</f>
        <v>0</v>
      </c>
      <c r="F36" s="30" t="e">
        <f>C36/B74</f>
        <v>#DIV/0!</v>
      </c>
      <c r="G36" s="190"/>
    </row>
    <row r="37" spans="1:7" x14ac:dyDescent="0.25">
      <c r="A37" s="47" t="s">
        <v>25</v>
      </c>
      <c r="B37" s="10">
        <f>SUM(Janeiro!Y37+Fevereiro!Y37+Março!Y37+Abril!Y37+Maio!Y37+Junho!Y37+Julho!Y37+Agosto!Y37+Setembro!Y37+Outubro!Y37+Novembro!Y37+Dezembro!Y37)</f>
        <v>0</v>
      </c>
      <c r="C37" s="73">
        <f>SUM(Janeiro!Z37+Fevereiro!Z37+Março!Z37+Abril!Z37+Maio!Z37+Junho!Z37+Julho!Z37+Agosto!Z37+Setembro!Z37+Outubro!Z37+Novembro!Z37+Dezembro!Z37)</f>
        <v>0</v>
      </c>
      <c r="D37" s="73">
        <f>SUM(Janeiro!AA37+Fevereiro!AA37+Março!AA37+Abril!AA37+Maio!AA37+Junho!AA37+Julho!AA37+Agosto!AA37+Setembro!AA37+Outubro!AA37+Novembro!AA37+Dezembro!AA37)</f>
        <v>0</v>
      </c>
      <c r="E37" s="73">
        <f>SUM(Janeiro!AB37+Fevereiro!AB37+Março!AB37+Abril!AB37+Maio!AB37+Junho!AB37+Julho!AB37+Agosto!AB37+Setembro!AB37+Outubro!AB37+Novembro!AB37+Dezembro!AB37)</f>
        <v>0</v>
      </c>
      <c r="F37" s="30" t="e">
        <f>C37/B74</f>
        <v>#DIV/0!</v>
      </c>
      <c r="G37" s="190"/>
    </row>
    <row r="38" spans="1:7" x14ac:dyDescent="0.25">
      <c r="A38" s="47" t="s">
        <v>27</v>
      </c>
      <c r="B38" s="10">
        <f>SUM(Janeiro!Y38+Fevereiro!Y38+Março!Y38+Abril!Y38+Maio!Y38+Junho!Y38+Julho!Y38+Agosto!Y38+Setembro!Y38+Outubro!Y38+Novembro!Y38+Dezembro!Y38)</f>
        <v>0</v>
      </c>
      <c r="C38" s="73">
        <f>SUM(Janeiro!Z38+Fevereiro!Z38+Março!Z38+Abril!Z38+Maio!Z38+Junho!Z38+Julho!Z38+Agosto!Z38+Setembro!Z38+Outubro!Z38+Novembro!Z38+Dezembro!Z38)</f>
        <v>0</v>
      </c>
      <c r="D38" s="73">
        <f>SUM(Janeiro!AA38+Fevereiro!AA38+Março!AA38+Abril!AA38+Maio!AA38+Junho!AA38+Julho!AA38+Agosto!AA38+Setembro!AA38+Outubro!AA38+Novembro!AA38+Dezembro!AA38)</f>
        <v>0</v>
      </c>
      <c r="E38" s="73">
        <f>SUM(Janeiro!AB38+Fevereiro!AB38+Março!AB38+Abril!AB38+Maio!AB38+Junho!AB38+Julho!AB38+Agosto!AB38+Setembro!AB38+Outubro!AB38+Novembro!AB38+Dezembro!AB38)</f>
        <v>0</v>
      </c>
      <c r="F38" s="30" t="e">
        <f>C38/B74</f>
        <v>#DIV/0!</v>
      </c>
      <c r="G38" s="190"/>
    </row>
    <row r="39" spans="1:7" x14ac:dyDescent="0.25">
      <c r="A39" s="47" t="s">
        <v>26</v>
      </c>
      <c r="B39" s="10">
        <f>SUM(Janeiro!Y39+Fevereiro!Y39+Março!Y39+Abril!Y39+Maio!Y39+Junho!Y39+Julho!Y39+Agosto!Y39+Setembro!Y39+Outubro!Y39+Novembro!Y39+Dezembro!Y39)</f>
        <v>0</v>
      </c>
      <c r="C39" s="73">
        <f>SUM(Janeiro!Z39+Fevereiro!Z39+Março!Z39+Abril!Z39+Maio!Z39+Junho!Z39+Julho!Z39+Agosto!Z39+Setembro!Z39+Outubro!Z39+Novembro!Z39+Dezembro!Z39)</f>
        <v>0</v>
      </c>
      <c r="D39" s="73">
        <f>SUM(Janeiro!AA39+Fevereiro!AA39+Março!AA39+Abril!AA39+Maio!AA39+Junho!AA39+Julho!AA39+Agosto!AA39+Setembro!AA39+Outubro!AA39+Novembro!AA39+Dezembro!AA39)</f>
        <v>0</v>
      </c>
      <c r="E39" s="73">
        <f>SUM(Janeiro!AB39+Fevereiro!AB39+Março!AB39+Abril!AB39+Maio!AB39+Junho!AB39+Julho!AB39+Agosto!AB39+Setembro!AB39+Outubro!AB39+Novembro!AB39+Dezembro!AB39)</f>
        <v>0</v>
      </c>
      <c r="F39" s="30" t="e">
        <f>C39/B74</f>
        <v>#DIV/0!</v>
      </c>
      <c r="G39" s="190"/>
    </row>
    <row r="40" spans="1:7" x14ac:dyDescent="0.25">
      <c r="A40" s="47" t="s">
        <v>28</v>
      </c>
      <c r="B40" s="10">
        <f>SUM(Janeiro!Y40+Fevereiro!Y40+Março!Y40+Abril!Y40+Maio!Y40+Junho!Y40+Julho!Y40+Agosto!Y40+Setembro!Y40+Outubro!Y40+Novembro!Y40+Dezembro!Y40)</f>
        <v>0</v>
      </c>
      <c r="C40" s="73">
        <f>SUM(Janeiro!Z40+Fevereiro!Z40+Março!Z40+Abril!Z40+Maio!Z40+Junho!Z40+Julho!Z40+Agosto!Z40+Setembro!Z40+Outubro!Z40+Novembro!Z40+Dezembro!Z40)</f>
        <v>0</v>
      </c>
      <c r="D40" s="73">
        <f>SUM(Janeiro!AA40+Fevereiro!AA40+Março!AA40+Abril!AA40+Maio!AA40+Junho!AA40+Julho!AA40+Agosto!AA40+Setembro!AA40+Outubro!AA40+Novembro!AA40+Dezembro!AA40)</f>
        <v>0</v>
      </c>
      <c r="E40" s="73">
        <f>SUM(Janeiro!AB40+Fevereiro!AB40+Março!AB40+Abril!AB40+Maio!AB40+Junho!AB40+Julho!AB40+Agosto!AB40+Setembro!AB40+Outubro!AB40+Novembro!AB40+Dezembro!AB40)</f>
        <v>0</v>
      </c>
      <c r="F40" s="30" t="e">
        <f>C40/B74</f>
        <v>#DIV/0!</v>
      </c>
      <c r="G40" s="200"/>
    </row>
    <row r="41" spans="1:7" x14ac:dyDescent="0.25">
      <c r="A41" s="203" t="s">
        <v>65</v>
      </c>
      <c r="B41" s="204"/>
      <c r="C41" s="65">
        <f>SUM(C42:C45)</f>
        <v>0</v>
      </c>
      <c r="D41" s="65">
        <f>SUM(D42:D45)</f>
        <v>0</v>
      </c>
      <c r="E41" s="65">
        <f>SUM(E42:E45)</f>
        <v>0</v>
      </c>
      <c r="F41" s="25" t="e">
        <f>SUM(F42:F45)</f>
        <v>#DIV/0!</v>
      </c>
      <c r="G41" s="199">
        <f>B42+B43+B44+B45</f>
        <v>0</v>
      </c>
    </row>
    <row r="42" spans="1:7" x14ac:dyDescent="0.25">
      <c r="A42" s="47" t="s">
        <v>21</v>
      </c>
      <c r="B42" s="10">
        <f>SUM(Janeiro!Y42+Fevereiro!Y42+Março!Y42+Abril!Y42+Maio!Y42+Junho!Y42+Julho!Y42+Agosto!Y42+Setembro!Y42+Outubro!Y42+Novembro!Y42+Dezembro!Y42)</f>
        <v>0</v>
      </c>
      <c r="C42" s="73">
        <f>SUM(Janeiro!Z42+Fevereiro!Z42+Março!Z42+Abril!Z42+Maio!Z42+Junho!Z42+Julho!Z42+Agosto!Z42+Setembro!Z42+Outubro!Z42+Novembro!Z42+Dezembro!Z42)</f>
        <v>0</v>
      </c>
      <c r="D42" s="73">
        <f>SUM(Janeiro!AA42+Fevereiro!AA42+Março!AA42+Abril!AA42+Maio!AA42+Junho!AA42+Julho!AA42+Agosto!AA42+Setembro!AA42+Outubro!AA42+Novembro!AA42+Dezembro!AA42)</f>
        <v>0</v>
      </c>
      <c r="E42" s="73">
        <f>SUM(Janeiro!AB42+Fevereiro!AB42+Março!AB42+Abril!AB42+Maio!AB42+Junho!AB42+Julho!AB42+Agosto!AB42+Setembro!AB42+Outubro!AB42+Novembro!AB42+Dezembro!AB42)</f>
        <v>0</v>
      </c>
      <c r="F42" s="30" t="e">
        <f>C42/B74</f>
        <v>#DIV/0!</v>
      </c>
      <c r="G42" s="190"/>
    </row>
    <row r="43" spans="1:7" x14ac:dyDescent="0.25">
      <c r="A43" s="47" t="s">
        <v>29</v>
      </c>
      <c r="B43" s="10">
        <f>SUM(Janeiro!Y43+Fevereiro!Y43+Março!Y43+Abril!Y43+Maio!Y43+Junho!Y43+Julho!Y43+Agosto!Y43+Setembro!Y43+Outubro!Y43+Novembro!Y43+Dezembro!Y43)</f>
        <v>0</v>
      </c>
      <c r="C43" s="73">
        <f>SUM(Janeiro!Z43+Fevereiro!Z43+Março!Z43+Abril!Z43+Maio!Z43+Junho!Z43+Julho!Z43+Agosto!Z43+Setembro!Z43+Outubro!Z43+Novembro!Z43+Dezembro!Z43)</f>
        <v>0</v>
      </c>
      <c r="D43" s="73">
        <f>SUM(Janeiro!AA43+Fevereiro!AA43+Março!AA43+Abril!AA43+Maio!AA43+Junho!AA43+Julho!AA43+Agosto!AA43+Setembro!AA43+Outubro!AA43+Novembro!AA43+Dezembro!AA43)</f>
        <v>0</v>
      </c>
      <c r="E43" s="73">
        <f>SUM(Janeiro!AB43+Fevereiro!AB43+Março!AB43+Abril!AB43+Maio!AB43+Junho!AB43+Julho!AB43+Agosto!AB43+Setembro!AB43+Outubro!AB43+Novembro!AB43+Dezembro!AB43)</f>
        <v>0</v>
      </c>
      <c r="F43" s="30" t="e">
        <f>C43/B74</f>
        <v>#DIV/0!</v>
      </c>
      <c r="G43" s="190"/>
    </row>
    <row r="44" spans="1:7" x14ac:dyDescent="0.25">
      <c r="A44" s="47" t="s">
        <v>30</v>
      </c>
      <c r="B44" s="10">
        <f>SUM(Janeiro!Y44+Fevereiro!Y44+Março!Y44+Abril!Y44+Maio!Y44+Junho!Y44+Julho!Y44+Agosto!Y44+Setembro!Y44+Outubro!Y44+Novembro!Y44+Dezembro!Y44)</f>
        <v>0</v>
      </c>
      <c r="C44" s="73">
        <f>SUM(Janeiro!Z44+Fevereiro!Z44+Março!Z44+Abril!Z44+Maio!Z44+Junho!Z44+Julho!Z44+Agosto!Z44+Setembro!Z44+Outubro!Z44+Novembro!Z44+Dezembro!Z44)</f>
        <v>0</v>
      </c>
      <c r="D44" s="73">
        <f>SUM(Janeiro!AA44+Fevereiro!AA44+Março!AA44+Abril!AA44+Maio!AA44+Junho!AA44+Julho!AA44+Agosto!AA44+Setembro!AA44+Outubro!AA44+Novembro!AA44+Dezembro!AA44)</f>
        <v>0</v>
      </c>
      <c r="E44" s="73">
        <f>SUM(Janeiro!AB44+Fevereiro!AB44+Março!AB44+Abril!AB44+Maio!AB44+Junho!AB44+Julho!AB44+Agosto!AB44+Setembro!AB44+Outubro!AB44+Novembro!AB44+Dezembro!AB44)</f>
        <v>0</v>
      </c>
      <c r="F44" s="30" t="e">
        <f>C44/B74</f>
        <v>#DIV/0!</v>
      </c>
      <c r="G44" s="190"/>
    </row>
    <row r="45" spans="1:7" x14ac:dyDescent="0.25">
      <c r="A45" s="47" t="s">
        <v>31</v>
      </c>
      <c r="B45" s="10">
        <f>SUM(Janeiro!Y45+Fevereiro!Y45+Março!Y45+Abril!Y45+Maio!Y45+Junho!Y45+Julho!Y45+Agosto!Y45+Setembro!Y45+Outubro!Y45+Novembro!Y45+Dezembro!Y45)</f>
        <v>0</v>
      </c>
      <c r="C45" s="73">
        <f>SUM(Janeiro!Z45+Fevereiro!Z45+Março!Z45+Abril!Z45+Maio!Z45+Junho!Z45+Julho!Z45+Agosto!Z45+Setembro!Z45+Outubro!Z45+Novembro!Z45+Dezembro!Z45)</f>
        <v>0</v>
      </c>
      <c r="D45" s="73">
        <f>SUM(Janeiro!AA45+Fevereiro!AA45+Março!AA45+Abril!AA45+Maio!AA45+Junho!AA45+Julho!AA45+Agosto!AA45+Setembro!AA45+Outubro!AA45+Novembro!AA45+Dezembro!AA45)</f>
        <v>0</v>
      </c>
      <c r="E45" s="73">
        <f>SUM(Janeiro!AB45+Fevereiro!AB45+Março!AB45+Abril!AB45+Maio!AB45+Junho!AB45+Julho!AB45+Agosto!AB45+Setembro!AB45+Outubro!AB45+Novembro!AB45+Dezembro!AB45)</f>
        <v>0</v>
      </c>
      <c r="F45" s="30" t="e">
        <f>C45/B74</f>
        <v>#DIV/0!</v>
      </c>
      <c r="G45" s="200"/>
    </row>
    <row r="46" spans="1:7" x14ac:dyDescent="0.25">
      <c r="A46" s="203" t="s">
        <v>54</v>
      </c>
      <c r="B46" s="204"/>
      <c r="C46" s="65">
        <f>SUM(C47:C51)</f>
        <v>0</v>
      </c>
      <c r="D46" s="65">
        <f>SUM(D47:D51)</f>
        <v>0</v>
      </c>
      <c r="E46" s="65">
        <f>SUM(E47:E51)</f>
        <v>0</v>
      </c>
      <c r="F46" s="25" t="e">
        <f>SUM(F47:F51)</f>
        <v>#DIV/0!</v>
      </c>
      <c r="G46" s="199">
        <f>B47+B48+B49+B50+B51</f>
        <v>0</v>
      </c>
    </row>
    <row r="47" spans="1:7" x14ac:dyDescent="0.25">
      <c r="A47" s="47" t="s">
        <v>20</v>
      </c>
      <c r="B47" s="10">
        <f>SUM(Janeiro!Y47+Fevereiro!Y47+Março!Y47+Abril!Y47+Maio!Y47+Junho!Y47+Julho!Y47+Agosto!Y47+Setembro!Y47+Outubro!Y47+Novembro!Y47+Dezembro!Y47)</f>
        <v>0</v>
      </c>
      <c r="C47" s="73">
        <f>SUM(Janeiro!Z47+Fevereiro!Z47+Março!Z47+Abril!Z47+Maio!Z47+Junho!Z47+Julho!Z47+Agosto!Z47+Setembro!Z47+Outubro!Z47+Novembro!Z47+Dezembro!Z47)</f>
        <v>0</v>
      </c>
      <c r="D47" s="73">
        <f>SUM(Janeiro!AA47+Fevereiro!AA47+Março!AA47+Abril!AA47+Maio!AA47+Junho!AA47+Julho!AA47+Agosto!AA47+Setembro!AA47+Outubro!AA47+Novembro!AA47+Dezembro!AA47)</f>
        <v>0</v>
      </c>
      <c r="E47" s="73">
        <f>SUM(Janeiro!AB47+Fevereiro!AB47+Março!AB47+Abril!AB47+Maio!AB47+Junho!AB47+Julho!AB47+Agosto!AB47+Setembro!AB47+Outubro!AB47+Novembro!AB47+Dezembro!AB47)</f>
        <v>0</v>
      </c>
      <c r="F47" s="30" t="e">
        <f>C47/B74</f>
        <v>#DIV/0!</v>
      </c>
      <c r="G47" s="190"/>
    </row>
    <row r="48" spans="1:7" x14ac:dyDescent="0.25">
      <c r="A48" s="47" t="s">
        <v>55</v>
      </c>
      <c r="B48" s="10">
        <f>SUM(Janeiro!Y48+Fevereiro!Y48+Março!Y48+Abril!Y48+Maio!Y48+Junho!Y48+Julho!Y48+Agosto!Y48+Setembro!Y48+Outubro!Y48+Novembro!Y48+Dezembro!Y48)</f>
        <v>0</v>
      </c>
      <c r="C48" s="73">
        <f>SUM(Janeiro!Z48+Fevereiro!Z48+Março!Z48+Abril!Z48+Maio!Z48+Junho!Z48+Julho!Z48+Agosto!Z48+Setembro!Z48+Outubro!Z48+Novembro!Z48+Dezembro!Z48)</f>
        <v>0</v>
      </c>
      <c r="D48" s="73">
        <f>SUM(Janeiro!AA48+Fevereiro!AA48+Março!AA48+Abril!AA48+Maio!AA48+Junho!AA48+Julho!AA48+Agosto!AA48+Setembro!AA48+Outubro!AA48+Novembro!AA48+Dezembro!AA48)</f>
        <v>0</v>
      </c>
      <c r="E48" s="73">
        <f>SUM(Janeiro!AB48+Fevereiro!AB48+Março!AB48+Abril!AB48+Maio!AB48+Junho!AB48+Julho!AB48+Agosto!AB48+Setembro!AB48+Outubro!AB48+Novembro!AB48+Dezembro!AB48)</f>
        <v>0</v>
      </c>
      <c r="F48" s="30" t="e">
        <f>C48/B74</f>
        <v>#DIV/0!</v>
      </c>
      <c r="G48" s="190"/>
    </row>
    <row r="49" spans="1:25" x14ac:dyDescent="0.25">
      <c r="A49" s="47" t="s">
        <v>34</v>
      </c>
      <c r="B49" s="10">
        <f>SUM(Janeiro!Y49+Fevereiro!Y49+Março!Y49+Abril!Y49+Maio!Y49+Junho!Y49+Julho!Y49+Agosto!Y49+Setembro!Y49+Outubro!Y49+Novembro!Y49+Dezembro!Y49)</f>
        <v>0</v>
      </c>
      <c r="C49" s="73">
        <f>SUM(Janeiro!Z49+Fevereiro!Z49+Março!Z49+Abril!Z49+Maio!Z49+Junho!Z49+Julho!Z49+Agosto!Z49+Setembro!Z49+Outubro!Z49+Novembro!Z49+Dezembro!Z49)</f>
        <v>0</v>
      </c>
      <c r="D49" s="73">
        <f>SUM(Janeiro!AA49+Fevereiro!AA49+Março!AA49+Abril!AA49+Maio!AA49+Junho!AA49+Julho!AA49+Agosto!AA49+Setembro!AA49+Outubro!AA49+Novembro!AA49+Dezembro!AA49)</f>
        <v>0</v>
      </c>
      <c r="E49" s="73">
        <f>SUM(Janeiro!AB49+Fevereiro!AB49+Março!AB49+Abril!AB49+Maio!AB49+Junho!AB49+Julho!AB49+Agosto!AB49+Setembro!AB49+Outubro!AB49+Novembro!AB49+Dezembro!AB49)</f>
        <v>0</v>
      </c>
      <c r="F49" s="30" t="e">
        <f>C49/B74</f>
        <v>#DIV/0!</v>
      </c>
      <c r="G49" s="190"/>
    </row>
    <row r="50" spans="1:25" x14ac:dyDescent="0.25">
      <c r="A50" s="47" t="s">
        <v>35</v>
      </c>
      <c r="B50" s="10">
        <f>SUM(Janeiro!Y50+Fevereiro!Y50+Março!Y50+Abril!Y50+Maio!Y50+Junho!Y50+Julho!Y50+Agosto!Y50+Setembro!Y50+Outubro!Y50+Novembro!Y50+Dezembro!Y50)</f>
        <v>0</v>
      </c>
      <c r="C50" s="73">
        <f>SUM(Janeiro!Z50+Fevereiro!Z50+Março!Z50+Abril!Z50+Maio!Z50+Junho!Z50+Julho!Z50+Agosto!Z50+Setembro!Z50+Outubro!Z50+Novembro!Z50+Dezembro!Z50)</f>
        <v>0</v>
      </c>
      <c r="D50" s="73">
        <f>SUM(Janeiro!AA50+Fevereiro!AA50+Março!AA50+Abril!AA50+Maio!AA50+Junho!AA50+Julho!AA50+Agosto!AA50+Setembro!AA50+Outubro!AA50+Novembro!AA50+Dezembro!AA50)</f>
        <v>0</v>
      </c>
      <c r="E50" s="73">
        <f>SUM(Janeiro!AB50+Fevereiro!AB50+Março!AB50+Abril!AB50+Maio!AB50+Junho!AB50+Julho!AB50+Agosto!AB50+Setembro!AB50+Outubro!AB50+Novembro!AB50+Dezembro!AB50)</f>
        <v>0</v>
      </c>
      <c r="F50" s="30" t="e">
        <f>C50/B74</f>
        <v>#DIV/0!</v>
      </c>
      <c r="G50" s="190"/>
    </row>
    <row r="51" spans="1:25" x14ac:dyDescent="0.25">
      <c r="A51" s="47" t="s">
        <v>36</v>
      </c>
      <c r="B51" s="10">
        <f>SUM(Janeiro!Y51+Fevereiro!Y51+Março!Y51+Abril!Y51+Maio!Y51+Junho!Y51+Julho!Y51+Agosto!Y51+Setembro!Y51+Outubro!Y51+Novembro!Y51+Dezembro!Y51)</f>
        <v>0</v>
      </c>
      <c r="C51" s="73">
        <f>SUM(Janeiro!Z51+Fevereiro!Z51+Março!Z51+Abril!Z51+Maio!Z51+Junho!Z51+Julho!Z51+Agosto!Z51+Setembro!Z51+Outubro!Z51+Novembro!Z51+Dezembro!Z51)</f>
        <v>0</v>
      </c>
      <c r="D51" s="73">
        <f>SUM(Janeiro!AA51+Fevereiro!AA51+Março!AA51+Abril!AA51+Maio!AA51+Junho!AA51+Julho!AA51+Agosto!AA51+Setembro!AA51+Outubro!AA51+Novembro!AA51+Dezembro!AA51)</f>
        <v>0</v>
      </c>
      <c r="E51" s="73">
        <f>SUM(Janeiro!AB51+Fevereiro!AB51+Março!AB51+Abril!AB51+Maio!AB51+Junho!AB51+Julho!AB51+Agosto!AB51+Setembro!AB51+Outubro!AB51+Novembro!AB51+Dezembro!AB51)</f>
        <v>0</v>
      </c>
      <c r="F51" s="30" t="e">
        <f>C51/B74</f>
        <v>#DIV/0!</v>
      </c>
      <c r="G51" s="200"/>
    </row>
    <row r="52" spans="1:25" x14ac:dyDescent="0.25">
      <c r="A52" s="201" t="s">
        <v>216</v>
      </c>
      <c r="B52" s="202"/>
      <c r="C52" s="65">
        <f>SUM(C53:C55)</f>
        <v>0</v>
      </c>
      <c r="D52" s="65">
        <f>SUM(D53:D55)</f>
        <v>0</v>
      </c>
      <c r="E52" s="65">
        <f>SUM(E53:E55)</f>
        <v>0</v>
      </c>
      <c r="F52" s="25" t="e">
        <f>SUM(F53:F55)</f>
        <v>#DIV/0!</v>
      </c>
      <c r="G52" s="199">
        <f>B53+B54+B55</f>
        <v>0</v>
      </c>
    </row>
    <row r="53" spans="1:25" x14ac:dyDescent="0.25">
      <c r="A53" s="47" t="s">
        <v>206</v>
      </c>
      <c r="B53" s="10">
        <f>SUM(Janeiro!Y53+Fevereiro!Y53+Março!Y53+Abril!Y53+Maio!Y53+Junho!Y53+Julho!Y53+Agosto!Y53+Setembro!Y53+Outubro!Y53+Novembro!Y53+Dezembro!Y53)</f>
        <v>0</v>
      </c>
      <c r="C53" s="73">
        <f>SUM(Janeiro!Z53+Fevereiro!Z53+Março!Z53+Abril!Z53+Maio!Z53+Junho!Z53+Julho!Z53+Agosto!Z53+Setembro!Z53+Outubro!Z53+Novembro!Z53+Dezembro!Z53)</f>
        <v>0</v>
      </c>
      <c r="D53" s="73">
        <f>SUM(Janeiro!AA53+Fevereiro!AA53+Março!AA53+Abril!AA53+Maio!AA53+Junho!AA53+Julho!AA53+Agosto!AA53+Setembro!AA53+Outubro!AA53+Novembro!AA53+Dezembro!AA53)</f>
        <v>0</v>
      </c>
      <c r="E53" s="73">
        <f>SUM(Janeiro!AB53+Fevereiro!AB53+Março!AB53+Abril!AB53+Maio!AB53+Junho!AB53+Julho!AB53+Agosto!AB53+Setembro!AB53+Outubro!AB53+Novembro!AB53+Dezembro!AB53)</f>
        <v>0</v>
      </c>
      <c r="F53" s="30" t="e">
        <f>C53/B74</f>
        <v>#DIV/0!</v>
      </c>
      <c r="G53" s="190"/>
    </row>
    <row r="54" spans="1:25" x14ac:dyDescent="0.25">
      <c r="A54" s="47" t="s">
        <v>207</v>
      </c>
      <c r="B54" s="10">
        <f>SUM(Janeiro!Y54+Fevereiro!Y54+Março!Y54+Abril!Y54+Maio!Y54+Junho!Y54+Julho!Y54+Agosto!Y54+Setembro!Y54+Outubro!Y54+Novembro!Y54+Dezembro!Y54)</f>
        <v>0</v>
      </c>
      <c r="C54" s="73">
        <f>SUM(Janeiro!Z54+Fevereiro!Z54+Março!Z54+Abril!Z54+Maio!Z54+Junho!Z54+Julho!Z54+Agosto!Z54+Setembro!Z54+Outubro!Z54+Novembro!Z54+Dezembro!Z54)</f>
        <v>0</v>
      </c>
      <c r="D54" s="73">
        <f>SUM(Janeiro!AA54+Fevereiro!AA54+Março!AA54+Abril!AA54+Maio!AA54+Junho!AA54+Julho!AA54+Agosto!AA54+Setembro!AA54+Outubro!AA54+Novembro!AA54+Dezembro!AA54)</f>
        <v>0</v>
      </c>
      <c r="E54" s="73">
        <f>SUM(Janeiro!AB54+Fevereiro!AB54+Março!AB54+Abril!AB54+Maio!AB54+Junho!AB54+Julho!AB54+Agosto!AB54+Setembro!AB54+Outubro!AB54+Novembro!AB54+Dezembro!AB54)</f>
        <v>0</v>
      </c>
      <c r="F54" s="30" t="e">
        <f>C54/B74</f>
        <v>#DIV/0!</v>
      </c>
      <c r="G54" s="190"/>
    </row>
    <row r="55" spans="1:25" x14ac:dyDescent="0.25">
      <c r="A55" s="47" t="s">
        <v>208</v>
      </c>
      <c r="B55" s="10">
        <f>SUM(Janeiro!Y55+Fevereiro!Y55+Março!Y55+Abril!Y55+Maio!Y55+Junho!Y55+Julho!Y55+Agosto!Y55+Setembro!Y55+Outubro!Y55+Novembro!Y55+Dezembro!Y55)</f>
        <v>0</v>
      </c>
      <c r="C55" s="73">
        <f>SUM(Janeiro!Z55+Fevereiro!Z55+Março!Z55+Abril!Z55+Maio!Z55+Junho!Z55+Julho!Z55+Agosto!Z55+Setembro!Z55+Outubro!Z55+Novembro!Z55+Dezembro!Z55)</f>
        <v>0</v>
      </c>
      <c r="D55" s="73">
        <f>SUM(Janeiro!AA55+Fevereiro!AA55+Março!AA55+Abril!AA55+Maio!AA55+Junho!AA55+Julho!AA55+Agosto!AA55+Setembro!AA55+Outubro!AA55+Novembro!AA55+Dezembro!AA55)</f>
        <v>0</v>
      </c>
      <c r="E55" s="73">
        <f>SUM(Janeiro!AB55+Fevereiro!AB55+Março!AB55+Abril!AB55+Maio!AB55+Junho!AB55+Julho!AB55+Agosto!AB55+Setembro!AB55+Outubro!AB55+Novembro!AB55+Dezembro!AB55)</f>
        <v>0</v>
      </c>
      <c r="F55" s="30" t="e">
        <f>C55/B74</f>
        <v>#DIV/0!</v>
      </c>
      <c r="G55" s="200"/>
    </row>
    <row r="56" spans="1:25" x14ac:dyDescent="0.25">
      <c r="A56" s="203" t="s">
        <v>66</v>
      </c>
      <c r="B56" s="204"/>
      <c r="C56" s="65">
        <f>SUM(C57:C61)</f>
        <v>0</v>
      </c>
      <c r="D56" s="65">
        <f>SUM(D57:D61)</f>
        <v>0</v>
      </c>
      <c r="E56" s="65">
        <f>SUM(E57:E61)</f>
        <v>0</v>
      </c>
      <c r="F56" s="25" t="e">
        <f>SUM(F57:F61)</f>
        <v>#DIV/0!</v>
      </c>
      <c r="G56" s="190">
        <f>B57+B58+B59+B60+B61</f>
        <v>0</v>
      </c>
      <c r="X56" s="193" t="s">
        <v>122</v>
      </c>
      <c r="Y56" s="194"/>
    </row>
    <row r="57" spans="1:25" x14ac:dyDescent="0.25">
      <c r="A57" s="47" t="s">
        <v>37</v>
      </c>
      <c r="B57" s="10">
        <f>SUM(Janeiro!Y57+Fevereiro!Y57+Março!Y57+Abril!Y57+Maio!Y57+Junho!Y57+Julho!Y57+Agosto!Y57+Setembro!Y57+Outubro!Y57+Novembro!Y57+Dezembro!Y57)</f>
        <v>0</v>
      </c>
      <c r="C57" s="73">
        <f>SUM(Janeiro!Z57+Fevereiro!Z57+Março!Z57+Abril!Z57+Maio!Z57+Junho!Z57+Julho!Z57+Agosto!Z57+Setembro!Z57+Outubro!Z57+Novembro!Z57+Dezembro!Z57)</f>
        <v>0</v>
      </c>
      <c r="D57" s="73">
        <f>SUM(Janeiro!AA57+Fevereiro!AA57+Março!AA57+Abril!AA57+Maio!AA57+Junho!AA57+Julho!AA57+Agosto!AA57+Setembro!AA57+Outubro!AA57+Novembro!AA57+Dezembro!AA57)</f>
        <v>0</v>
      </c>
      <c r="E57" s="73">
        <f>SUM(Janeiro!AB57+Fevereiro!AB57+Março!AB57+Abril!AB57+Maio!AB57+Junho!AB57+Julho!AB57+Agosto!AB57+Setembro!AB57+Outubro!AB57+Novembro!AB57+Dezembro!AB57)</f>
        <v>0</v>
      </c>
      <c r="F57" s="30" t="e">
        <f>C57/B74</f>
        <v>#DIV/0!</v>
      </c>
      <c r="G57" s="190"/>
      <c r="X57" s="195"/>
      <c r="Y57" s="196"/>
    </row>
    <row r="58" spans="1:25" x14ac:dyDescent="0.25">
      <c r="A58" s="47" t="s">
        <v>38</v>
      </c>
      <c r="B58" s="10">
        <f>SUM(Janeiro!Y58+Fevereiro!Y58+Março!Y58+Abril!Y58+Maio!Y58+Junho!Y58+Julho!Y58+Agosto!Y58+Setembro!Y58+Outubro!Y58+Novembro!Y58+Dezembro!Y58)</f>
        <v>0</v>
      </c>
      <c r="C58" s="73">
        <f>SUM(Janeiro!Z58+Fevereiro!Z58+Março!Z58+Abril!Z58+Maio!Z58+Junho!Z58+Julho!Z58+Agosto!Z58+Setembro!Z58+Outubro!Z58+Novembro!Z58+Dezembro!Z58)</f>
        <v>0</v>
      </c>
      <c r="D58" s="73">
        <f>SUM(Janeiro!AA58+Fevereiro!AA58+Março!AA58+Abril!AA58+Maio!AA58+Junho!AA58+Julho!AA58+Agosto!AA58+Setembro!AA58+Outubro!AA58+Novembro!AA58+Dezembro!AA58)</f>
        <v>0</v>
      </c>
      <c r="E58" s="73">
        <f>SUM(Janeiro!AB58+Fevereiro!AB58+Março!AB58+Abril!AB58+Maio!AB58+Junho!AB58+Julho!AB58+Agosto!AB58+Setembro!AB58+Outubro!AB58+Novembro!AB58+Dezembro!AB58)</f>
        <v>0</v>
      </c>
      <c r="F58" s="30" t="e">
        <f>C58/B74</f>
        <v>#DIV/0!</v>
      </c>
      <c r="G58" s="190"/>
      <c r="X58" s="197"/>
      <c r="Y58" s="198"/>
    </row>
    <row r="59" spans="1:25" x14ac:dyDescent="0.25">
      <c r="A59" s="47" t="s">
        <v>39</v>
      </c>
      <c r="B59" s="10">
        <f>SUM(Janeiro!Y59+Fevereiro!Y59+Março!Y59+Abril!Y59+Maio!Y59+Junho!Y59+Julho!Y59+Agosto!Y59+Setembro!Y59+Outubro!Y59+Novembro!Y59+Dezembro!Y59)</f>
        <v>0</v>
      </c>
      <c r="C59" s="73">
        <f>SUM(Janeiro!Z59+Fevereiro!Z59+Março!Z59+Abril!Z59+Maio!Z59+Junho!Z59+Julho!Z59+Agosto!Z59+Setembro!Z59+Outubro!Z59+Novembro!Z59+Dezembro!Z59)</f>
        <v>0</v>
      </c>
      <c r="D59" s="73">
        <f>SUM(Janeiro!AA59+Fevereiro!AA59+Março!AA59+Abril!AA59+Maio!AA59+Junho!AA59+Julho!AA59+Agosto!AA59+Setembro!AA59+Outubro!AA59+Novembro!AA59+Dezembro!AA59)</f>
        <v>0</v>
      </c>
      <c r="E59" s="73">
        <f>SUM(Janeiro!AB59+Fevereiro!AB59+Março!AB59+Abril!AB59+Maio!AB59+Junho!AB59+Julho!AB59+Agosto!AB59+Setembro!AB59+Outubro!AB59+Novembro!AB59+Dezembro!AB59)</f>
        <v>0</v>
      </c>
      <c r="F59" s="30" t="e">
        <f>C59/B74</f>
        <v>#DIV/0!</v>
      </c>
      <c r="G59" s="190"/>
    </row>
    <row r="60" spans="1:25" x14ac:dyDescent="0.25">
      <c r="A60" s="47" t="s">
        <v>40</v>
      </c>
      <c r="B60" s="10">
        <f>SUM(Janeiro!Y60+Fevereiro!Y60+Março!Y60+Abril!Y60+Maio!Y60+Junho!Y60+Julho!Y60+Agosto!Y60+Setembro!Y60+Outubro!Y60+Novembro!Y60+Dezembro!Y60)</f>
        <v>0</v>
      </c>
      <c r="C60" s="73">
        <f>SUM(Janeiro!Z60+Fevereiro!Z60+Março!Z60+Abril!Z60+Maio!Z60+Junho!Z60+Julho!Z60+Agosto!Z60+Setembro!Z60+Outubro!Z60+Novembro!Z60+Dezembro!Z60)</f>
        <v>0</v>
      </c>
      <c r="D60" s="73">
        <f>SUM(Janeiro!AA60+Fevereiro!AA60+Março!AA60+Abril!AA60+Maio!AA60+Junho!AA60+Julho!AA60+Agosto!AA60+Setembro!AA60+Outubro!AA60+Novembro!AA60+Dezembro!AA60)</f>
        <v>0</v>
      </c>
      <c r="E60" s="73">
        <f>SUM(Janeiro!AB60+Fevereiro!AB60+Março!AB60+Abril!AB60+Maio!AB60+Junho!AB60+Julho!AB60+Agosto!AB60+Setembro!AB60+Outubro!AB60+Novembro!AB60+Dezembro!AB60)</f>
        <v>0</v>
      </c>
      <c r="F60" s="30" t="e">
        <f>C60/B74</f>
        <v>#DIV/0!</v>
      </c>
      <c r="G60" s="190"/>
    </row>
    <row r="61" spans="1:25" x14ac:dyDescent="0.25">
      <c r="A61" s="47" t="s">
        <v>41</v>
      </c>
      <c r="B61" s="10">
        <f>SUM(Janeiro!Y61+Fevereiro!Y61+Março!Y61+Abril!Y61+Maio!Y61+Junho!Y61+Julho!Y61+Agosto!Y61+Setembro!Y61+Outubro!Y61+Novembro!Y61+Dezembro!Y61)</f>
        <v>0</v>
      </c>
      <c r="C61" s="73">
        <f>SUM(Janeiro!Z61+Fevereiro!Z61+Março!Z61+Abril!Z61+Maio!Z61+Junho!Z61+Julho!Z61+Agosto!Z61+Setembro!Z61+Outubro!Z61+Novembro!Z61+Dezembro!Z61)</f>
        <v>0</v>
      </c>
      <c r="D61" s="73">
        <f>SUM(Janeiro!AA61+Fevereiro!AA61+Março!AA61+Abril!AA61+Maio!AA61+Junho!AA61+Julho!AA61+Agosto!AA61+Setembro!AA61+Outubro!AA61+Novembro!AA61+Dezembro!AA61)</f>
        <v>0</v>
      </c>
      <c r="E61" s="73">
        <f>SUM(Janeiro!AB61+Fevereiro!AB61+Março!AB61+Abril!AB61+Maio!AB61+Junho!AB61+Julho!AB61+Agosto!AB61+Setembro!AB61+Outubro!AB61+Novembro!AB61+Dezembro!AB61)</f>
        <v>0</v>
      </c>
      <c r="F61" s="30" t="e">
        <f>C61/B74</f>
        <v>#DIV/0!</v>
      </c>
      <c r="G61" s="200"/>
    </row>
    <row r="62" spans="1:25" x14ac:dyDescent="0.25">
      <c r="A62" s="208" t="s">
        <v>67</v>
      </c>
      <c r="B62" s="209"/>
      <c r="C62" s="65">
        <f>SUM(C63:C66)</f>
        <v>0</v>
      </c>
      <c r="D62" s="65">
        <f>SUM(D63:D66)</f>
        <v>0</v>
      </c>
      <c r="E62" s="65">
        <f>SUM(E63:E66)</f>
        <v>0</v>
      </c>
      <c r="F62" s="25" t="e">
        <f>SUM(F63:F66)</f>
        <v>#DIV/0!</v>
      </c>
      <c r="G62" s="199">
        <f>B63+B64+B65+B66</f>
        <v>0</v>
      </c>
    </row>
    <row r="63" spans="1:25" x14ac:dyDescent="0.25">
      <c r="A63" s="47" t="s">
        <v>42</v>
      </c>
      <c r="B63" s="10">
        <f>SUM(Janeiro!Y63+Fevereiro!Y63+Março!Y63+Abril!Y63+Maio!Y63+Junho!Y63+Julho!Y63+Agosto!Y63+Setembro!Y63+Outubro!Y63+Novembro!Y63+Dezembro!Y63)</f>
        <v>0</v>
      </c>
      <c r="C63" s="73">
        <f>SUM(Janeiro!Z63+Fevereiro!Z63+Março!Z63+Abril!Z63+Maio!Z63+Junho!Z63+Julho!Z63+Agosto!Z63+Setembro!Z63+Outubro!Z63+Novembro!Z63+Dezembro!Z63)</f>
        <v>0</v>
      </c>
      <c r="D63" s="73">
        <f>SUM(Janeiro!AA63+Fevereiro!AA63+Março!AA63+Abril!AA63+Maio!AA63+Junho!AA63+Julho!AA63+Agosto!AA63+Setembro!AA63+Outubro!AA63+Novembro!AA63+Dezembro!AA63)</f>
        <v>0</v>
      </c>
      <c r="E63" s="73">
        <f>SUM(Janeiro!AB63+Fevereiro!AB63+Março!AB63+Abril!AB63+Maio!AB63+Junho!AB63+Julho!AB63+Agosto!AB63+Setembro!AB63+Outubro!AB63+Novembro!AB63+Dezembro!AB63)</f>
        <v>0</v>
      </c>
      <c r="F63" s="30" t="e">
        <f>C63/B74</f>
        <v>#DIV/0!</v>
      </c>
      <c r="G63" s="190"/>
    </row>
    <row r="64" spans="1:25" x14ac:dyDescent="0.25">
      <c r="A64" s="47" t="s">
        <v>43</v>
      </c>
      <c r="B64" s="10">
        <f>SUM(Janeiro!Y64+Fevereiro!Y64+Março!Y64+Abril!Y64+Maio!Y64+Junho!Y64+Julho!Y64+Agosto!Y64+Setembro!Y64+Outubro!Y64+Novembro!Y64+Dezembro!Y64)</f>
        <v>0</v>
      </c>
      <c r="C64" s="73">
        <f>SUM(Janeiro!Z64+Fevereiro!Z64+Março!Z64+Abril!Z64+Maio!Z64+Junho!Z64+Julho!Z64+Agosto!Z64+Setembro!Z64+Outubro!Z64+Novembro!Z64+Dezembro!Z64)</f>
        <v>0</v>
      </c>
      <c r="D64" s="73">
        <f>SUM(Janeiro!AA64+Fevereiro!AA64+Março!AA64+Abril!AA64+Maio!AA64+Junho!AA64+Julho!AA64+Agosto!AA64+Setembro!AA64+Outubro!AA64+Novembro!AA64+Dezembro!AA64)</f>
        <v>0</v>
      </c>
      <c r="E64" s="73">
        <f>SUM(Janeiro!AB64+Fevereiro!AB64+Março!AB64+Abril!AB64+Maio!AB64+Junho!AB64+Julho!AB64+Agosto!AB64+Setembro!AB64+Outubro!AB64+Novembro!AB64+Dezembro!AB64)</f>
        <v>0</v>
      </c>
      <c r="F64" s="30" t="e">
        <f>C64/B74</f>
        <v>#DIV/0!</v>
      </c>
      <c r="G64" s="190"/>
    </row>
    <row r="65" spans="1:7" x14ac:dyDescent="0.25">
      <c r="A65" s="47" t="s">
        <v>44</v>
      </c>
      <c r="B65" s="10">
        <f>SUM(Janeiro!Y65+Fevereiro!Y65+Março!Y65+Abril!Y65+Maio!Y65+Junho!Y65+Julho!Y65+Agosto!Y65+Setembro!Y65+Outubro!Y65+Novembro!Y65+Dezembro!Y65)</f>
        <v>0</v>
      </c>
      <c r="C65" s="73">
        <f>SUM(Janeiro!Z65+Fevereiro!Z65+Março!Z65+Abril!Z65+Maio!Z65+Junho!Z65+Julho!Z65+Agosto!Z65+Setembro!Z65+Outubro!Z65+Novembro!Z65+Dezembro!Z65)</f>
        <v>0</v>
      </c>
      <c r="D65" s="73">
        <f>SUM(Janeiro!AA65+Fevereiro!AA65+Março!AA65+Abril!AA65+Maio!AA65+Junho!AA65+Julho!AA65+Agosto!AA65+Setembro!AA65+Outubro!AA65+Novembro!AA65+Dezembro!AA65)</f>
        <v>0</v>
      </c>
      <c r="E65" s="73">
        <f>SUM(Janeiro!AB65+Fevereiro!AB65+Março!AB65+Abril!AB65+Maio!AB65+Junho!AB65+Julho!AB65+Agosto!AB65+Setembro!AB65+Outubro!AB65+Novembro!AB65+Dezembro!AB65)</f>
        <v>0</v>
      </c>
      <c r="F65" s="30" t="e">
        <f>C65/B74</f>
        <v>#DIV/0!</v>
      </c>
      <c r="G65" s="190"/>
    </row>
    <row r="66" spans="1:7" x14ac:dyDescent="0.25">
      <c r="A66" s="47" t="s">
        <v>69</v>
      </c>
      <c r="B66" s="10">
        <f>SUM(Janeiro!Y66+Fevereiro!Y66+Março!Y66+Abril!Y66+Maio!Y66+Junho!Y66+Julho!Y66+Agosto!Y66+Setembro!Y66+Outubro!Y66+Novembro!Y66+Dezembro!Y66)</f>
        <v>0</v>
      </c>
      <c r="C66" s="73">
        <f>SUM(Janeiro!Z66+Fevereiro!Z66+Março!Z66+Abril!Z66+Maio!Z66+Junho!Z66+Julho!Z66+Agosto!Z66+Setembro!Z66+Outubro!Z66+Novembro!Z66+Dezembro!Z66)</f>
        <v>0</v>
      </c>
      <c r="D66" s="73">
        <f>SUM(Janeiro!AA66+Fevereiro!AA66+Março!AA66+Abril!AA66+Maio!AA66+Junho!AA66+Julho!AA66+Agosto!AA66+Setembro!AA66+Outubro!AA66+Novembro!AA66+Dezembro!AA66)</f>
        <v>0</v>
      </c>
      <c r="E66" s="73">
        <f>SUM(Janeiro!AB66+Fevereiro!AB66+Março!AB66+Abril!AB66+Maio!AB66+Junho!AB66+Julho!AB66+Agosto!AB66+Setembro!AB66+Outubro!AB66+Novembro!AB66+Dezembro!AB66)</f>
        <v>0</v>
      </c>
      <c r="F66" s="30" t="e">
        <f>C66/B74</f>
        <v>#DIV/0!</v>
      </c>
      <c r="G66" s="200"/>
    </row>
    <row r="67" spans="1:7" x14ac:dyDescent="0.25">
      <c r="A67" s="203" t="s">
        <v>166</v>
      </c>
      <c r="B67" s="204"/>
      <c r="C67" s="65">
        <f>SUM(C68:C70)</f>
        <v>0</v>
      </c>
      <c r="D67" s="65">
        <f>SUM(D68:D70)</f>
        <v>0</v>
      </c>
      <c r="E67" s="65">
        <f>SUM(E68:E70)</f>
        <v>0</v>
      </c>
      <c r="F67" s="25" t="e">
        <f>SUM(F68:F70)</f>
        <v>#DIV/0!</v>
      </c>
      <c r="G67" s="199">
        <f>B68+B69+B70</f>
        <v>0</v>
      </c>
    </row>
    <row r="68" spans="1:7" x14ac:dyDescent="0.25">
      <c r="A68" s="47" t="s">
        <v>45</v>
      </c>
      <c r="B68" s="10">
        <f>SUM(Janeiro!Y68+Fevereiro!Y68+Março!Y68+Abril!Y68+Maio!Y68+Junho!Y68+Julho!Y68+Agosto!Y68+Setembro!Y68+Outubro!Y68+Novembro!Y68+Dezembro!Y68)</f>
        <v>0</v>
      </c>
      <c r="C68" s="73">
        <f>SUM(Janeiro!Z68+Fevereiro!Z68+Março!Z68+Abril!Z68+Maio!Z68+Junho!Z68+Julho!Z68+Agosto!Z68+Setembro!Z68+Outubro!Z68+Novembro!Z68+Dezembro!Z68)</f>
        <v>0</v>
      </c>
      <c r="D68" s="73">
        <f>SUM(Janeiro!AA68+Fevereiro!AA68+Março!AA68+Abril!AA68+Maio!AA68+Junho!AA68+Julho!AA68+Agosto!AA68+Setembro!AA68+Outubro!AA68+Novembro!AA68+Dezembro!AA68)</f>
        <v>0</v>
      </c>
      <c r="E68" s="73">
        <f>SUM(Janeiro!AB68+Fevereiro!AB68+Março!AB68+Abril!AB68+Maio!AB68+Junho!AB68+Julho!AB68+Agosto!AB68+Setembro!AB68+Outubro!AB68+Novembro!AB68+Dezembro!AB68)</f>
        <v>0</v>
      </c>
      <c r="F68" s="30" t="e">
        <f>C68/B74</f>
        <v>#DIV/0!</v>
      </c>
      <c r="G68" s="190"/>
    </row>
    <row r="69" spans="1:7" x14ac:dyDescent="0.25">
      <c r="A69" s="47" t="s">
        <v>46</v>
      </c>
      <c r="B69" s="10">
        <f>SUM(Janeiro!Y69+Fevereiro!Y69+Março!Y69+Abril!Y69+Maio!Y69+Junho!Y69+Julho!Y69+Agosto!Y69+Setembro!Y69+Outubro!Y69+Novembro!Y69+Dezembro!Y69)</f>
        <v>0</v>
      </c>
      <c r="C69" s="73">
        <f>SUM(Janeiro!Z69+Fevereiro!Z69+Março!Z69+Abril!Z69+Maio!Z69+Junho!Z69+Julho!Z69+Agosto!Z69+Setembro!Z69+Outubro!Z69+Novembro!Z69+Dezembro!Z69)</f>
        <v>0</v>
      </c>
      <c r="D69" s="73">
        <f>SUM(Janeiro!AA69+Fevereiro!AA69+Março!AA69+Abril!AA69+Maio!AA69+Junho!AA69+Julho!AA69+Agosto!AA69+Setembro!AA69+Outubro!AA69+Novembro!AA69+Dezembro!AA69)</f>
        <v>0</v>
      </c>
      <c r="E69" s="73">
        <f>SUM(Janeiro!AB69+Fevereiro!AB69+Março!AB69+Abril!AB69+Maio!AB69+Junho!AB69+Julho!AB69+Agosto!AB69+Setembro!AB69+Outubro!AB69+Novembro!AB69+Dezembro!AB69)</f>
        <v>0</v>
      </c>
      <c r="F69" s="30" t="e">
        <f>C69/B74</f>
        <v>#DIV/0!</v>
      </c>
      <c r="G69" s="190"/>
    </row>
    <row r="70" spans="1:7" x14ac:dyDescent="0.25">
      <c r="A70" s="47" t="s">
        <v>68</v>
      </c>
      <c r="B70" s="10">
        <f>SUM(Janeiro!Y70+Fevereiro!Y70+Março!Y70+Abril!Y70+Maio!Y70+Junho!Y70+Julho!Y70+Agosto!Y70+Setembro!Y70+Outubro!Y70+Novembro!Y70+Dezembro!Y70)</f>
        <v>0</v>
      </c>
      <c r="C70" s="73">
        <f>SUM(Janeiro!Z70+Fevereiro!Z70+Março!Z70+Abril!Z70+Maio!Z70+Junho!Z70+Julho!Z70+Agosto!Z70+Setembro!Z70+Outubro!Z70+Novembro!Z70+Dezembro!Z70)</f>
        <v>0</v>
      </c>
      <c r="D70" s="73">
        <f>SUM(Janeiro!AA70+Fevereiro!AA70+Março!AA70+Abril!AA70+Maio!AA70+Junho!AA70+Julho!AA70+Agosto!AA70+Setembro!AA70+Outubro!AA70+Novembro!AA70+Dezembro!AA70)</f>
        <v>0</v>
      </c>
      <c r="E70" s="73">
        <f>SUM(Janeiro!AB70+Fevereiro!AB70+Março!AB70+Abril!AB70+Maio!AB70+Junho!AB70+Julho!AB70+Agosto!AB70+Setembro!AB70+Outubro!AB70+Novembro!AB70+Dezembro!AB70)</f>
        <v>0</v>
      </c>
      <c r="F70" s="30" t="e">
        <f>C70/B74</f>
        <v>#DIV/0!</v>
      </c>
      <c r="G70" s="200"/>
    </row>
    <row r="71" spans="1:7" x14ac:dyDescent="0.25">
      <c r="A71" s="203" t="s">
        <v>167</v>
      </c>
      <c r="B71" s="204"/>
      <c r="C71" s="65">
        <f>SUM(C72:C74)</f>
        <v>0</v>
      </c>
      <c r="D71" s="65">
        <f>SUM(D72:D74)</f>
        <v>0</v>
      </c>
      <c r="E71" s="65">
        <f>SUM(E72:E74)</f>
        <v>0</v>
      </c>
      <c r="F71" s="25" t="e">
        <f>SUM(F72:F73)</f>
        <v>#DIV/0!</v>
      </c>
      <c r="G71" s="190">
        <f>B72+B73</f>
        <v>0</v>
      </c>
    </row>
    <row r="72" spans="1:7" x14ac:dyDescent="0.25">
      <c r="A72" s="47" t="s">
        <v>164</v>
      </c>
      <c r="B72" s="10">
        <f>SUM(Janeiro!Y72+Fevereiro!Y72+Março!Y72+Abril!Y72+Maio!Y72+Junho!Y72+Julho!Y72+Agosto!Y72+Setembro!Y72+Outubro!Y72+Novembro!Y72+Dezembro!Y72)</f>
        <v>0</v>
      </c>
      <c r="C72" s="73">
        <f>SUM(Janeiro!Z72+Fevereiro!Z72+Março!Z72+Abril!Z72+Maio!Z72+Junho!Z72+Julho!Z72+Agosto!Z72+Setembro!Z72+Outubro!Z72+Novembro!Z72+Dezembro!Z72)</f>
        <v>0</v>
      </c>
      <c r="D72" s="73">
        <f>SUM(Janeiro!AA72+Fevereiro!AA72+Março!AA72+Abril!AA72+Maio!AA72+Junho!AA72+Julho!AA72+Agosto!AA72+Setembro!AA72+Outubro!AA72+Novembro!AA72+Dezembro!AA72)</f>
        <v>0</v>
      </c>
      <c r="E72" s="73">
        <f>SUM(Janeiro!AB72+Fevereiro!AB72+Março!AB72+Abril!AB72+Maio!AB72+Junho!AB72+Julho!AB72+Agosto!AB72+Setembro!AB72+Outubro!AB72+Novembro!AB72+Dezembro!AB72)</f>
        <v>0</v>
      </c>
      <c r="F72" s="30" t="e">
        <f>C72/B74</f>
        <v>#DIV/0!</v>
      </c>
      <c r="G72" s="190"/>
    </row>
    <row r="73" spans="1:7" x14ac:dyDescent="0.25">
      <c r="A73" s="47" t="s">
        <v>165</v>
      </c>
      <c r="B73" s="10">
        <f>SUM(Janeiro!Y73+Fevereiro!Y73+Março!Y73+Abril!Y73+Maio!Y73+Junho!Y73+Julho!Y73+Agosto!Y73+Setembro!Y73+Outubro!Y73+Novembro!Y73+Dezembro!Y73)</f>
        <v>0</v>
      </c>
      <c r="C73" s="73">
        <f>SUM(Janeiro!Z73+Fevereiro!Z73+Março!Z73+Abril!Z73+Maio!Z73+Junho!Z73+Julho!Z73+Agosto!Z73+Setembro!Z73+Outubro!Z73+Novembro!Z73+Dezembro!Z73)</f>
        <v>0</v>
      </c>
      <c r="D73" s="73">
        <f>SUM(Janeiro!AA73+Fevereiro!AA73+Março!AA73+Abril!AA73+Maio!AA73+Junho!AA73+Julho!AA73+Agosto!AA73+Setembro!AA73+Outubro!AA73+Novembro!AA73+Dezembro!AA73)</f>
        <v>0</v>
      </c>
      <c r="E73" s="73">
        <f>SUM(Janeiro!AB73+Fevereiro!AB73+Março!AB73+Abril!AB73+Maio!AB73+Junho!AB73+Julho!AB73+Agosto!AB73+Setembro!AB73+Outubro!AB73+Novembro!AB73+Dezembro!AB73)</f>
        <v>0</v>
      </c>
      <c r="F73" s="30" t="e">
        <f>C73/B74</f>
        <v>#DIV/0!</v>
      </c>
      <c r="G73" s="210"/>
    </row>
    <row r="74" spans="1:7" x14ac:dyDescent="0.25">
      <c r="A74" s="114" t="s">
        <v>70</v>
      </c>
      <c r="B74" s="205">
        <f>SUM(C4,C9,C13,C17,C22,C26,C31,C35,C41,C46,C52,C56,C62,C67,C71)</f>
        <v>0</v>
      </c>
      <c r="C74" s="206"/>
      <c r="D74" s="206"/>
      <c r="E74" s="206"/>
      <c r="F74" s="206"/>
      <c r="G74" s="207"/>
    </row>
  </sheetData>
  <sheetProtection sheet="1" objects="1" scenarios="1" selectLockedCells="1"/>
  <mergeCells count="37">
    <mergeCell ref="G31:G34"/>
    <mergeCell ref="G35:G40"/>
    <mergeCell ref="B74:G74"/>
    <mergeCell ref="A56:B56"/>
    <mergeCell ref="A62:B62"/>
    <mergeCell ref="A67:B67"/>
    <mergeCell ref="A71:B71"/>
    <mergeCell ref="G67:G70"/>
    <mergeCell ref="G71:G73"/>
    <mergeCell ref="G62:G66"/>
    <mergeCell ref="X56:Y58"/>
    <mergeCell ref="A4:B4"/>
    <mergeCell ref="G4:G8"/>
    <mergeCell ref="A9:B9"/>
    <mergeCell ref="A13:B13"/>
    <mergeCell ref="A22:B22"/>
    <mergeCell ref="A31:B31"/>
    <mergeCell ref="G9:G12"/>
    <mergeCell ref="A52:B52"/>
    <mergeCell ref="A35:B35"/>
    <mergeCell ref="A41:B41"/>
    <mergeCell ref="A46:B46"/>
    <mergeCell ref="G41:G45"/>
    <mergeCell ref="G46:G51"/>
    <mergeCell ref="G52:G55"/>
    <mergeCell ref="G56:G61"/>
    <mergeCell ref="A2:B3"/>
    <mergeCell ref="X1:Y2"/>
    <mergeCell ref="D1:E2"/>
    <mergeCell ref="X6:Y8"/>
    <mergeCell ref="X28:Y30"/>
    <mergeCell ref="G13:G16"/>
    <mergeCell ref="A17:B17"/>
    <mergeCell ref="A26:B26"/>
    <mergeCell ref="G17:G21"/>
    <mergeCell ref="G22:G25"/>
    <mergeCell ref="G26:G30"/>
  </mergeCells>
  <conditionalFormatting sqref="B18:E21 B68:E70 B63:E66 B57:E61 B36:E40 B42:E45 B47:E51 G35 G17 G41 G46 G56 G62 G67">
    <cfRule type="cellIs" dxfId="2077" priority="140" operator="equal">
      <formula>0</formula>
    </cfRule>
  </conditionalFormatting>
  <conditionalFormatting sqref="B18:E21 B68:E70 B63:E66 B57:E61 B36:E40 B42:E45 B47:E51 G35 G17 G41 G46 G56 G62 G67">
    <cfRule type="cellIs" dxfId="2076" priority="139" operator="greaterThan">
      <formula>0</formula>
    </cfRule>
  </conditionalFormatting>
  <conditionalFormatting sqref="B18:E21 B68:E70 B63:E66 B57:E61 B36:E40 B42:E45 B47:E51 G35 G17 G41 G46 G56 G62 G67">
    <cfRule type="cellIs" dxfId="2075" priority="138" operator="lessThan">
      <formula>0</formula>
    </cfRule>
  </conditionalFormatting>
  <conditionalFormatting sqref="C18:E21 C68:E70 C63:E66 C57:E61 C36:E40 C42:E45 C47:E51">
    <cfRule type="cellIs" dxfId="2074" priority="137" operator="greaterThan">
      <formula>0</formula>
    </cfRule>
  </conditionalFormatting>
  <conditionalFormatting sqref="B18:E21 B68:E70 B63:E66 B57:E61 B36:E40 B42:E45 B47:E51 F35:G35 F17:G17 F41:G41 F46:G46 G56 G62 G67">
    <cfRule type="cellIs" dxfId="2073" priority="136" operator="equal">
      <formula>0</formula>
    </cfRule>
  </conditionalFormatting>
  <conditionalFormatting sqref="F4 F26 F17 F35 F41 F46 F56 F62 F67 F71">
    <cfRule type="containsErrors" dxfId="2072" priority="135">
      <formula>ISERROR(F4)</formula>
    </cfRule>
  </conditionalFormatting>
  <conditionalFormatting sqref="F17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{1AF8D64B-4F9F-40B6-B9C5-81CF3E3D7B6A}</x14:id>
        </ext>
      </extLst>
    </cfRule>
  </conditionalFormatting>
  <conditionalFormatting sqref="F4 F56 F41 F26 F35 F46 F62 F67 F71">
    <cfRule type="dataBar" priority="1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{A3ED463B-5FF6-4CDC-8C59-F69C59FF885A}</x14:id>
        </ext>
      </extLst>
    </cfRule>
  </conditionalFormatting>
  <conditionalFormatting sqref="F56 F35 F4 F26 F41 F17 F46 F62 F67 F71">
    <cfRule type="dataBar" priority="132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{20123E4E-7730-47FE-82D5-DAC12D0FE47D}</x14:id>
        </ext>
      </extLst>
    </cfRule>
  </conditionalFormatting>
  <conditionalFormatting sqref="F18:F21 F36:F40 F42:F45 F47:F51 F57:F61 F63:F66 F68:F70">
    <cfRule type="containsErrors" dxfId="2071" priority="129">
      <formula>ISERROR(F18)</formula>
    </cfRule>
    <cfRule type="cellIs" dxfId="2070" priority="130" operator="greaterThan">
      <formula>0</formula>
    </cfRule>
    <cfRule type="cellIs" dxfId="2069" priority="131" operator="equal">
      <formula>0</formula>
    </cfRule>
  </conditionalFormatting>
  <conditionalFormatting sqref="D18:E21 D68:E70 D63:E66 D57:E61 D36:E40 D42:E45 D47:E51">
    <cfRule type="cellIs" dxfId="2068" priority="127" operator="lessThan">
      <formula>0</formula>
    </cfRule>
    <cfRule type="cellIs" dxfId="2067" priority="128" operator="greaterThan">
      <formula>0</formula>
    </cfRule>
  </conditionalFormatting>
  <conditionalFormatting sqref="E18:E21 E68:E70 E63:E66 E57:E61 E36:E40 E42:E45 E47:E51">
    <cfRule type="cellIs" dxfId="2066" priority="126" operator="greaterThan">
      <formula>0</formula>
    </cfRule>
  </conditionalFormatting>
  <conditionalFormatting sqref="C57:C61 C36:C40 C18:C21 C42:C45 C47:C51 C63:C66 C68:C70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{6DB24A33-ACC6-4C11-8A0B-3960DB779C1C}</x14:id>
        </ext>
      </extLst>
    </cfRule>
  </conditionalFormatting>
  <conditionalFormatting sqref="B5:E8 G4">
    <cfRule type="cellIs" dxfId="2065" priority="124" operator="equal">
      <formula>0</formula>
    </cfRule>
  </conditionalFormatting>
  <conditionalFormatting sqref="B5:E8 G4">
    <cfRule type="cellIs" dxfId="2064" priority="123" operator="greaterThan">
      <formula>0</formula>
    </cfRule>
  </conditionalFormatting>
  <conditionalFormatting sqref="B5:E8 G4">
    <cfRule type="cellIs" dxfId="2063" priority="122" operator="lessThan">
      <formula>0</formula>
    </cfRule>
  </conditionalFormatting>
  <conditionalFormatting sqref="C5:E8">
    <cfRule type="cellIs" dxfId="2062" priority="121" operator="greaterThan">
      <formula>0</formula>
    </cfRule>
  </conditionalFormatting>
  <conditionalFormatting sqref="B5:E8 F4:G4">
    <cfRule type="cellIs" dxfId="2061" priority="120" operator="equal">
      <formula>0</formula>
    </cfRule>
  </conditionalFormatting>
  <conditionalFormatting sqref="F4">
    <cfRule type="containsErrors" dxfId="2060" priority="119">
      <formula>ISERROR(F4)</formula>
    </cfRule>
  </conditionalFormatting>
  <conditionalFormatting sqref="F5:F8">
    <cfRule type="containsErrors" dxfId="2059" priority="114">
      <formula>ISERROR(F5)</formula>
    </cfRule>
    <cfRule type="cellIs" dxfId="2058" priority="115" operator="greaterThan">
      <formula>0</formula>
    </cfRule>
    <cfRule type="cellIs" dxfId="2057" priority="116" operator="equal">
      <formula>0</formula>
    </cfRule>
  </conditionalFormatting>
  <conditionalFormatting sqref="D5:E8">
    <cfRule type="cellIs" dxfId="2056" priority="112" operator="lessThan">
      <formula>0</formula>
    </cfRule>
    <cfRule type="cellIs" dxfId="2055" priority="113" operator="greaterThan">
      <formula>0</formula>
    </cfRule>
  </conditionalFormatting>
  <conditionalFormatting sqref="E5:E8">
    <cfRule type="cellIs" dxfId="2054" priority="111" operator="greaterThan">
      <formula>0</formula>
    </cfRule>
  </conditionalFormatting>
  <conditionalFormatting sqref="C5:C8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{70436220-A08B-461D-A8A3-9371E4885DF4}</x14:id>
        </ext>
      </extLst>
    </cfRule>
  </conditionalFormatting>
  <conditionalFormatting sqref="B27:E30 G26">
    <cfRule type="cellIs" dxfId="2053" priority="109" operator="equal">
      <formula>0</formula>
    </cfRule>
  </conditionalFormatting>
  <conditionalFormatting sqref="B27:E30 G26">
    <cfRule type="cellIs" dxfId="2052" priority="108" operator="greaterThan">
      <formula>0</formula>
    </cfRule>
  </conditionalFormatting>
  <conditionalFormatting sqref="B27:E30 G26">
    <cfRule type="cellIs" dxfId="2051" priority="107" operator="lessThan">
      <formula>0</formula>
    </cfRule>
  </conditionalFormatting>
  <conditionalFormatting sqref="C27:E30">
    <cfRule type="cellIs" dxfId="2050" priority="106" operator="greaterThan">
      <formula>0</formula>
    </cfRule>
  </conditionalFormatting>
  <conditionalFormatting sqref="B27:E30 F26:G26">
    <cfRule type="cellIs" dxfId="2049" priority="105" operator="equal">
      <formula>0</formula>
    </cfRule>
  </conditionalFormatting>
  <conditionalFormatting sqref="F26">
    <cfRule type="containsErrors" dxfId="2048" priority="104">
      <formula>ISERROR(F26)</formula>
    </cfRule>
  </conditionalFormatting>
  <conditionalFormatting sqref="F27:F30">
    <cfRule type="containsErrors" dxfId="2047" priority="99">
      <formula>ISERROR(F27)</formula>
    </cfRule>
    <cfRule type="cellIs" dxfId="2046" priority="100" operator="greaterThan">
      <formula>0</formula>
    </cfRule>
    <cfRule type="cellIs" dxfId="2045" priority="101" operator="equal">
      <formula>0</formula>
    </cfRule>
  </conditionalFormatting>
  <conditionalFormatting sqref="D27:E30">
    <cfRule type="cellIs" dxfId="2044" priority="97" operator="lessThan">
      <formula>0</formula>
    </cfRule>
    <cfRule type="cellIs" dxfId="2043" priority="98" operator="greaterThan">
      <formula>0</formula>
    </cfRule>
  </conditionalFormatting>
  <conditionalFormatting sqref="E27:E30">
    <cfRule type="cellIs" dxfId="2042" priority="96" operator="greaterThan">
      <formula>0</formula>
    </cfRule>
  </conditionalFormatting>
  <conditionalFormatting sqref="C27:C30">
    <cfRule type="dataBar" priority="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{616F20A0-CD21-46A7-B846-63CFBF4B5B8B}</x14:id>
        </ext>
      </extLst>
    </cfRule>
  </conditionalFormatting>
  <conditionalFormatting sqref="B72:E73">
    <cfRule type="cellIs" dxfId="2041" priority="94" operator="equal">
      <formula>0</formula>
    </cfRule>
  </conditionalFormatting>
  <conditionalFormatting sqref="B72:E73">
    <cfRule type="cellIs" dxfId="2040" priority="93" operator="greaterThan">
      <formula>0</formula>
    </cfRule>
  </conditionalFormatting>
  <conditionalFormatting sqref="B72:E73">
    <cfRule type="cellIs" dxfId="2039" priority="92" operator="lessThan">
      <formula>0</formula>
    </cfRule>
  </conditionalFormatting>
  <conditionalFormatting sqref="C72:E73">
    <cfRule type="cellIs" dxfId="2038" priority="91" operator="greaterThan">
      <formula>0</formula>
    </cfRule>
  </conditionalFormatting>
  <conditionalFormatting sqref="B72:E73">
    <cfRule type="cellIs" dxfId="2037" priority="90" operator="equal">
      <formula>0</formula>
    </cfRule>
  </conditionalFormatting>
  <conditionalFormatting sqref="F71">
    <cfRule type="containsErrors" dxfId="2036" priority="89">
      <formula>ISERROR(F71)</formula>
    </cfRule>
  </conditionalFormatting>
  <conditionalFormatting sqref="F72:F73">
    <cfRule type="containsErrors" dxfId="2035" priority="84">
      <formula>ISERROR(F72)</formula>
    </cfRule>
    <cfRule type="cellIs" dxfId="2034" priority="85" operator="greaterThan">
      <formula>0</formula>
    </cfRule>
    <cfRule type="cellIs" dxfId="2033" priority="86" operator="equal">
      <formula>0</formula>
    </cfRule>
  </conditionalFormatting>
  <conditionalFormatting sqref="D72:E73">
    <cfRule type="cellIs" dxfId="2032" priority="82" operator="lessThan">
      <formula>0</formula>
    </cfRule>
    <cfRule type="cellIs" dxfId="2031" priority="83" operator="greaterThan">
      <formula>0</formula>
    </cfRule>
  </conditionalFormatting>
  <conditionalFormatting sqref="E72:E73">
    <cfRule type="cellIs" dxfId="2030" priority="81" operator="greaterThan">
      <formula>0</formula>
    </cfRule>
  </conditionalFormatting>
  <conditionalFormatting sqref="C72:C73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{9A1FFE56-55F2-4A6A-8020-777B5B945ED5}</x14:id>
        </ext>
      </extLst>
    </cfRule>
  </conditionalFormatting>
  <conditionalFormatting sqref="G71">
    <cfRule type="cellIs" dxfId="2029" priority="79" operator="equal">
      <formula>0</formula>
    </cfRule>
  </conditionalFormatting>
  <conditionalFormatting sqref="G71">
    <cfRule type="cellIs" dxfId="2028" priority="78" operator="greaterThan">
      <formula>0</formula>
    </cfRule>
  </conditionalFormatting>
  <conditionalFormatting sqref="G71">
    <cfRule type="cellIs" dxfId="2027" priority="77" operator="lessThan">
      <formula>0</formula>
    </cfRule>
  </conditionalFormatting>
  <conditionalFormatting sqref="G71">
    <cfRule type="cellIs" dxfId="2026" priority="76" operator="equal">
      <formula>0</formula>
    </cfRule>
  </conditionalFormatting>
  <conditionalFormatting sqref="B10:E12 G9">
    <cfRule type="cellIs" dxfId="2025" priority="75" operator="equal">
      <formula>0</formula>
    </cfRule>
  </conditionalFormatting>
  <conditionalFormatting sqref="B10:E12 G9">
    <cfRule type="cellIs" dxfId="2024" priority="74" operator="greaterThan">
      <formula>0</formula>
    </cfRule>
  </conditionalFormatting>
  <conditionalFormatting sqref="B10:E12 G9">
    <cfRule type="cellIs" dxfId="2023" priority="73" operator="lessThan">
      <formula>0</formula>
    </cfRule>
  </conditionalFormatting>
  <conditionalFormatting sqref="C10:E12">
    <cfRule type="cellIs" dxfId="2022" priority="72" operator="greaterThan">
      <formula>0</formula>
    </cfRule>
  </conditionalFormatting>
  <conditionalFormatting sqref="B10:E12 G9">
    <cfRule type="cellIs" dxfId="2021" priority="71" operator="equal">
      <formula>0</formula>
    </cfRule>
  </conditionalFormatting>
  <conditionalFormatting sqref="F9">
    <cfRule type="containsErrors" dxfId="2020" priority="70">
      <formula>ISERROR(F9)</formula>
    </cfRule>
  </conditionalFormatting>
  <conditionalFormatting sqref="F9"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{5A2A4E73-FEA0-4869-A41B-D65DCE1B4F42}</x14:id>
        </ext>
      </extLst>
    </cfRule>
  </conditionalFormatting>
  <conditionalFormatting sqref="F9">
    <cfRule type="dataBar" priority="68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{6AB73521-374E-4BB8-A553-CA5AF653D56F}</x14:id>
        </ext>
      </extLst>
    </cfRule>
  </conditionalFormatting>
  <conditionalFormatting sqref="F10:F12">
    <cfRule type="containsErrors" dxfId="2019" priority="65">
      <formula>ISERROR(F10)</formula>
    </cfRule>
    <cfRule type="cellIs" dxfId="2018" priority="66" operator="greaterThan">
      <formula>0</formula>
    </cfRule>
    <cfRule type="cellIs" dxfId="2017" priority="67" operator="equal">
      <formula>0</formula>
    </cfRule>
  </conditionalFormatting>
  <conditionalFormatting sqref="D10:E12">
    <cfRule type="cellIs" dxfId="2016" priority="63" operator="lessThan">
      <formula>0</formula>
    </cfRule>
    <cfRule type="cellIs" dxfId="2015" priority="64" operator="greaterThan">
      <formula>0</formula>
    </cfRule>
  </conditionalFormatting>
  <conditionalFormatting sqref="E10:E12">
    <cfRule type="cellIs" dxfId="2014" priority="62" operator="greaterThan">
      <formula>0</formula>
    </cfRule>
  </conditionalFormatting>
  <conditionalFormatting sqref="C10:C12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{99ACEF47-3ED0-4148-A71B-C7B2CCE8CF14}</x14:id>
        </ext>
      </extLst>
    </cfRule>
  </conditionalFormatting>
  <conditionalFormatting sqref="B14:E16 G13">
    <cfRule type="cellIs" dxfId="2013" priority="60" operator="equal">
      <formula>0</formula>
    </cfRule>
  </conditionalFormatting>
  <conditionalFormatting sqref="B14:E16 G13">
    <cfRule type="cellIs" dxfId="2012" priority="59" operator="greaterThan">
      <formula>0</formula>
    </cfRule>
  </conditionalFormatting>
  <conditionalFormatting sqref="B14:E16 G13">
    <cfRule type="cellIs" dxfId="2011" priority="58" operator="lessThan">
      <formula>0</formula>
    </cfRule>
  </conditionalFormatting>
  <conditionalFormatting sqref="C14:E16">
    <cfRule type="cellIs" dxfId="2010" priority="57" operator="greaterThan">
      <formula>0</formula>
    </cfRule>
  </conditionalFormatting>
  <conditionalFormatting sqref="B14:E16 G13">
    <cfRule type="cellIs" dxfId="2009" priority="56" operator="equal">
      <formula>0</formula>
    </cfRule>
  </conditionalFormatting>
  <conditionalFormatting sqref="F13">
    <cfRule type="containsErrors" dxfId="2008" priority="55">
      <formula>ISERROR(F13)</formula>
    </cfRule>
  </conditionalFormatting>
  <conditionalFormatting sqref="F13">
    <cfRule type="dataBar" priority="5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{906F4F38-96D4-44D9-A32E-9B1B91C55FF1}</x14:id>
        </ext>
      </extLst>
    </cfRule>
  </conditionalFormatting>
  <conditionalFormatting sqref="F13">
    <cfRule type="dataBar" priority="53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{25E59F88-4361-495F-B113-2161BACD93E0}</x14:id>
        </ext>
      </extLst>
    </cfRule>
  </conditionalFormatting>
  <conditionalFormatting sqref="F14:F16">
    <cfRule type="containsErrors" dxfId="2007" priority="50">
      <formula>ISERROR(F14)</formula>
    </cfRule>
    <cfRule type="cellIs" dxfId="2006" priority="51" operator="greaterThan">
      <formula>0</formula>
    </cfRule>
    <cfRule type="cellIs" dxfId="2005" priority="52" operator="equal">
      <formula>0</formula>
    </cfRule>
  </conditionalFormatting>
  <conditionalFormatting sqref="D14:E16">
    <cfRule type="cellIs" dxfId="2004" priority="48" operator="lessThan">
      <formula>0</formula>
    </cfRule>
    <cfRule type="cellIs" dxfId="2003" priority="49" operator="greaterThan">
      <formula>0</formula>
    </cfRule>
  </conditionalFormatting>
  <conditionalFormatting sqref="E14:E16">
    <cfRule type="cellIs" dxfId="2002" priority="47" operator="greaterThan">
      <formula>0</formula>
    </cfRule>
  </conditionalFormatting>
  <conditionalFormatting sqref="C14:C16">
    <cfRule type="dataBar" priority="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{2DB6C280-D610-4E70-BCC7-52DB36B2DA72}</x14:id>
        </ext>
      </extLst>
    </cfRule>
  </conditionalFormatting>
  <conditionalFormatting sqref="B23:E25 G22">
    <cfRule type="cellIs" dxfId="2001" priority="45" operator="equal">
      <formula>0</formula>
    </cfRule>
  </conditionalFormatting>
  <conditionalFormatting sqref="B23:E25 G22">
    <cfRule type="cellIs" dxfId="2000" priority="44" operator="greaterThan">
      <formula>0</formula>
    </cfRule>
  </conditionalFormatting>
  <conditionalFormatting sqref="B23:E25 G22">
    <cfRule type="cellIs" dxfId="1999" priority="43" operator="lessThan">
      <formula>0</formula>
    </cfRule>
  </conditionalFormatting>
  <conditionalFormatting sqref="C23:E25">
    <cfRule type="cellIs" dxfId="1998" priority="42" operator="greaterThan">
      <formula>0</formula>
    </cfRule>
  </conditionalFormatting>
  <conditionalFormatting sqref="B23:E25 G22">
    <cfRule type="cellIs" dxfId="1997" priority="41" operator="equal">
      <formula>0</formula>
    </cfRule>
  </conditionalFormatting>
  <conditionalFormatting sqref="F22">
    <cfRule type="containsErrors" dxfId="1996" priority="40">
      <formula>ISERROR(F22)</formula>
    </cfRule>
  </conditionalFormatting>
  <conditionalFormatting sqref="F22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{9243A662-B7EB-47A0-9E07-71CC82805390}</x14:id>
        </ext>
      </extLst>
    </cfRule>
  </conditionalFormatting>
  <conditionalFormatting sqref="F22">
    <cfRule type="dataBar" priority="38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{1DBA0D7C-FB49-4AB6-B6D1-CD9ECB4E6711}</x14:id>
        </ext>
      </extLst>
    </cfRule>
  </conditionalFormatting>
  <conditionalFormatting sqref="F23:F25">
    <cfRule type="containsErrors" dxfId="1995" priority="35">
      <formula>ISERROR(F23)</formula>
    </cfRule>
    <cfRule type="cellIs" dxfId="1994" priority="36" operator="greaterThan">
      <formula>0</formula>
    </cfRule>
    <cfRule type="cellIs" dxfId="1993" priority="37" operator="equal">
      <formula>0</formula>
    </cfRule>
  </conditionalFormatting>
  <conditionalFormatting sqref="D23:E25">
    <cfRule type="cellIs" dxfId="1992" priority="33" operator="lessThan">
      <formula>0</formula>
    </cfRule>
    <cfRule type="cellIs" dxfId="1991" priority="34" operator="greaterThan">
      <formula>0</formula>
    </cfRule>
  </conditionalFormatting>
  <conditionalFormatting sqref="E23:E25">
    <cfRule type="cellIs" dxfId="1990" priority="32" operator="greaterThan">
      <formula>0</formula>
    </cfRule>
  </conditionalFormatting>
  <conditionalFormatting sqref="C23:C25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{26CD57AA-FA0E-44AE-895D-7874D0EB5CA8}</x14:id>
        </ext>
      </extLst>
    </cfRule>
  </conditionalFormatting>
  <conditionalFormatting sqref="B32:E34 G31">
    <cfRule type="cellIs" dxfId="1989" priority="30" operator="equal">
      <formula>0</formula>
    </cfRule>
  </conditionalFormatting>
  <conditionalFormatting sqref="B32:E34 G31">
    <cfRule type="cellIs" dxfId="1988" priority="29" operator="greaterThan">
      <formula>0</formula>
    </cfRule>
  </conditionalFormatting>
  <conditionalFormatting sqref="B32:E34 G31">
    <cfRule type="cellIs" dxfId="1987" priority="28" operator="lessThan">
      <formula>0</formula>
    </cfRule>
  </conditionalFormatting>
  <conditionalFormatting sqref="C32:E34">
    <cfRule type="cellIs" dxfId="1986" priority="27" operator="greaterThan">
      <formula>0</formula>
    </cfRule>
  </conditionalFormatting>
  <conditionalFormatting sqref="B32:E34 G31">
    <cfRule type="cellIs" dxfId="1985" priority="26" operator="equal">
      <formula>0</formula>
    </cfRule>
  </conditionalFormatting>
  <conditionalFormatting sqref="F31">
    <cfRule type="containsErrors" dxfId="1984" priority="25">
      <formula>ISERROR(F31)</formula>
    </cfRule>
  </conditionalFormatting>
  <conditionalFormatting sqref="F3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{94234EC6-3313-42A6-881E-85537A5A5D00}</x14:id>
        </ext>
      </extLst>
    </cfRule>
  </conditionalFormatting>
  <conditionalFormatting sqref="F31">
    <cfRule type="dataBar" priority="23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{4452DB1D-DC7E-44BA-9770-12D94890C4D1}</x14:id>
        </ext>
      </extLst>
    </cfRule>
  </conditionalFormatting>
  <conditionalFormatting sqref="F32:F34">
    <cfRule type="containsErrors" dxfId="1983" priority="20">
      <formula>ISERROR(F32)</formula>
    </cfRule>
    <cfRule type="cellIs" dxfId="1982" priority="21" operator="greaterThan">
      <formula>0</formula>
    </cfRule>
    <cfRule type="cellIs" dxfId="1981" priority="22" operator="equal">
      <formula>0</formula>
    </cfRule>
  </conditionalFormatting>
  <conditionalFormatting sqref="D32:E34">
    <cfRule type="cellIs" dxfId="1980" priority="18" operator="lessThan">
      <formula>0</formula>
    </cfRule>
    <cfRule type="cellIs" dxfId="1979" priority="19" operator="greaterThan">
      <formula>0</formula>
    </cfRule>
  </conditionalFormatting>
  <conditionalFormatting sqref="E32:E34">
    <cfRule type="cellIs" dxfId="1978" priority="17" operator="greaterThan">
      <formula>0</formula>
    </cfRule>
  </conditionalFormatting>
  <conditionalFormatting sqref="C32:C34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{2431BC1A-434D-4A61-8C93-F9551B5AB831}</x14:id>
        </ext>
      </extLst>
    </cfRule>
  </conditionalFormatting>
  <conditionalFormatting sqref="B53:E55 G52">
    <cfRule type="cellIs" dxfId="1977" priority="15" operator="equal">
      <formula>0</formula>
    </cfRule>
  </conditionalFormatting>
  <conditionalFormatting sqref="B53:E55 G52">
    <cfRule type="cellIs" dxfId="1976" priority="14" operator="greaterThan">
      <formula>0</formula>
    </cfRule>
  </conditionalFormatting>
  <conditionalFormatting sqref="B53:E55 G52">
    <cfRule type="cellIs" dxfId="1975" priority="13" operator="lessThan">
      <formula>0</formula>
    </cfRule>
  </conditionalFormatting>
  <conditionalFormatting sqref="C53:E55">
    <cfRule type="cellIs" dxfId="1974" priority="12" operator="greaterThan">
      <formula>0</formula>
    </cfRule>
  </conditionalFormatting>
  <conditionalFormatting sqref="B53:E55 G52">
    <cfRule type="cellIs" dxfId="1973" priority="11" operator="equal">
      <formula>0</formula>
    </cfRule>
  </conditionalFormatting>
  <conditionalFormatting sqref="F52">
    <cfRule type="containsErrors" dxfId="1972" priority="10">
      <formula>ISERROR(F52)</formula>
    </cfRule>
  </conditionalFormatting>
  <conditionalFormatting sqref="F52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{F2039DAF-FEDF-4B59-A090-A87A548F9C65}</x14:id>
        </ext>
      </extLst>
    </cfRule>
  </conditionalFormatting>
  <conditionalFormatting sqref="F52">
    <cfRule type="dataBar" priority="8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{89555ADF-1487-425B-8EE7-EF8D5C07CE89}</x14:id>
        </ext>
      </extLst>
    </cfRule>
  </conditionalFormatting>
  <conditionalFormatting sqref="F53:F55">
    <cfRule type="containsErrors" dxfId="1971" priority="5">
      <formula>ISERROR(F53)</formula>
    </cfRule>
    <cfRule type="cellIs" dxfId="1970" priority="6" operator="greaterThan">
      <formula>0</formula>
    </cfRule>
    <cfRule type="cellIs" dxfId="1969" priority="7" operator="equal">
      <formula>0</formula>
    </cfRule>
  </conditionalFormatting>
  <conditionalFormatting sqref="D53:E55">
    <cfRule type="cellIs" dxfId="1968" priority="3" operator="lessThan">
      <formula>0</formula>
    </cfRule>
    <cfRule type="cellIs" dxfId="1967" priority="4" operator="greaterThan">
      <formula>0</formula>
    </cfRule>
  </conditionalFormatting>
  <conditionalFormatting sqref="E53:E55">
    <cfRule type="cellIs" dxfId="1966" priority="2" operator="greaterThan">
      <formula>0</formula>
    </cfRule>
  </conditionalFormatting>
  <conditionalFormatting sqref="C53:C5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{63C7B77C-11EF-43D5-91F0-7D45F6565AF7}</x14:id>
        </ext>
      </extLst>
    </cfRule>
  </conditionalFormatting>
  <hyperlinks>
    <hyperlink ref="X1:X2" location="INICIO!A1" display="INICIO!A1"/>
    <hyperlink ref="D1:D2" location="INICIO!A1" display="INICIO!A1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F8D64B-4F9F-40B6-B9C5-81CF3E3D7B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</xm:sqref>
        </x14:conditionalFormatting>
        <x14:conditionalFormatting xmlns:xm="http://schemas.microsoft.com/office/excel/2006/main">
          <x14:cfRule type="dataBar" id="{A3ED463B-5FF6-4CDC-8C59-F69C59FF88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 F56 F41 F26 F35 F46 F62 F67 F71</xm:sqref>
        </x14:conditionalFormatting>
        <x14:conditionalFormatting xmlns:xm="http://schemas.microsoft.com/office/excel/2006/main">
          <x14:cfRule type="dataBar" id="{20123E4E-7730-47FE-82D5-DAC12D0FE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F56 F35 F4 F26 F41 F17 F46 F62 F67 F71</xm:sqref>
        </x14:conditionalFormatting>
        <x14:conditionalFormatting xmlns:xm="http://schemas.microsoft.com/office/excel/2006/main">
          <x14:cfRule type="dataBar" id="{6DB24A33-ACC6-4C11-8A0B-3960DB779C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C57:C61 C36:C40 C18:C21 C42:C45 C47:C51 C63:C66 C68:C70</xm:sqref>
        </x14:conditionalFormatting>
        <x14:conditionalFormatting xmlns:xm="http://schemas.microsoft.com/office/excel/2006/main">
          <x14:cfRule type="dataBar" id="{70436220-A08B-461D-A8A3-9371E4885DF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C5:C8</xm:sqref>
        </x14:conditionalFormatting>
        <x14:conditionalFormatting xmlns:xm="http://schemas.microsoft.com/office/excel/2006/main">
          <x14:cfRule type="dataBar" id="{616F20A0-CD21-46A7-B846-63CFBF4B5B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C27:C30</xm:sqref>
        </x14:conditionalFormatting>
        <x14:conditionalFormatting xmlns:xm="http://schemas.microsoft.com/office/excel/2006/main">
          <x14:cfRule type="dataBar" id="{9A1FFE56-55F2-4A6A-8020-777B5B945E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C72:C73</xm:sqref>
        </x14:conditionalFormatting>
        <x14:conditionalFormatting xmlns:xm="http://schemas.microsoft.com/office/excel/2006/main">
          <x14:cfRule type="dataBar" id="{5A2A4E73-FEA0-4869-A41B-D65DCE1B4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6AB73521-374E-4BB8-A553-CA5AF653D5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99ACEF47-3ED0-4148-A71B-C7B2CCE8CF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C10:C12</xm:sqref>
        </x14:conditionalFormatting>
        <x14:conditionalFormatting xmlns:xm="http://schemas.microsoft.com/office/excel/2006/main">
          <x14:cfRule type="dataBar" id="{906F4F38-96D4-44D9-A32E-9B1B91C55F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</xm:sqref>
        </x14:conditionalFormatting>
        <x14:conditionalFormatting xmlns:xm="http://schemas.microsoft.com/office/excel/2006/main">
          <x14:cfRule type="dataBar" id="{25E59F88-4361-495F-B113-2161BACD93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</xm:sqref>
        </x14:conditionalFormatting>
        <x14:conditionalFormatting xmlns:xm="http://schemas.microsoft.com/office/excel/2006/main">
          <x14:cfRule type="dataBar" id="{2DB6C280-D610-4E70-BCC7-52DB36B2DA7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C14:C16</xm:sqref>
        </x14:conditionalFormatting>
        <x14:conditionalFormatting xmlns:xm="http://schemas.microsoft.com/office/excel/2006/main">
          <x14:cfRule type="dataBar" id="{9243A662-B7EB-47A0-9E07-71CC82805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1DBA0D7C-FB49-4AB6-B6D1-CD9ECB4E67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26CD57AA-FA0E-44AE-895D-7874D0EB5C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C23:C25</xm:sqref>
        </x14:conditionalFormatting>
        <x14:conditionalFormatting xmlns:xm="http://schemas.microsoft.com/office/excel/2006/main">
          <x14:cfRule type="dataBar" id="{94234EC6-3313-42A6-881E-85537A5A5D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</xm:sqref>
        </x14:conditionalFormatting>
        <x14:conditionalFormatting xmlns:xm="http://schemas.microsoft.com/office/excel/2006/main">
          <x14:cfRule type="dataBar" id="{4452DB1D-DC7E-44BA-9770-12D94890C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</xm:sqref>
        </x14:conditionalFormatting>
        <x14:conditionalFormatting xmlns:xm="http://schemas.microsoft.com/office/excel/2006/main">
          <x14:cfRule type="dataBar" id="{2431BC1A-434D-4A61-8C93-F9551B5AB8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C32:C34</xm:sqref>
        </x14:conditionalFormatting>
        <x14:conditionalFormatting xmlns:xm="http://schemas.microsoft.com/office/excel/2006/main">
          <x14:cfRule type="dataBar" id="{F2039DAF-FEDF-4B59-A090-A87A548F9C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F52</xm:sqref>
        </x14:conditionalFormatting>
        <x14:conditionalFormatting xmlns:xm="http://schemas.microsoft.com/office/excel/2006/main">
          <x14:cfRule type="dataBar" id="{89555ADF-1487-425B-8EE7-EF8D5C07C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F52</xm:sqref>
        </x14:conditionalFormatting>
        <x14:conditionalFormatting xmlns:xm="http://schemas.microsoft.com/office/excel/2006/main">
          <x14:cfRule type="dataBar" id="{63C7B77C-11EF-43D5-91F0-7D45F6565A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C53:C55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zoomScalePageLayoutView="90" workbookViewId="0">
      <selection sqref="A1:B2"/>
    </sheetView>
  </sheetViews>
  <sheetFormatPr defaultColWidth="8.875" defaultRowHeight="15" x14ac:dyDescent="0.25"/>
  <cols>
    <col min="1" max="6" width="12.625" style="45" customWidth="1"/>
    <col min="7" max="16384" width="8.875" style="45"/>
  </cols>
  <sheetData>
    <row r="1" spans="1:6" ht="15" customHeight="1" x14ac:dyDescent="0.25">
      <c r="A1" s="211" t="s">
        <v>137</v>
      </c>
      <c r="B1" s="212"/>
    </row>
    <row r="2" spans="1:6" ht="15" customHeight="1" x14ac:dyDescent="0.25">
      <c r="A2" s="211"/>
      <c r="B2" s="212"/>
    </row>
    <row r="13" spans="1:6" ht="15" customHeight="1" x14ac:dyDescent="0.25">
      <c r="B13" s="215" t="s">
        <v>115</v>
      </c>
    </row>
    <row r="14" spans="1:6" ht="15" customHeight="1" x14ac:dyDescent="0.25">
      <c r="B14" s="215"/>
      <c r="C14" s="213" t="s">
        <v>112</v>
      </c>
      <c r="D14" s="213" t="s">
        <v>109</v>
      </c>
      <c r="E14" s="213" t="s">
        <v>116</v>
      </c>
      <c r="F14" s="213" t="s">
        <v>121</v>
      </c>
    </row>
    <row r="15" spans="1:6" x14ac:dyDescent="0.25">
      <c r="B15" s="216"/>
      <c r="C15" s="214"/>
      <c r="D15" s="214"/>
      <c r="E15" s="214"/>
      <c r="F15" s="214"/>
    </row>
    <row r="16" spans="1:6" x14ac:dyDescent="0.25">
      <c r="A16" s="161" t="s">
        <v>48</v>
      </c>
      <c r="B16" s="161"/>
      <c r="C16" s="51">
        <f>Janeiro!M39+Fevereiro!M39+Março!M39+Abril!M39+Maio!M39+Junho!M39+Julho!M39+Agosto!M39+Setembro!M39+Outubro!M39+Novembro!M39+Dezembro!M39</f>
        <v>0</v>
      </c>
      <c r="D16" s="27">
        <f>Janeiro!N39+Fevereiro!N39+Março!N39+Abril!N39+Maio!N39+Junho!N39+Julho!N39+Agosto!N39+Setembro!N39+Outubro!N39+Novembro!N39+Dezembro!N39</f>
        <v>0</v>
      </c>
      <c r="E16" s="84" t="e">
        <f>C16/D16</f>
        <v>#DIV/0!</v>
      </c>
      <c r="F16" s="30" t="e">
        <f>D16/SUM(D16:D28,D30:D33)</f>
        <v>#DIV/0!</v>
      </c>
    </row>
    <row r="17" spans="1:6" x14ac:dyDescent="0.25">
      <c r="A17" s="161" t="s">
        <v>49</v>
      </c>
      <c r="B17" s="161"/>
      <c r="C17" s="51">
        <f>Janeiro!M40+Fevereiro!M40+Março!M40+Abril!M40+Maio!M40+Junho!M40+Julho!M40+Agosto!M40+Setembro!M40+Outubro!M40+Novembro!M40+Dezembro!M40</f>
        <v>0</v>
      </c>
      <c r="D17" s="27">
        <f>Janeiro!N40+Fevereiro!N40+Março!N40+Abril!N40+Maio!N40+Junho!N40+Julho!N40+Agosto!N40+Setembro!N40+Outubro!N40+Novembro!N40+Dezembro!N40</f>
        <v>0</v>
      </c>
      <c r="E17" s="84" t="e">
        <f>C17/D17</f>
        <v>#DIV/0!</v>
      </c>
      <c r="F17" s="30" t="e">
        <f>D17/SUM(D16:D28,D30:D33)</f>
        <v>#DIV/0!</v>
      </c>
    </row>
    <row r="18" spans="1:6" x14ac:dyDescent="0.25">
      <c r="A18" s="161" t="s">
        <v>50</v>
      </c>
      <c r="B18" s="161"/>
      <c r="C18" s="51">
        <f>Janeiro!M41+Fevereiro!M41+Março!M41+Abril!M41+Maio!M41+Junho!M41+Julho!M41+Agosto!M41+Setembro!M41+Outubro!M41+Novembro!M41+Dezembro!M41</f>
        <v>0</v>
      </c>
      <c r="D18" s="27">
        <f>Janeiro!N41+Fevereiro!N41+Março!N41+Abril!N41+Maio!N41+Junho!N41+Julho!N41+Agosto!N41+Setembro!N41+Outubro!N41+Novembro!N41+Dezembro!N41</f>
        <v>0</v>
      </c>
      <c r="E18" s="84" t="e">
        <f t="shared" ref="E18" si="0">C18/D18</f>
        <v>#DIV/0!</v>
      </c>
      <c r="F18" s="30" t="e">
        <f>D18/SUM(D16:D28,D30:D33)</f>
        <v>#DIV/0!</v>
      </c>
    </row>
    <row r="19" spans="1:6" x14ac:dyDescent="0.25">
      <c r="A19" s="161" t="s">
        <v>209</v>
      </c>
      <c r="B19" s="161"/>
      <c r="C19" s="110">
        <f>Janeiro!M42+Fevereiro!M42+Março!M42+Abril!M42+Maio!M42+Junho!M42+Julho!M42+Agosto!M42+Setembro!M42+Outubro!M42+Novembro!M42+Dezembro!M42</f>
        <v>0</v>
      </c>
      <c r="D19" s="113">
        <f>Janeiro!N42+Fevereiro!N42+Março!N42+Abril!N42+Maio!N42+Junho!N42+Julho!N42+Agosto!N42+Setembro!N42+Outubro!N42+Novembro!N42+Dezembro!N42</f>
        <v>0</v>
      </c>
      <c r="E19" s="110" t="e">
        <f t="shared" ref="E19" si="1">C19/D19</f>
        <v>#DIV/0!</v>
      </c>
      <c r="F19" s="30" t="e">
        <f>D19/SUM(D16:D28,D30:D33)</f>
        <v>#DIV/0!</v>
      </c>
    </row>
    <row r="20" spans="1:6" x14ac:dyDescent="0.25">
      <c r="A20" s="161" t="s">
        <v>51</v>
      </c>
      <c r="B20" s="161"/>
      <c r="C20" s="51">
        <f>Janeiro!M43+Fevereiro!M43+Março!M43+Abril!M43+Maio!M43+Junho!M43+Julho!M43+Agosto!M43+Setembro!M43+Outubro!M43+Novembro!M43+Dezembro!M43</f>
        <v>0</v>
      </c>
      <c r="D20" s="27">
        <f>Janeiro!N43+Fevereiro!N43+Março!N43+Abril!N43+Maio!N43+Junho!N43+Julho!N43+Agosto!N43+Setembro!N43+Outubro!N43+Novembro!N43+Dezembro!N43</f>
        <v>0</v>
      </c>
      <c r="E20" s="84" t="e">
        <f t="shared" ref="E20:E23" si="2">C20/D20</f>
        <v>#DIV/0!</v>
      </c>
      <c r="F20" s="30" t="e">
        <f>D20/SUM(D16:D28,D30:D33)</f>
        <v>#DIV/0!</v>
      </c>
    </row>
    <row r="21" spans="1:6" x14ac:dyDescent="0.25">
      <c r="A21" s="161" t="s">
        <v>160</v>
      </c>
      <c r="B21" s="161"/>
      <c r="C21" s="51">
        <f>Janeiro!M44+Fevereiro!M44+Março!M44+Abril!M44+Maio!M44+Junho!M44+Julho!M44+Agosto!M44+Setembro!M44+Outubro!M44+Novembro!M44+Dezembro!M44</f>
        <v>0</v>
      </c>
      <c r="D21" s="27">
        <f>Janeiro!N44+Fevereiro!N44+Março!N44+Abril!N44+Maio!N44+Junho!N44+Julho!N44+Agosto!N44+Setembro!N44+Outubro!N44+Novembro!N44+Dezembro!N44</f>
        <v>0</v>
      </c>
      <c r="E21" s="84" t="e">
        <f t="shared" si="2"/>
        <v>#DIV/0!</v>
      </c>
      <c r="F21" s="30" t="e">
        <f>D21/SUM(D16:D28,D30:D33)</f>
        <v>#DIV/0!</v>
      </c>
    </row>
    <row r="22" spans="1:6" x14ac:dyDescent="0.25">
      <c r="A22" s="161" t="s">
        <v>161</v>
      </c>
      <c r="B22" s="161"/>
      <c r="C22" s="51">
        <f>Janeiro!M45+Fevereiro!M45+Março!M45+Abril!M45+Maio!M45+Junho!M45+Julho!M45+Agosto!M45+Setembro!M45+Outubro!M45+Novembro!M45+Dezembro!M45</f>
        <v>0</v>
      </c>
      <c r="D22" s="27">
        <f>Janeiro!N45+Fevereiro!N45+Março!N45+Abril!N45+Maio!N45+Junho!N45+Julho!N45+Agosto!N45+Setembro!N45+Outubro!N45+Novembro!N45+Dezembro!N45</f>
        <v>0</v>
      </c>
      <c r="E22" s="84" t="e">
        <f t="shared" si="2"/>
        <v>#DIV/0!</v>
      </c>
      <c r="F22" s="30" t="e">
        <f>D22/SUM(D16:D28,D30:D33)</f>
        <v>#DIV/0!</v>
      </c>
    </row>
    <row r="23" spans="1:6" x14ac:dyDescent="0.25">
      <c r="A23" s="161" t="s">
        <v>210</v>
      </c>
      <c r="B23" s="161"/>
      <c r="C23" s="110">
        <f>Janeiro!M46+Fevereiro!M46+Março!M46+Abril!M46+Maio!M46+Junho!M46+Julho!M46+Agosto!M46+Setembro!M46+Outubro!M46+Novembro!M46+Dezembro!M46</f>
        <v>0</v>
      </c>
      <c r="D23" s="113">
        <f>Janeiro!N46+Fevereiro!N46+Março!N46+Abril!N46+Maio!N46+Junho!N46+Julho!N46+Agosto!N46+Setembro!N46+Outubro!N46+Novembro!N46+Dezembro!N46</f>
        <v>0</v>
      </c>
      <c r="E23" s="110" t="e">
        <f t="shared" si="2"/>
        <v>#DIV/0!</v>
      </c>
      <c r="F23" s="30" t="e">
        <f>D23/SUM(D16:D28,D30:D33)</f>
        <v>#DIV/0!</v>
      </c>
    </row>
    <row r="24" spans="1:6" x14ac:dyDescent="0.25">
      <c r="A24" s="161" t="s">
        <v>217</v>
      </c>
      <c r="B24" s="161"/>
      <c r="C24" s="115">
        <f>Janeiro!M47+Fevereiro!M47+Março!M47+Abril!M47+Maio!M47+Junho!M47+Julho!M47+Agosto!M47+Setembro!M47+Outubro!M47+Novembro!M47+Dezembro!M47</f>
        <v>0</v>
      </c>
      <c r="D24" s="117">
        <f>Janeiro!N47+Fevereiro!N47+Março!N47+Abril!N47+Maio!N47+Junho!N47+Julho!N47+Agosto!N47+Setembro!N47+Outubro!N47+Novembro!N47+Dezembro!N47</f>
        <v>0</v>
      </c>
      <c r="E24" s="115" t="e">
        <f t="shared" ref="E24:E26" si="3">C24/D24</f>
        <v>#DIV/0!</v>
      </c>
      <c r="F24" s="30" t="e">
        <f>D24/SUM(D16:D28,D30:D33)</f>
        <v>#DIV/0!</v>
      </c>
    </row>
    <row r="25" spans="1:6" x14ac:dyDescent="0.25">
      <c r="A25" s="161" t="s">
        <v>218</v>
      </c>
      <c r="B25" s="161"/>
      <c r="C25" s="115">
        <f>Janeiro!M48+Fevereiro!M48+Março!M48+Abril!M48+Maio!M48+Junho!M48+Julho!M48+Agosto!M48+Setembro!M48+Outubro!M48+Novembro!M48+Dezembro!M48</f>
        <v>0</v>
      </c>
      <c r="D25" s="117">
        <f>Janeiro!N48+Fevereiro!N48+Março!N48+Abril!N48+Maio!N48+Junho!N48+Julho!N48+Agosto!N48+Setembro!N48+Outubro!N48+Novembro!N48+Dezembro!N48</f>
        <v>0</v>
      </c>
      <c r="E25" s="115" t="e">
        <f t="shared" si="3"/>
        <v>#DIV/0!</v>
      </c>
      <c r="F25" s="30" t="e">
        <f>D25/SUM(D16:D28,D30:D33)</f>
        <v>#DIV/0!</v>
      </c>
    </row>
    <row r="26" spans="1:6" x14ac:dyDescent="0.25">
      <c r="A26" s="161" t="s">
        <v>219</v>
      </c>
      <c r="B26" s="161"/>
      <c r="C26" s="115">
        <f>Janeiro!M49+Fevereiro!M49+Março!M49+Abril!M49+Maio!M49+Junho!M49+Julho!M49+Agosto!M49+Setembro!M49+Outubro!M49+Novembro!M49+Dezembro!M49</f>
        <v>0</v>
      </c>
      <c r="D26" s="117">
        <f>Janeiro!N49+Fevereiro!N49+Março!N49+Abril!N49+Maio!N49+Junho!N49+Julho!N49+Agosto!N49+Setembro!N49+Outubro!N49+Novembro!N49+Dezembro!N49</f>
        <v>0</v>
      </c>
      <c r="E26" s="115" t="e">
        <f t="shared" si="3"/>
        <v>#DIV/0!</v>
      </c>
      <c r="F26" s="30" t="e">
        <f>D26/SUM(D16:D28,D30:D33)</f>
        <v>#DIV/0!</v>
      </c>
    </row>
    <row r="27" spans="1:6" x14ac:dyDescent="0.25">
      <c r="A27" s="161" t="s">
        <v>52</v>
      </c>
      <c r="B27" s="161"/>
      <c r="C27" s="51">
        <f>Janeiro!M50+Fevereiro!M47+Março!M47+Abril!M47+Maio!M47+Junho!M47+Julho!M47+Agosto!M47+Setembro!M47+Outubro!M47+Novembro!M47+Dezembro!M47</f>
        <v>0</v>
      </c>
      <c r="D27" s="27">
        <f>Janeiro!N50+Fevereiro!N47+Março!N47+Abril!N47+Maio!N47+Junho!N47+Julho!N47+Agosto!N47+Setembro!N47+Outubro!N47+Novembro!N47+Dezembro!N47</f>
        <v>0</v>
      </c>
      <c r="E27" s="84" t="e">
        <f>C27/D27</f>
        <v>#DIV/0!</v>
      </c>
      <c r="F27" s="30" t="e">
        <f>D27/SUM(D16:D28,D30:D33)</f>
        <v>#DIV/0!</v>
      </c>
    </row>
    <row r="28" spans="1:6" x14ac:dyDescent="0.25">
      <c r="A28" s="161" t="s">
        <v>53</v>
      </c>
      <c r="B28" s="161"/>
      <c r="C28" s="51">
        <f>Janeiro!M51+Fevereiro!M48+Março!M48+Abril!M48+Maio!M48+Junho!M48+Julho!M48+Agosto!M48+Setembro!M48+Outubro!M48+Novembro!M48+Dezembro!M48</f>
        <v>0</v>
      </c>
      <c r="D28" s="27">
        <f>Janeiro!N51+Fevereiro!N48+Março!N48+Abril!N48+Maio!N48+Junho!N48+Julho!N48+Agosto!N48+Setembro!N48+Outubro!N48+Novembro!N48+Dezembro!N48</f>
        <v>0</v>
      </c>
      <c r="E28" s="84" t="e">
        <f>C28/D28</f>
        <v>#DIV/0!</v>
      </c>
      <c r="F28" s="30" t="e">
        <f>D28/SUM(D16:D28,D30:D33)</f>
        <v>#DIV/0!</v>
      </c>
    </row>
    <row r="30" spans="1:6" ht="15" customHeight="1" x14ac:dyDescent="0.25">
      <c r="A30" s="161" t="s">
        <v>17</v>
      </c>
      <c r="B30" s="161"/>
      <c r="C30" s="51">
        <f>Janeiro!M53+Fevereiro!M53+Março!M53+Abril!M53+Maio!M53+Junho!M53+Julho!M53+Agosto!M53+Setembro!M53+Outubro!M53+Novembro!M53+Dezembro!M53</f>
        <v>0</v>
      </c>
      <c r="D30" s="27">
        <f>Janeiro!N53+Fevereiro!N53+Março!N53+Abril!N53+Maio!N53+Junho!N53+Julho!N53+Agosto!N53+Setembro!N53+Outubro!N53+Novembro!N53+Dezembro!N53</f>
        <v>0</v>
      </c>
      <c r="E30" s="84" t="e">
        <f>C30/D30</f>
        <v>#DIV/0!</v>
      </c>
      <c r="F30" s="30" t="e">
        <f>D30/SUM(D16:D28,D30:D33)</f>
        <v>#DIV/0!</v>
      </c>
    </row>
    <row r="31" spans="1:6" ht="15" customHeight="1" x14ac:dyDescent="0.25">
      <c r="A31" s="161" t="s">
        <v>18</v>
      </c>
      <c r="B31" s="161"/>
      <c r="C31" s="51">
        <f>Janeiro!M54+Fevereiro!M54+Março!M54+Abril!M54+Maio!M54+Junho!M54+Julho!M54+Agosto!M54+Setembro!M54+Outubro!M54+Novembro!M54+Dezembro!M54</f>
        <v>0</v>
      </c>
      <c r="D31" s="27">
        <f>Janeiro!N54+Fevereiro!N54+Março!N54+Abril!N54+Maio!N54+Junho!N54+Julho!N54+Agosto!N54+Setembro!N54+Outubro!N54+Novembro!N54+Dezembro!N54</f>
        <v>0</v>
      </c>
      <c r="E31" s="84" t="e">
        <f t="shared" ref="E31:E33" si="4">C31/D31</f>
        <v>#DIV/0!</v>
      </c>
      <c r="F31" s="30" t="e">
        <f>D31/SUM(D16:D28,D30:D33)</f>
        <v>#DIV/0!</v>
      </c>
    </row>
    <row r="32" spans="1:6" x14ac:dyDescent="0.25">
      <c r="A32" s="161" t="s">
        <v>74</v>
      </c>
      <c r="B32" s="161"/>
      <c r="C32" s="51">
        <f>Janeiro!M55+Fevereiro!M55+Março!M55+Abril!M55+Maio!M55+Junho!M55+Julho!M55+Agosto!M55+Setembro!M55+Outubro!M55+Novembro!M55+Dezembro!M55</f>
        <v>0</v>
      </c>
      <c r="D32" s="27">
        <f>Janeiro!N55+Fevereiro!N55+Março!N55+Abril!N55+Maio!N55+Junho!N55+Julho!N55+Agosto!N55+Setembro!N55+Outubro!N55+Novembro!N55+Dezembro!N55</f>
        <v>0</v>
      </c>
      <c r="E32" s="84" t="e">
        <f t="shared" si="4"/>
        <v>#DIV/0!</v>
      </c>
      <c r="F32" s="30" t="e">
        <f>D32/SUM(D16:D28,D30:D33)</f>
        <v>#DIV/0!</v>
      </c>
    </row>
    <row r="33" spans="1:6" x14ac:dyDescent="0.25">
      <c r="A33" s="161" t="s">
        <v>19</v>
      </c>
      <c r="B33" s="161"/>
      <c r="C33" s="51">
        <f>Janeiro!M56+Fevereiro!M56+Março!M56+Abril!M56+Maio!M56+Junho!M56+Julho!M56+Agosto!M56+Setembro!M56+Outubro!M56+Novembro!M56+Dezembro!M56</f>
        <v>0</v>
      </c>
      <c r="D33" s="27">
        <f>Janeiro!N56+Fevereiro!N56+Março!N56+Abril!N56+Maio!N56+Junho!N56+Julho!N56+Agosto!N56+Setembro!N56+Outubro!N56+Novembro!N56+Dezembro!N56</f>
        <v>0</v>
      </c>
      <c r="E33" s="84" t="e">
        <f t="shared" si="4"/>
        <v>#DIV/0!</v>
      </c>
      <c r="F33" s="30" t="e">
        <f>D33/SUM(D16:D28,D30:D33)</f>
        <v>#DIV/0!</v>
      </c>
    </row>
  </sheetData>
  <sheetProtection sheet="1" objects="1" scenarios="1" selectLockedCells="1"/>
  <mergeCells count="23">
    <mergeCell ref="E14:E15"/>
    <mergeCell ref="C14:C15"/>
    <mergeCell ref="F14:F15"/>
    <mergeCell ref="A16:B16"/>
    <mergeCell ref="A17:B17"/>
    <mergeCell ref="B13:B15"/>
    <mergeCell ref="D14:D15"/>
    <mergeCell ref="A1:B2"/>
    <mergeCell ref="A31:B31"/>
    <mergeCell ref="A32:B32"/>
    <mergeCell ref="A33:B33"/>
    <mergeCell ref="A21:B21"/>
    <mergeCell ref="A22:B22"/>
    <mergeCell ref="A27:B27"/>
    <mergeCell ref="A28:B28"/>
    <mergeCell ref="A30:B30"/>
    <mergeCell ref="A18:B18"/>
    <mergeCell ref="A20:B20"/>
    <mergeCell ref="A19:B19"/>
    <mergeCell ref="A23:B23"/>
    <mergeCell ref="A24:B24"/>
    <mergeCell ref="A25:B25"/>
    <mergeCell ref="A26:B26"/>
  </mergeCells>
  <conditionalFormatting sqref="C30:F33 C16:F18 C20:F22 C27:F28">
    <cfRule type="cellIs" dxfId="1965" priority="24" operator="equal">
      <formula>0</formula>
    </cfRule>
    <cfRule type="containsErrors" dxfId="1964" priority="25">
      <formula>ISERROR(C16)</formula>
    </cfRule>
  </conditionalFormatting>
  <conditionalFormatting sqref="F30:F33 F16:F18 F20:F22 F27:F28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{ED84E2E2-DBCF-47E9-80BE-2AE7976B35A3}</x14:id>
        </ext>
      </extLst>
    </cfRule>
  </conditionalFormatting>
  <conditionalFormatting sqref="C30:C33 C16:C18 C20:C22 C27:C28">
    <cfRule type="cellIs" dxfId="1963" priority="21" operator="lessThan">
      <formula>0</formula>
    </cfRule>
    <cfRule type="cellIs" dxfId="1962" priority="22" operator="greaterThan">
      <formula>0</formula>
    </cfRule>
  </conditionalFormatting>
  <conditionalFormatting sqref="C19:F19">
    <cfRule type="cellIs" dxfId="1961" priority="19" operator="equal">
      <formula>0</formula>
    </cfRule>
    <cfRule type="containsErrors" dxfId="1960" priority="20">
      <formula>ISERROR(C19)</formula>
    </cfRule>
  </conditionalFormatting>
  <conditionalFormatting sqref="F19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{59A31EB2-EEC5-468A-B2F6-FB1F8AF328DB}</x14:id>
        </ext>
      </extLst>
    </cfRule>
  </conditionalFormatting>
  <conditionalFormatting sqref="C19">
    <cfRule type="cellIs" dxfId="1959" priority="16" operator="lessThan">
      <formula>0</formula>
    </cfRule>
    <cfRule type="cellIs" dxfId="1958" priority="17" operator="greaterThan">
      <formula>0</formula>
    </cfRule>
  </conditionalFormatting>
  <conditionalFormatting sqref="C23:F23">
    <cfRule type="cellIs" dxfId="1957" priority="14" operator="equal">
      <formula>0</formula>
    </cfRule>
    <cfRule type="containsErrors" dxfId="1956" priority="15">
      <formula>ISERROR(C23)</formula>
    </cfRule>
  </conditionalFormatting>
  <conditionalFormatting sqref="F23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{77DE7B54-24D9-4FB0-ABA7-7EAD967FA33B}</x14:id>
        </ext>
      </extLst>
    </cfRule>
  </conditionalFormatting>
  <conditionalFormatting sqref="C23">
    <cfRule type="cellIs" dxfId="1955" priority="11" operator="lessThan">
      <formula>0</formula>
    </cfRule>
    <cfRule type="cellIs" dxfId="1954" priority="12" operator="greaterThan">
      <formula>0</formula>
    </cfRule>
  </conditionalFormatting>
  <conditionalFormatting sqref="C24:F25">
    <cfRule type="cellIs" dxfId="1953" priority="9" operator="equal">
      <formula>0</formula>
    </cfRule>
    <cfRule type="containsErrors" dxfId="1952" priority="10">
      <formula>ISERROR(C24)</formula>
    </cfRule>
  </conditionalFormatting>
  <conditionalFormatting sqref="F24:F25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{59D59F1F-6914-4CE4-BEB2-F4001216BE37}</x14:id>
        </ext>
      </extLst>
    </cfRule>
  </conditionalFormatting>
  <conditionalFormatting sqref="C24:C25">
    <cfRule type="cellIs" dxfId="1951" priority="6" operator="lessThan">
      <formula>0</formula>
    </cfRule>
    <cfRule type="cellIs" dxfId="1950" priority="7" operator="greaterThan">
      <formula>0</formula>
    </cfRule>
  </conditionalFormatting>
  <conditionalFormatting sqref="C26:F26">
    <cfRule type="cellIs" dxfId="1949" priority="4" operator="equal">
      <formula>0</formula>
    </cfRule>
    <cfRule type="containsErrors" dxfId="1948" priority="5">
      <formula>ISERROR(C26)</formula>
    </cfRule>
  </conditionalFormatting>
  <conditionalFormatting sqref="F2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{AC923927-D849-4653-9D5B-9E073CDCF9E8}</x14:id>
        </ext>
      </extLst>
    </cfRule>
  </conditionalFormatting>
  <conditionalFormatting sqref="C26">
    <cfRule type="cellIs" dxfId="1947" priority="1" operator="lessThan">
      <formula>0</formula>
    </cfRule>
    <cfRule type="cellIs" dxfId="1946" priority="2" operator="greaterThan">
      <formula>0</formula>
    </cfRule>
  </conditionalFormatting>
  <hyperlinks>
    <hyperlink ref="A1:A2" location="INICIO!A1" display="INICIO!A1"/>
  </hyperlinks>
  <pageMargins left="0.7" right="0.7" top="0.75" bottom="0.75" header="0.3" footer="0.3"/>
  <ignoredErrors>
    <ignoredError sqref="F16:F17" evalError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84E2E2-DBCF-47E9-80BE-2AE7976B35A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F30:F33 F16:F18 F20:F22 F27:F28</xm:sqref>
        </x14:conditionalFormatting>
        <x14:conditionalFormatting xmlns:xm="http://schemas.microsoft.com/office/excel/2006/main">
          <x14:cfRule type="dataBar" id="{59A31EB2-EEC5-468A-B2F6-FB1F8AF328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F19</xm:sqref>
        </x14:conditionalFormatting>
        <x14:conditionalFormatting xmlns:xm="http://schemas.microsoft.com/office/excel/2006/main">
          <x14:cfRule type="dataBar" id="{77DE7B54-24D9-4FB0-ABA7-7EAD967FA33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59D59F1F-6914-4CE4-BEB2-F4001216BE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AC923927-D849-4653-9D5B-9E073CDCF9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3" zoomScaleNormal="100" workbookViewId="0">
      <selection activeCell="E3" sqref="E3:E4"/>
    </sheetView>
  </sheetViews>
  <sheetFormatPr defaultRowHeight="15" x14ac:dyDescent="0.25"/>
  <cols>
    <col min="1" max="1" width="14.875" customWidth="1"/>
    <col min="2" max="2" width="14" customWidth="1"/>
    <col min="3" max="4" width="12" customWidth="1"/>
    <col min="5" max="5" width="13.625" bestFit="1" customWidth="1"/>
    <col min="6" max="6" width="14" customWidth="1"/>
    <col min="7" max="7" width="11.375" customWidth="1"/>
    <col min="8" max="8" width="10.25" customWidth="1"/>
    <col min="9" max="9" width="11.375" customWidth="1"/>
    <col min="10" max="10" width="10.875" customWidth="1"/>
    <col min="11" max="11" width="11.75" customWidth="1"/>
  </cols>
  <sheetData>
    <row r="1" spans="1:16" ht="15.75" thickBot="1" x14ac:dyDescent="0.3">
      <c r="B1" s="232" t="s">
        <v>183</v>
      </c>
      <c r="C1" s="232" t="s">
        <v>4</v>
      </c>
      <c r="D1" s="232" t="s">
        <v>169</v>
      </c>
      <c r="E1" s="232" t="s">
        <v>185</v>
      </c>
      <c r="F1" s="232" t="s">
        <v>184</v>
      </c>
      <c r="G1" s="232" t="s">
        <v>5</v>
      </c>
      <c r="H1" s="239" t="s">
        <v>186</v>
      </c>
      <c r="I1" s="240"/>
      <c r="J1" s="239" t="s">
        <v>187</v>
      </c>
      <c r="K1" s="240"/>
    </row>
    <row r="2" spans="1:16" ht="15.75" thickBot="1" x14ac:dyDescent="0.3">
      <c r="B2" s="233"/>
      <c r="C2" s="233"/>
      <c r="D2" s="233"/>
      <c r="E2" s="233"/>
      <c r="F2" s="233"/>
      <c r="G2" s="233"/>
      <c r="H2" s="108" t="s">
        <v>188</v>
      </c>
      <c r="I2" s="109" t="s">
        <v>189</v>
      </c>
      <c r="J2" s="108" t="s">
        <v>188</v>
      </c>
      <c r="K2" s="109" t="s">
        <v>189</v>
      </c>
      <c r="M2" s="225" t="s">
        <v>183</v>
      </c>
      <c r="N2" s="226"/>
    </row>
    <row r="3" spans="1:16" x14ac:dyDescent="0.25">
      <c r="A3" s="232" t="s">
        <v>100</v>
      </c>
      <c r="B3" s="234">
        <f>Janeiro!$T$3</f>
        <v>0</v>
      </c>
      <c r="C3" s="236">
        <f>Janeiro!$T$7</f>
        <v>0</v>
      </c>
      <c r="D3" s="238" t="e">
        <f>Janeiro!$T$37</f>
        <v>#DIV/0!</v>
      </c>
      <c r="E3" s="236">
        <f>Banca!I9</f>
        <v>0</v>
      </c>
      <c r="F3" s="236">
        <f>Janeiro!$T$5</f>
        <v>0</v>
      </c>
      <c r="G3" s="238" t="e">
        <f>Janeiro!$T$13</f>
        <v>#DIV/0!</v>
      </c>
      <c r="H3" s="229">
        <f>H4+I4</f>
        <v>0</v>
      </c>
      <c r="I3" s="230"/>
      <c r="J3" s="229">
        <f>J4+K4</f>
        <v>0</v>
      </c>
      <c r="K3" s="231"/>
      <c r="M3" s="217">
        <f>Banca!B4</f>
        <v>0</v>
      </c>
      <c r="N3" s="218"/>
    </row>
    <row r="4" spans="1:16" ht="15.75" thickBot="1" x14ac:dyDescent="0.3">
      <c r="A4" s="233"/>
      <c r="B4" s="235"/>
      <c r="C4" s="237"/>
      <c r="D4" s="237"/>
      <c r="E4" s="237"/>
      <c r="F4" s="237"/>
      <c r="G4" s="237"/>
      <c r="H4" s="105">
        <f>Janeiro!$U$19</f>
        <v>0</v>
      </c>
      <c r="I4" s="104">
        <f>Janeiro!$V$19</f>
        <v>0</v>
      </c>
      <c r="J4" s="106">
        <f>Janeiro!$U$28</f>
        <v>0</v>
      </c>
      <c r="K4" s="107">
        <f>Janeiro!$V$28</f>
        <v>0</v>
      </c>
      <c r="M4" s="219"/>
      <c r="N4" s="220"/>
    </row>
    <row r="5" spans="1:16" ht="15.75" thickBot="1" x14ac:dyDescent="0.3">
      <c r="A5" s="232" t="s">
        <v>89</v>
      </c>
      <c r="B5" s="234">
        <f>Fevereiro!$T$3</f>
        <v>0</v>
      </c>
      <c r="C5" s="236">
        <f>Fevereiro!$T$7</f>
        <v>0</v>
      </c>
      <c r="D5" s="238" t="e">
        <f>Fevereiro!$T$37</f>
        <v>#DIV/0!</v>
      </c>
      <c r="E5" s="236">
        <f>Banca!I10</f>
        <v>0</v>
      </c>
      <c r="F5" s="236">
        <f>Fevereiro!$T$5</f>
        <v>0</v>
      </c>
      <c r="G5" s="238" t="e">
        <f>Fevereiro!$T$13</f>
        <v>#DIV/0!</v>
      </c>
      <c r="H5" s="229">
        <f>H6+I6</f>
        <v>0</v>
      </c>
      <c r="I5" s="230"/>
      <c r="J5" s="229">
        <f>J6+K6</f>
        <v>0</v>
      </c>
      <c r="K5" s="231"/>
    </row>
    <row r="6" spans="1:16" ht="15.75" thickBot="1" x14ac:dyDescent="0.3">
      <c r="A6" s="233"/>
      <c r="B6" s="235"/>
      <c r="C6" s="237"/>
      <c r="D6" s="237"/>
      <c r="E6" s="237"/>
      <c r="F6" s="237"/>
      <c r="G6" s="237"/>
      <c r="H6" s="105">
        <f>Fevereiro!$U$19</f>
        <v>0</v>
      </c>
      <c r="I6" s="104">
        <f>Fevereiro!$V$19</f>
        <v>0</v>
      </c>
      <c r="J6" s="106">
        <f>Fevereiro!$U$28</f>
        <v>0</v>
      </c>
      <c r="K6" s="107">
        <f>Fevereiro!$V$28</f>
        <v>0</v>
      </c>
      <c r="M6" s="227" t="s">
        <v>190</v>
      </c>
      <c r="N6" s="228"/>
    </row>
    <row r="7" spans="1:16" x14ac:dyDescent="0.25">
      <c r="A7" s="232" t="s">
        <v>90</v>
      </c>
      <c r="B7" s="234">
        <f>Março!$T$3</f>
        <v>0</v>
      </c>
      <c r="C7" s="236">
        <f>Março!$T$7</f>
        <v>0</v>
      </c>
      <c r="D7" s="238" t="e">
        <f>Março!$T$37</f>
        <v>#DIV/0!</v>
      </c>
      <c r="E7" s="236">
        <f>Banca!I11</f>
        <v>0</v>
      </c>
      <c r="F7" s="236">
        <f>Março!$T$5</f>
        <v>0</v>
      </c>
      <c r="G7" s="238" t="e">
        <f>Março!$T$13</f>
        <v>#DIV/0!</v>
      </c>
      <c r="H7" s="229">
        <f>H8+I8</f>
        <v>0</v>
      </c>
      <c r="I7" s="230"/>
      <c r="J7" s="229">
        <f>J8+K8</f>
        <v>0</v>
      </c>
      <c r="K7" s="231"/>
      <c r="M7" s="217">
        <f>SUM(C3:C26)</f>
        <v>0</v>
      </c>
      <c r="N7" s="218"/>
      <c r="O7" s="221" t="e">
        <f>M7/M3</f>
        <v>#DIV/0!</v>
      </c>
      <c r="P7" s="222"/>
    </row>
    <row r="8" spans="1:16" ht="15.75" thickBot="1" x14ac:dyDescent="0.3">
      <c r="A8" s="233"/>
      <c r="B8" s="235"/>
      <c r="C8" s="237"/>
      <c r="D8" s="237"/>
      <c r="E8" s="237"/>
      <c r="F8" s="237"/>
      <c r="G8" s="237"/>
      <c r="H8" s="105">
        <f>Março!$U$19</f>
        <v>0</v>
      </c>
      <c r="I8" s="104">
        <f>Março!$V$19</f>
        <v>0</v>
      </c>
      <c r="J8" s="106">
        <f>Março!$U$28</f>
        <v>0</v>
      </c>
      <c r="K8" s="107">
        <f>Março!$V$28</f>
        <v>0</v>
      </c>
      <c r="M8" s="219"/>
      <c r="N8" s="220"/>
      <c r="O8" s="223"/>
      <c r="P8" s="224"/>
    </row>
    <row r="9" spans="1:16" ht="15.75" thickBot="1" x14ac:dyDescent="0.3">
      <c r="A9" s="232" t="s">
        <v>91</v>
      </c>
      <c r="B9" s="234">
        <f>Abril!$T$3</f>
        <v>0</v>
      </c>
      <c r="C9" s="236">
        <f>Abril!$T$7</f>
        <v>0</v>
      </c>
      <c r="D9" s="238" t="e">
        <f>Abril!$T$37</f>
        <v>#DIV/0!</v>
      </c>
      <c r="E9" s="236">
        <f>Banca!I12</f>
        <v>0</v>
      </c>
      <c r="F9" s="236">
        <f>Abril!$T$5</f>
        <v>0</v>
      </c>
      <c r="G9" s="238" t="e">
        <f>Abril!$T$13</f>
        <v>#DIV/0!</v>
      </c>
      <c r="H9" s="229">
        <f>H10+I10</f>
        <v>0</v>
      </c>
      <c r="I9" s="230"/>
      <c r="J9" s="229">
        <f>J10+K10</f>
        <v>0</v>
      </c>
      <c r="K9" s="231"/>
    </row>
    <row r="10" spans="1:16" ht="15.75" thickBot="1" x14ac:dyDescent="0.3">
      <c r="A10" s="233"/>
      <c r="B10" s="235"/>
      <c r="C10" s="237"/>
      <c r="D10" s="237"/>
      <c r="E10" s="237"/>
      <c r="F10" s="237"/>
      <c r="G10" s="237"/>
      <c r="H10" s="105">
        <f>Abril!$U$19</f>
        <v>0</v>
      </c>
      <c r="I10" s="104">
        <f>Abril!$V$19</f>
        <v>0</v>
      </c>
      <c r="J10" s="106">
        <f>Abril!$U$28</f>
        <v>0</v>
      </c>
      <c r="K10" s="107">
        <f>Abril!$V$28</f>
        <v>0</v>
      </c>
      <c r="M10" s="227" t="s">
        <v>185</v>
      </c>
      <c r="N10" s="228"/>
    </row>
    <row r="11" spans="1:16" x14ac:dyDescent="0.25">
      <c r="A11" s="232" t="s">
        <v>92</v>
      </c>
      <c r="B11" s="234">
        <f>Maio!$T$3</f>
        <v>0</v>
      </c>
      <c r="C11" s="236">
        <f>Maio!$T$7</f>
        <v>0</v>
      </c>
      <c r="D11" s="238" t="e">
        <f>Maio!$T$37</f>
        <v>#DIV/0!</v>
      </c>
      <c r="E11" s="236">
        <f>Banca!I13</f>
        <v>0</v>
      </c>
      <c r="F11" s="236">
        <f>Maio!$T$5</f>
        <v>0</v>
      </c>
      <c r="G11" s="238" t="e">
        <f>Maio!$T$13</f>
        <v>#DIV/0!</v>
      </c>
      <c r="H11" s="229">
        <f>H12+I12</f>
        <v>0</v>
      </c>
      <c r="I11" s="230"/>
      <c r="J11" s="229">
        <f>J12+K12</f>
        <v>0</v>
      </c>
      <c r="K11" s="231"/>
      <c r="M11" s="221">
        <f>SUM(E3:E26)</f>
        <v>0</v>
      </c>
      <c r="N11" s="222"/>
    </row>
    <row r="12" spans="1:16" ht="15.75" thickBot="1" x14ac:dyDescent="0.3">
      <c r="A12" s="233"/>
      <c r="B12" s="235"/>
      <c r="C12" s="237"/>
      <c r="D12" s="237"/>
      <c r="E12" s="237"/>
      <c r="F12" s="237"/>
      <c r="G12" s="237"/>
      <c r="H12" s="105">
        <f>Maio!$U$19</f>
        <v>0</v>
      </c>
      <c r="I12" s="104">
        <f>Maio!$V$19</f>
        <v>0</v>
      </c>
      <c r="J12" s="106">
        <f>Maio!$U$28</f>
        <v>0</v>
      </c>
      <c r="K12" s="107">
        <f>Maio!$V$28</f>
        <v>0</v>
      </c>
      <c r="M12" s="223"/>
      <c r="N12" s="224"/>
    </row>
    <row r="13" spans="1:16" ht="15.75" thickBot="1" x14ac:dyDescent="0.3">
      <c r="A13" s="232" t="s">
        <v>93</v>
      </c>
      <c r="B13" s="234">
        <f>Junho!$T$3</f>
        <v>0</v>
      </c>
      <c r="C13" s="236">
        <f>Junho!$T$7</f>
        <v>0</v>
      </c>
      <c r="D13" s="238" t="e">
        <f>Junho!$T$37</f>
        <v>#DIV/0!</v>
      </c>
      <c r="E13" s="236">
        <f>Banca!I14</f>
        <v>0</v>
      </c>
      <c r="F13" s="236">
        <f>Junho!$T$5</f>
        <v>0</v>
      </c>
      <c r="G13" s="238" t="e">
        <f>Junho!$T$13</f>
        <v>#DIV/0!</v>
      </c>
      <c r="H13" s="229">
        <f>H14+I14</f>
        <v>0</v>
      </c>
      <c r="I13" s="230"/>
      <c r="J13" s="229">
        <f>J14+K14</f>
        <v>0</v>
      </c>
      <c r="K13" s="231"/>
    </row>
    <row r="14" spans="1:16" ht="15.75" thickBot="1" x14ac:dyDescent="0.3">
      <c r="A14" s="233"/>
      <c r="B14" s="235"/>
      <c r="C14" s="237"/>
      <c r="D14" s="237"/>
      <c r="E14" s="237"/>
      <c r="F14" s="237"/>
      <c r="G14" s="237"/>
      <c r="H14" s="105">
        <f>Junho!$U$19</f>
        <v>0</v>
      </c>
      <c r="I14" s="104">
        <f>Junho!$V$19</f>
        <v>0</v>
      </c>
      <c r="J14" s="106">
        <f>Junho!$U$28</f>
        <v>0</v>
      </c>
      <c r="K14" s="107">
        <f>Junho!$V$28</f>
        <v>0</v>
      </c>
      <c r="M14" s="227" t="s">
        <v>191</v>
      </c>
      <c r="N14" s="228"/>
    </row>
    <row r="15" spans="1:16" x14ac:dyDescent="0.25">
      <c r="A15" s="232" t="s">
        <v>94</v>
      </c>
      <c r="B15" s="234">
        <f>Julho!$T$3</f>
        <v>0</v>
      </c>
      <c r="C15" s="236">
        <f>Julho!$T$7</f>
        <v>0</v>
      </c>
      <c r="D15" s="238" t="e">
        <f>Julho!$T$37</f>
        <v>#DIV/0!</v>
      </c>
      <c r="E15" s="236">
        <f>Banca!I15</f>
        <v>0</v>
      </c>
      <c r="F15" s="236">
        <f>Julho!$T$5</f>
        <v>0</v>
      </c>
      <c r="G15" s="238" t="e">
        <f>Julho!$T$13</f>
        <v>#DIV/0!</v>
      </c>
      <c r="H15" s="229">
        <f>H16+I16</f>
        <v>0</v>
      </c>
      <c r="I15" s="230"/>
      <c r="J15" s="229">
        <f>J16+K16</f>
        <v>0</v>
      </c>
      <c r="K15" s="231"/>
      <c r="M15" s="217">
        <f>M3+M7-M11</f>
        <v>0</v>
      </c>
      <c r="N15" s="218"/>
    </row>
    <row r="16" spans="1:16" ht="15.75" thickBot="1" x14ac:dyDescent="0.3">
      <c r="A16" s="233"/>
      <c r="B16" s="235"/>
      <c r="C16" s="237"/>
      <c r="D16" s="237"/>
      <c r="E16" s="237"/>
      <c r="F16" s="237"/>
      <c r="G16" s="237"/>
      <c r="H16" s="105">
        <f>Julho!$U$19</f>
        <v>0</v>
      </c>
      <c r="I16" s="104">
        <f>Julho!$V$19</f>
        <v>0</v>
      </c>
      <c r="J16" s="106">
        <f>Julho!$U$28</f>
        <v>0</v>
      </c>
      <c r="K16" s="107">
        <f>Julho!$V$28</f>
        <v>0</v>
      </c>
      <c r="M16" s="219"/>
      <c r="N16" s="220"/>
    </row>
    <row r="17" spans="1:11" x14ac:dyDescent="0.25">
      <c r="A17" s="232" t="s">
        <v>95</v>
      </c>
      <c r="B17" s="234">
        <f>Agosto!$T$3</f>
        <v>0</v>
      </c>
      <c r="C17" s="236">
        <f>Agosto!$T$7</f>
        <v>0</v>
      </c>
      <c r="D17" s="238" t="e">
        <f>Agosto!$T$37</f>
        <v>#DIV/0!</v>
      </c>
      <c r="E17" s="236">
        <f>Banca!I16</f>
        <v>0</v>
      </c>
      <c r="F17" s="236">
        <f>Agosto!$T$5</f>
        <v>0</v>
      </c>
      <c r="G17" s="238" t="e">
        <f>Agosto!$T$13</f>
        <v>#DIV/0!</v>
      </c>
      <c r="H17" s="229">
        <f>H18+I18</f>
        <v>0</v>
      </c>
      <c r="I17" s="230"/>
      <c r="J17" s="229">
        <f>J18+K18</f>
        <v>0</v>
      </c>
      <c r="K17" s="231"/>
    </row>
    <row r="18" spans="1:11" ht="15.75" thickBot="1" x14ac:dyDescent="0.3">
      <c r="A18" s="233"/>
      <c r="B18" s="235"/>
      <c r="C18" s="237"/>
      <c r="D18" s="237"/>
      <c r="E18" s="237"/>
      <c r="F18" s="237"/>
      <c r="G18" s="237"/>
      <c r="H18" s="105">
        <f>Agosto!$U$19</f>
        <v>0</v>
      </c>
      <c r="I18" s="104">
        <f>Agosto!$V$19</f>
        <v>0</v>
      </c>
      <c r="J18" s="106">
        <f>Agosto!$U$28</f>
        <v>0</v>
      </c>
      <c r="K18" s="107">
        <f>Agosto!$V$28</f>
        <v>0</v>
      </c>
    </row>
    <row r="19" spans="1:11" x14ac:dyDescent="0.25">
      <c r="A19" s="232" t="s">
        <v>96</v>
      </c>
      <c r="B19" s="234">
        <f>Setembro!$T$3</f>
        <v>0</v>
      </c>
      <c r="C19" s="236">
        <f>Setembro!$T$7</f>
        <v>0</v>
      </c>
      <c r="D19" s="238" t="e">
        <f>Setembro!$T$37</f>
        <v>#DIV/0!</v>
      </c>
      <c r="E19" s="236">
        <f>Banca!I17</f>
        <v>0</v>
      </c>
      <c r="F19" s="236">
        <f>Setembro!$T$5</f>
        <v>0</v>
      </c>
      <c r="G19" s="238" t="e">
        <f>Setembro!$T$13</f>
        <v>#DIV/0!</v>
      </c>
      <c r="H19" s="229">
        <f>H20+I20</f>
        <v>0</v>
      </c>
      <c r="I19" s="230"/>
      <c r="J19" s="229">
        <f>J20+K20</f>
        <v>0</v>
      </c>
      <c r="K19" s="231"/>
    </row>
    <row r="20" spans="1:11" ht="15.75" thickBot="1" x14ac:dyDescent="0.3">
      <c r="A20" s="233"/>
      <c r="B20" s="235"/>
      <c r="C20" s="237"/>
      <c r="D20" s="237"/>
      <c r="E20" s="237"/>
      <c r="F20" s="237"/>
      <c r="G20" s="237"/>
      <c r="H20" s="105">
        <f>Setembro!$U$19</f>
        <v>0</v>
      </c>
      <c r="I20" s="104">
        <f>Setembro!$V$19</f>
        <v>0</v>
      </c>
      <c r="J20" s="106">
        <f>Setembro!$U$28</f>
        <v>0</v>
      </c>
      <c r="K20" s="107">
        <f>Setembro!$V$28</f>
        <v>0</v>
      </c>
    </row>
    <row r="21" spans="1:11" x14ac:dyDescent="0.25">
      <c r="A21" s="232" t="s">
        <v>97</v>
      </c>
      <c r="B21" s="234">
        <f>Outubro!$T$3</f>
        <v>0</v>
      </c>
      <c r="C21" s="236">
        <f>Outubro!$T$7</f>
        <v>0</v>
      </c>
      <c r="D21" s="238" t="e">
        <f>Outubro!$T$37</f>
        <v>#DIV/0!</v>
      </c>
      <c r="E21" s="236">
        <f>Banca!I18</f>
        <v>0</v>
      </c>
      <c r="F21" s="236">
        <f>Outubro!$T$5</f>
        <v>0</v>
      </c>
      <c r="G21" s="238" t="e">
        <f>Outubro!$T$13</f>
        <v>#DIV/0!</v>
      </c>
      <c r="H21" s="229">
        <f>H22+I22</f>
        <v>0</v>
      </c>
      <c r="I21" s="230"/>
      <c r="J21" s="229">
        <f>J22+K22</f>
        <v>0</v>
      </c>
      <c r="K21" s="231"/>
    </row>
    <row r="22" spans="1:11" ht="15.75" thickBot="1" x14ac:dyDescent="0.3">
      <c r="A22" s="233"/>
      <c r="B22" s="235"/>
      <c r="C22" s="237"/>
      <c r="D22" s="237"/>
      <c r="E22" s="237"/>
      <c r="F22" s="237"/>
      <c r="G22" s="237"/>
      <c r="H22" s="105">
        <f>Outubro!$U$19</f>
        <v>0</v>
      </c>
      <c r="I22" s="104">
        <f>Outubro!$V$19</f>
        <v>0</v>
      </c>
      <c r="J22" s="106">
        <f>Outubro!$U$28</f>
        <v>0</v>
      </c>
      <c r="K22" s="107">
        <f>Outubro!$V$28</f>
        <v>0</v>
      </c>
    </row>
    <row r="23" spans="1:11" x14ac:dyDescent="0.25">
      <c r="A23" s="232" t="s">
        <v>98</v>
      </c>
      <c r="B23" s="234">
        <f>Novembro!$T$3</f>
        <v>0</v>
      </c>
      <c r="C23" s="236">
        <f>Novembro!$T$7</f>
        <v>0</v>
      </c>
      <c r="D23" s="238" t="e">
        <f>Novembro!$T$37</f>
        <v>#DIV/0!</v>
      </c>
      <c r="E23" s="236">
        <f>Banca!I19</f>
        <v>0</v>
      </c>
      <c r="F23" s="236">
        <f>Novembro!$T$5</f>
        <v>0</v>
      </c>
      <c r="G23" s="238" t="e">
        <f>Novembro!$T$13</f>
        <v>#DIV/0!</v>
      </c>
      <c r="H23" s="229">
        <f>H24+I24</f>
        <v>0</v>
      </c>
      <c r="I23" s="230"/>
      <c r="J23" s="229">
        <f>J24+K24</f>
        <v>0</v>
      </c>
      <c r="K23" s="231"/>
    </row>
    <row r="24" spans="1:11" ht="15.75" thickBot="1" x14ac:dyDescent="0.3">
      <c r="A24" s="233"/>
      <c r="B24" s="235"/>
      <c r="C24" s="237"/>
      <c r="D24" s="237"/>
      <c r="E24" s="237"/>
      <c r="F24" s="237"/>
      <c r="G24" s="237"/>
      <c r="H24" s="105">
        <f>Novembro!$U$19</f>
        <v>0</v>
      </c>
      <c r="I24" s="104">
        <f>Novembro!$V$19</f>
        <v>0</v>
      </c>
      <c r="J24" s="106">
        <f>Novembro!$U$28</f>
        <v>0</v>
      </c>
      <c r="K24" s="107">
        <f>Novembro!$V$28</f>
        <v>0</v>
      </c>
    </row>
    <row r="25" spans="1:11" x14ac:dyDescent="0.25">
      <c r="A25" s="232" t="s">
        <v>99</v>
      </c>
      <c r="B25" s="234">
        <f>Dezembro!$T$3</f>
        <v>0</v>
      </c>
      <c r="C25" s="236">
        <f>Dezembro!$T$7</f>
        <v>0</v>
      </c>
      <c r="D25" s="238" t="e">
        <f>Dezembro!$T$37</f>
        <v>#DIV/0!</v>
      </c>
      <c r="E25" s="236">
        <f>Banca!I20</f>
        <v>0</v>
      </c>
      <c r="F25" s="236">
        <f>Dezembro!$T$5</f>
        <v>0</v>
      </c>
      <c r="G25" s="238" t="e">
        <f>Dezembro!$T$13</f>
        <v>#DIV/0!</v>
      </c>
      <c r="H25" s="229">
        <f>H26+I26</f>
        <v>0</v>
      </c>
      <c r="I25" s="230"/>
      <c r="J25" s="229">
        <f>J26+K26</f>
        <v>0</v>
      </c>
      <c r="K25" s="231"/>
    </row>
    <row r="26" spans="1:11" ht="15.75" thickBot="1" x14ac:dyDescent="0.3">
      <c r="A26" s="233"/>
      <c r="B26" s="235"/>
      <c r="C26" s="237"/>
      <c r="D26" s="237"/>
      <c r="E26" s="237"/>
      <c r="F26" s="237"/>
      <c r="G26" s="237"/>
      <c r="H26" s="105">
        <f>Dezembro!$U$19</f>
        <v>0</v>
      </c>
      <c r="I26" s="104">
        <f>Dezembro!$V$19</f>
        <v>0</v>
      </c>
      <c r="J26" s="106">
        <f>Dezembro!$U$28</f>
        <v>0</v>
      </c>
      <c r="K26" s="107">
        <f>Dezembro!$V$28</f>
        <v>0</v>
      </c>
    </row>
  </sheetData>
  <sheetProtection sheet="1" objects="1" scenarios="1" selectLockedCells="1"/>
  <mergeCells count="125">
    <mergeCell ref="D23:D24"/>
    <mergeCell ref="D25:D26"/>
    <mergeCell ref="H3:I3"/>
    <mergeCell ref="J3:K3"/>
    <mergeCell ref="H1:I1"/>
    <mergeCell ref="J1:K1"/>
    <mergeCell ref="A3:A4"/>
    <mergeCell ref="B3:B4"/>
    <mergeCell ref="C3:C4"/>
    <mergeCell ref="E3:E4"/>
    <mergeCell ref="F3:F4"/>
    <mergeCell ref="G3:G4"/>
    <mergeCell ref="D1:D2"/>
    <mergeCell ref="D3:D4"/>
    <mergeCell ref="H5:I5"/>
    <mergeCell ref="J5:K5"/>
    <mergeCell ref="A7:A8"/>
    <mergeCell ref="B7:B8"/>
    <mergeCell ref="C7:C8"/>
    <mergeCell ref="E7:E8"/>
    <mergeCell ref="F7:F8"/>
    <mergeCell ref="G7:G8"/>
    <mergeCell ref="H7:I7"/>
    <mergeCell ref="J7:K7"/>
    <mergeCell ref="A5:A6"/>
    <mergeCell ref="B5:B6"/>
    <mergeCell ref="C5:C6"/>
    <mergeCell ref="E5:E6"/>
    <mergeCell ref="F5:F6"/>
    <mergeCell ref="G5:G6"/>
    <mergeCell ref="D5:D6"/>
    <mergeCell ref="D7:D8"/>
    <mergeCell ref="H9:I9"/>
    <mergeCell ref="J9:K9"/>
    <mergeCell ref="A11:A12"/>
    <mergeCell ref="B11:B12"/>
    <mergeCell ref="C11:C12"/>
    <mergeCell ref="E11:E12"/>
    <mergeCell ref="F11:F12"/>
    <mergeCell ref="G11:G12"/>
    <mergeCell ref="H11:I11"/>
    <mergeCell ref="J11:K11"/>
    <mergeCell ref="A9:A10"/>
    <mergeCell ref="B9:B10"/>
    <mergeCell ref="C9:C10"/>
    <mergeCell ref="E9:E10"/>
    <mergeCell ref="F9:F10"/>
    <mergeCell ref="G9:G10"/>
    <mergeCell ref="D9:D10"/>
    <mergeCell ref="D11:D12"/>
    <mergeCell ref="H13:I13"/>
    <mergeCell ref="J13:K13"/>
    <mergeCell ref="A15:A16"/>
    <mergeCell ref="B15:B16"/>
    <mergeCell ref="C15:C16"/>
    <mergeCell ref="E15:E16"/>
    <mergeCell ref="F15:F16"/>
    <mergeCell ref="G15:G16"/>
    <mergeCell ref="H15:I15"/>
    <mergeCell ref="J15:K15"/>
    <mergeCell ref="A13:A14"/>
    <mergeCell ref="B13:B14"/>
    <mergeCell ref="C13:C14"/>
    <mergeCell ref="E13:E14"/>
    <mergeCell ref="F13:F14"/>
    <mergeCell ref="G13:G14"/>
    <mergeCell ref="D13:D14"/>
    <mergeCell ref="D15:D16"/>
    <mergeCell ref="B21:B22"/>
    <mergeCell ref="C21:C22"/>
    <mergeCell ref="E21:E22"/>
    <mergeCell ref="F21:F22"/>
    <mergeCell ref="G21:G22"/>
    <mergeCell ref="H17:I17"/>
    <mergeCell ref="J17:K17"/>
    <mergeCell ref="A19:A20"/>
    <mergeCell ref="B19:B20"/>
    <mergeCell ref="C19:C20"/>
    <mergeCell ref="E19:E20"/>
    <mergeCell ref="F19:F20"/>
    <mergeCell ref="G19:G20"/>
    <mergeCell ref="H19:I19"/>
    <mergeCell ref="J19:K19"/>
    <mergeCell ref="A17:A18"/>
    <mergeCell ref="B17:B18"/>
    <mergeCell ref="C17:C18"/>
    <mergeCell ref="E17:E18"/>
    <mergeCell ref="F17:F18"/>
    <mergeCell ref="G17:G18"/>
    <mergeCell ref="D17:D18"/>
    <mergeCell ref="D19:D20"/>
    <mergeCell ref="D21:D22"/>
    <mergeCell ref="H25:I25"/>
    <mergeCell ref="J25:K25"/>
    <mergeCell ref="B1:B2"/>
    <mergeCell ref="C1:C2"/>
    <mergeCell ref="E1:E2"/>
    <mergeCell ref="F1:F2"/>
    <mergeCell ref="G1:G2"/>
    <mergeCell ref="A25:A26"/>
    <mergeCell ref="B25:B26"/>
    <mergeCell ref="C25:C26"/>
    <mergeCell ref="E25:E26"/>
    <mergeCell ref="F25:F26"/>
    <mergeCell ref="G25:G26"/>
    <mergeCell ref="H21:I21"/>
    <mergeCell ref="J21:K21"/>
    <mergeCell ref="A23:A24"/>
    <mergeCell ref="B23:B24"/>
    <mergeCell ref="C23:C24"/>
    <mergeCell ref="E23:E24"/>
    <mergeCell ref="F23:F24"/>
    <mergeCell ref="G23:G24"/>
    <mergeCell ref="H23:I23"/>
    <mergeCell ref="J23:K23"/>
    <mergeCell ref="A21:A22"/>
    <mergeCell ref="M3:N4"/>
    <mergeCell ref="M7:N8"/>
    <mergeCell ref="M11:N12"/>
    <mergeCell ref="M15:N16"/>
    <mergeCell ref="O7:P8"/>
    <mergeCell ref="M2:N2"/>
    <mergeCell ref="M6:N6"/>
    <mergeCell ref="M10:N10"/>
    <mergeCell ref="M14:N14"/>
  </mergeCells>
  <conditionalFormatting sqref="B3:B26">
    <cfRule type="cellIs" dxfId="1945" priority="21" operator="greaterThan">
      <formula>0</formula>
    </cfRule>
  </conditionalFormatting>
  <conditionalFormatting sqref="C3:C26">
    <cfRule type="cellIs" dxfId="1944" priority="19" operator="lessThan">
      <formula>0</formula>
    </cfRule>
    <cfRule type="cellIs" dxfId="1943" priority="20" operator="greaterThan">
      <formula>0</formula>
    </cfRule>
  </conditionalFormatting>
  <conditionalFormatting sqref="E3:E26">
    <cfRule type="cellIs" dxfId="1942" priority="18" operator="greaterThan">
      <formula>0</formula>
    </cfRule>
  </conditionalFormatting>
  <conditionalFormatting sqref="F3:F26">
    <cfRule type="cellIs" dxfId="1941" priority="5" operator="lessThan">
      <formula>$B$3</formula>
    </cfRule>
    <cfRule type="cellIs" dxfId="1940" priority="17" operator="greaterThan">
      <formula>B3</formula>
    </cfRule>
  </conditionalFormatting>
  <conditionalFormatting sqref="G3:G26">
    <cfRule type="cellIs" dxfId="1939" priority="15" operator="lessThan">
      <formula>0</formula>
    </cfRule>
    <cfRule type="cellIs" dxfId="1938" priority="16" operator="greaterThan">
      <formula>0</formula>
    </cfRule>
  </conditionalFormatting>
  <conditionalFormatting sqref="H3:K3 H5:K5 H7:K7 H9:K9 H11:K11 H13:K13 H15:K15 H17:K17 H19:K19 H21:K21 H23:K23 H25:K25">
    <cfRule type="cellIs" dxfId="1937" priority="14" operator="greaterThan">
      <formula>0</formula>
    </cfRule>
  </conditionalFormatting>
  <conditionalFormatting sqref="H4 H6 H8 H10 H12 H14 H16 H18 H20 H22 H24 H26 J26 J24 J22 J20 J18 J16 J14 J12 J10 J8 J6 J4">
    <cfRule type="cellIs" dxfId="1936" priority="13" operator="greaterThan">
      <formula>0</formula>
    </cfRule>
  </conditionalFormatting>
  <conditionalFormatting sqref="I4 I6 I8 I10 I12 I14 I16 I18 I20 I22 I24 I26 K26 K24 K22 K20 K18 K16 K14 K12 K10 K8 K6 K4">
    <cfRule type="cellIs" dxfId="1935" priority="12" operator="greaterThan">
      <formula>0</formula>
    </cfRule>
  </conditionalFormatting>
  <conditionalFormatting sqref="M7:N8 M15:N16">
    <cfRule type="cellIs" dxfId="1934" priority="11" operator="greaterThan">
      <formula>0</formula>
    </cfRule>
  </conditionalFormatting>
  <conditionalFormatting sqref="M7:N8">
    <cfRule type="cellIs" dxfId="1933" priority="10" operator="lessThan">
      <formula>0</formula>
    </cfRule>
  </conditionalFormatting>
  <conditionalFormatting sqref="M15:N16">
    <cfRule type="cellIs" dxfId="1932" priority="9" operator="lessThan">
      <formula>$M$3</formula>
    </cfRule>
  </conditionalFormatting>
  <conditionalFormatting sqref="O7:P8">
    <cfRule type="cellIs" dxfId="1931" priority="8" operator="greaterThan">
      <formula>0</formula>
    </cfRule>
  </conditionalFormatting>
  <conditionalFormatting sqref="M3:N4">
    <cfRule type="cellIs" dxfId="1930" priority="7" operator="greaterThan">
      <formula>0</formula>
    </cfRule>
  </conditionalFormatting>
  <conditionalFormatting sqref="M11:N12">
    <cfRule type="cellIs" dxfId="1929" priority="6" operator="greaterThan">
      <formula>0</formula>
    </cfRule>
  </conditionalFormatting>
  <conditionalFormatting sqref="D3:D26">
    <cfRule type="cellIs" dxfId="1928" priority="1" operator="lessThan">
      <formula>0</formula>
    </cfRule>
    <cfRule type="cellIs" dxfId="1927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topLeftCell="A31"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9.625" style="5" customWidth="1"/>
    <col min="9" max="9" width="2" style="2" customWidth="1"/>
    <col min="10" max="10" width="8.875" style="2"/>
    <col min="11" max="11" width="8.625" style="3" customWidth="1"/>
    <col min="12" max="12" width="12" style="4" customWidth="1"/>
    <col min="13" max="13" width="11.25" style="5" customWidth="1"/>
    <col min="14" max="14" width="10.125" style="2" customWidth="1"/>
    <col min="15" max="15" width="9.625" style="2" customWidth="1"/>
    <col min="16" max="16" width="12.125" style="2" customWidth="1"/>
    <col min="17" max="18" width="12.875" style="2" customWidth="1"/>
    <col min="19" max="19" width="12.375" style="2" customWidth="1"/>
    <col min="20" max="20" width="14.625" style="2" customWidth="1"/>
    <col min="21" max="22" width="13" style="2" customWidth="1"/>
    <col min="23" max="23" width="14.625" style="2" customWidth="1"/>
    <col min="24" max="24" width="32.375" style="2" bestFit="1" customWidth="1"/>
    <col min="25" max="28" width="8.875" style="2"/>
    <col min="29" max="29" width="11.625" style="2" customWidth="1"/>
    <col min="30" max="30" width="10.125" style="2" customWidth="1"/>
    <col min="31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64">
        <f>Banca!C9</f>
        <v>0</v>
      </c>
      <c r="U3" s="164"/>
      <c r="V3" s="164"/>
      <c r="W3" s="16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18" t="s">
        <v>0</v>
      </c>
      <c r="B4" s="18" t="s">
        <v>1</v>
      </c>
      <c r="C4" s="19" t="s">
        <v>7</v>
      </c>
      <c r="D4" s="18" t="s">
        <v>2</v>
      </c>
      <c r="E4" s="18" t="s">
        <v>47</v>
      </c>
      <c r="F4" s="53" t="s">
        <v>3</v>
      </c>
      <c r="G4" s="53" t="s">
        <v>4</v>
      </c>
      <c r="H4" s="18" t="s">
        <v>5</v>
      </c>
      <c r="I4" s="18" t="s">
        <v>6</v>
      </c>
      <c r="K4" s="13" t="s">
        <v>7</v>
      </c>
      <c r="L4" s="13" t="s">
        <v>4</v>
      </c>
      <c r="M4" s="13" t="s">
        <v>3</v>
      </c>
      <c r="N4" s="13" t="s">
        <v>8</v>
      </c>
      <c r="O4" s="13" t="s">
        <v>9</v>
      </c>
      <c r="P4" s="14" t="s">
        <v>10</v>
      </c>
      <c r="Q4" s="85" t="s">
        <v>169</v>
      </c>
      <c r="R4" s="85" t="s">
        <v>171</v>
      </c>
      <c r="S4" s="85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13" si="0">SUM(G5/F5)</f>
        <v>#DIV/0!</v>
      </c>
      <c r="K5" s="20">
        <v>40909</v>
      </c>
      <c r="L5" s="51">
        <f>SUMIF(C:C,K5,G:G)</f>
        <v>0</v>
      </c>
      <c r="M5" s="52">
        <f t="shared" ref="M5:M35" si="1">SUMIF(C:C,K5,F:F)</f>
        <v>0</v>
      </c>
      <c r="N5" s="30" t="e">
        <f t="shared" ref="N5:N35" si="2">SUMIF(C:C,K5,G:G)/SUMIF(C:C,K5,F:F)</f>
        <v>#DIV/0!</v>
      </c>
      <c r="O5" s="55">
        <f t="shared" ref="O5:O35" si="3">COUNTIF(C:C,K5)</f>
        <v>0</v>
      </c>
      <c r="P5" s="52" t="e">
        <f t="shared" ref="P5:P35" si="4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40910</v>
      </c>
      <c r="L6" s="51">
        <f t="shared" ref="L6:L35" si="5">SUMIF(C:C,K6,G:G)</f>
        <v>0</v>
      </c>
      <c r="M6" s="52">
        <f t="shared" si="1"/>
        <v>0</v>
      </c>
      <c r="N6" s="30" t="e">
        <f t="shared" si="2"/>
        <v>#DIV/0!</v>
      </c>
      <c r="O6" s="55">
        <f t="shared" si="3"/>
        <v>0</v>
      </c>
      <c r="P6" s="52" t="e">
        <f t="shared" si="4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40911</v>
      </c>
      <c r="L7" s="51">
        <f t="shared" si="5"/>
        <v>0</v>
      </c>
      <c r="M7" s="52">
        <f t="shared" si="1"/>
        <v>0</v>
      </c>
      <c r="N7" s="30" t="e">
        <f t="shared" si="2"/>
        <v>#DIV/0!</v>
      </c>
      <c r="O7" s="55">
        <f t="shared" si="3"/>
        <v>0</v>
      </c>
      <c r="P7" s="52" t="e">
        <f t="shared" si="4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40912</v>
      </c>
      <c r="L8" s="51">
        <f t="shared" si="5"/>
        <v>0</v>
      </c>
      <c r="M8" s="52">
        <f t="shared" si="1"/>
        <v>0</v>
      </c>
      <c r="N8" s="30" t="e">
        <f t="shared" si="2"/>
        <v>#DIV/0!</v>
      </c>
      <c r="O8" s="55">
        <f t="shared" si="3"/>
        <v>0</v>
      </c>
      <c r="P8" s="52" t="e">
        <f t="shared" si="4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40913</v>
      </c>
      <c r="L9" s="51">
        <f t="shared" si="5"/>
        <v>0</v>
      </c>
      <c r="M9" s="52">
        <f t="shared" si="1"/>
        <v>0</v>
      </c>
      <c r="N9" s="30" t="e">
        <f t="shared" si="2"/>
        <v>#DIV/0!</v>
      </c>
      <c r="O9" s="55">
        <f t="shared" si="3"/>
        <v>0</v>
      </c>
      <c r="P9" s="52" t="e">
        <f t="shared" si="4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40914</v>
      </c>
      <c r="L10" s="51">
        <f t="shared" si="5"/>
        <v>0</v>
      </c>
      <c r="M10" s="52">
        <f t="shared" si="1"/>
        <v>0</v>
      </c>
      <c r="N10" s="30" t="e">
        <f t="shared" si="2"/>
        <v>#DIV/0!</v>
      </c>
      <c r="O10" s="55">
        <f t="shared" si="3"/>
        <v>0</v>
      </c>
      <c r="P10" s="52" t="e">
        <f t="shared" si="4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40915</v>
      </c>
      <c r="L11" s="51">
        <f t="shared" si="5"/>
        <v>0</v>
      </c>
      <c r="M11" s="52">
        <f t="shared" si="1"/>
        <v>0</v>
      </c>
      <c r="N11" s="30" t="e">
        <f t="shared" si="2"/>
        <v>#DIV/0!</v>
      </c>
      <c r="O11" s="55">
        <f t="shared" si="3"/>
        <v>0</v>
      </c>
      <c r="P11" s="52" t="e">
        <f t="shared" si="4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40916</v>
      </c>
      <c r="L12" s="51">
        <f t="shared" si="5"/>
        <v>0</v>
      </c>
      <c r="M12" s="52">
        <f t="shared" si="1"/>
        <v>0</v>
      </c>
      <c r="N12" s="30" t="e">
        <f t="shared" si="2"/>
        <v>#DIV/0!</v>
      </c>
      <c r="O12" s="55">
        <f t="shared" si="3"/>
        <v>0</v>
      </c>
      <c r="P12" s="52" t="e">
        <f t="shared" si="4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40917</v>
      </c>
      <c r="L13" s="51">
        <f t="shared" si="5"/>
        <v>0</v>
      </c>
      <c r="M13" s="52">
        <f t="shared" si="1"/>
        <v>0</v>
      </c>
      <c r="N13" s="30" t="e">
        <f t="shared" si="2"/>
        <v>#DIV/0!</v>
      </c>
      <c r="O13" s="55">
        <f t="shared" si="3"/>
        <v>0</v>
      </c>
      <c r="P13" s="52" t="e">
        <f t="shared" si="4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ref="H14:H43" si="8">SUM(G14/F14)</f>
        <v>#DIV/0!</v>
      </c>
      <c r="K14" s="20">
        <v>40918</v>
      </c>
      <c r="L14" s="51">
        <f t="shared" si="5"/>
        <v>0</v>
      </c>
      <c r="M14" s="52">
        <f t="shared" si="1"/>
        <v>0</v>
      </c>
      <c r="N14" s="30" t="e">
        <f t="shared" si="2"/>
        <v>#DIV/0!</v>
      </c>
      <c r="O14" s="55">
        <f t="shared" si="3"/>
        <v>0</v>
      </c>
      <c r="P14" s="52" t="e">
        <f t="shared" si="4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8"/>
        <v>#DIV/0!</v>
      </c>
      <c r="K15" s="20">
        <v>40919</v>
      </c>
      <c r="L15" s="51">
        <f t="shared" si="5"/>
        <v>0</v>
      </c>
      <c r="M15" s="52">
        <f t="shared" si="1"/>
        <v>0</v>
      </c>
      <c r="N15" s="30" t="e">
        <f t="shared" si="2"/>
        <v>#DIV/0!</v>
      </c>
      <c r="O15" s="55">
        <f t="shared" si="3"/>
        <v>0</v>
      </c>
      <c r="P15" s="52" t="e">
        <f t="shared" si="4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8"/>
        <v>#DIV/0!</v>
      </c>
      <c r="K16" s="20">
        <v>40920</v>
      </c>
      <c r="L16" s="51">
        <f t="shared" si="5"/>
        <v>0</v>
      </c>
      <c r="M16" s="52">
        <f t="shared" si="1"/>
        <v>0</v>
      </c>
      <c r="N16" s="30" t="e">
        <f t="shared" si="2"/>
        <v>#DIV/0!</v>
      </c>
      <c r="O16" s="55">
        <f t="shared" si="3"/>
        <v>0</v>
      </c>
      <c r="P16" s="52" t="e">
        <f t="shared" si="4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8"/>
        <v>#DIV/0!</v>
      </c>
      <c r="K17" s="20">
        <v>40921</v>
      </c>
      <c r="L17" s="51">
        <f t="shared" si="5"/>
        <v>0</v>
      </c>
      <c r="M17" s="52">
        <f t="shared" si="1"/>
        <v>0</v>
      </c>
      <c r="N17" s="30" t="e">
        <f t="shared" si="2"/>
        <v>#DIV/0!</v>
      </c>
      <c r="O17" s="55">
        <f t="shared" si="3"/>
        <v>0</v>
      </c>
      <c r="P17" s="52" t="e">
        <f t="shared" si="4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8"/>
        <v>#DIV/0!</v>
      </c>
      <c r="K18" s="20">
        <v>40922</v>
      </c>
      <c r="L18" s="51">
        <f t="shared" si="5"/>
        <v>0</v>
      </c>
      <c r="M18" s="52">
        <f t="shared" si="1"/>
        <v>0</v>
      </c>
      <c r="N18" s="30" t="e">
        <f t="shared" si="2"/>
        <v>#DIV/0!</v>
      </c>
      <c r="O18" s="55">
        <f t="shared" si="3"/>
        <v>0</v>
      </c>
      <c r="P18" s="52" t="e">
        <f t="shared" si="4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8"/>
        <v>#DIV/0!</v>
      </c>
      <c r="K19" s="20">
        <v>40923</v>
      </c>
      <c r="L19" s="51">
        <f t="shared" si="5"/>
        <v>0</v>
      </c>
      <c r="M19" s="52">
        <f t="shared" si="1"/>
        <v>0</v>
      </c>
      <c r="N19" s="30" t="e">
        <f t="shared" si="2"/>
        <v>#DIV/0!</v>
      </c>
      <c r="O19" s="55">
        <f t="shared" si="3"/>
        <v>0</v>
      </c>
      <c r="P19" s="52" t="e">
        <f t="shared" si="4"/>
        <v>#DIV/0!</v>
      </c>
      <c r="Q19" s="87" t="e">
        <f t="shared" si="6"/>
        <v>#DIV/0!</v>
      </c>
      <c r="R19" s="94"/>
      <c r="S19" s="52">
        <f t="shared" si="7"/>
        <v>0</v>
      </c>
      <c r="T19" s="16" t="s">
        <v>138</v>
      </c>
      <c r="U19" s="16">
        <f>COUNTIF(L5:L35,"&gt;0")</f>
        <v>0</v>
      </c>
      <c r="V19" s="17">
        <f>COUNTIF(L5:L35,"&lt;0")</f>
        <v>0</v>
      </c>
      <c r="W19" s="17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8"/>
        <v>#DIV/0!</v>
      </c>
      <c r="K20" s="20">
        <v>40924</v>
      </c>
      <c r="L20" s="51">
        <f t="shared" si="5"/>
        <v>0</v>
      </c>
      <c r="M20" s="52">
        <f t="shared" si="1"/>
        <v>0</v>
      </c>
      <c r="N20" s="30" t="e">
        <f t="shared" si="2"/>
        <v>#DIV/0!</v>
      </c>
      <c r="O20" s="55">
        <f t="shared" si="3"/>
        <v>0</v>
      </c>
      <c r="P20" s="52" t="e">
        <f t="shared" si="4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8"/>
        <v>#DIV/0!</v>
      </c>
      <c r="K21" s="20">
        <v>40925</v>
      </c>
      <c r="L21" s="51">
        <f t="shared" si="5"/>
        <v>0</v>
      </c>
      <c r="M21" s="52">
        <f t="shared" si="1"/>
        <v>0</v>
      </c>
      <c r="N21" s="30" t="e">
        <f t="shared" si="2"/>
        <v>#DIV/0!</v>
      </c>
      <c r="O21" s="55">
        <f t="shared" si="3"/>
        <v>0</v>
      </c>
      <c r="P21" s="52" t="e">
        <f t="shared" si="4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8"/>
        <v>#DIV/0!</v>
      </c>
      <c r="K22" s="20">
        <v>40926</v>
      </c>
      <c r="L22" s="51">
        <f t="shared" si="5"/>
        <v>0</v>
      </c>
      <c r="M22" s="52">
        <f t="shared" si="1"/>
        <v>0</v>
      </c>
      <c r="N22" s="30" t="e">
        <f t="shared" si="2"/>
        <v>#DIV/0!</v>
      </c>
      <c r="O22" s="55">
        <f t="shared" si="3"/>
        <v>0</v>
      </c>
      <c r="P22" s="52" t="e">
        <f t="shared" si="4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8"/>
        <v>#DIV/0!</v>
      </c>
      <c r="K23" s="20">
        <v>40927</v>
      </c>
      <c r="L23" s="51">
        <f t="shared" si="5"/>
        <v>0</v>
      </c>
      <c r="M23" s="52">
        <f t="shared" si="1"/>
        <v>0</v>
      </c>
      <c r="N23" s="30" t="e">
        <f t="shared" si="2"/>
        <v>#DIV/0!</v>
      </c>
      <c r="O23" s="55">
        <f t="shared" si="3"/>
        <v>0</v>
      </c>
      <c r="P23" s="52" t="e">
        <f t="shared" si="4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8"/>
        <v>#DIV/0!</v>
      </c>
      <c r="K24" s="20">
        <v>40928</v>
      </c>
      <c r="L24" s="51">
        <f t="shared" si="5"/>
        <v>0</v>
      </c>
      <c r="M24" s="52">
        <f t="shared" si="1"/>
        <v>0</v>
      </c>
      <c r="N24" s="30" t="e">
        <f t="shared" si="2"/>
        <v>#DIV/0!</v>
      </c>
      <c r="O24" s="55">
        <f t="shared" si="3"/>
        <v>0</v>
      </c>
      <c r="P24" s="52" t="e">
        <f t="shared" si="4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8"/>
        <v>#DIV/0!</v>
      </c>
      <c r="K25" s="20">
        <v>40929</v>
      </c>
      <c r="L25" s="51">
        <f t="shared" si="5"/>
        <v>0</v>
      </c>
      <c r="M25" s="52">
        <f t="shared" si="1"/>
        <v>0</v>
      </c>
      <c r="N25" s="30" t="e">
        <f t="shared" si="2"/>
        <v>#DIV/0!</v>
      </c>
      <c r="O25" s="55">
        <f t="shared" si="3"/>
        <v>0</v>
      </c>
      <c r="P25" s="52" t="e">
        <f t="shared" si="4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8"/>
        <v>#DIV/0!</v>
      </c>
      <c r="K26" s="20">
        <v>40930</v>
      </c>
      <c r="L26" s="51">
        <f t="shared" si="5"/>
        <v>0</v>
      </c>
      <c r="M26" s="52">
        <f t="shared" si="1"/>
        <v>0</v>
      </c>
      <c r="N26" s="30" t="e">
        <f t="shared" si="2"/>
        <v>#DIV/0!</v>
      </c>
      <c r="O26" s="55">
        <f t="shared" si="3"/>
        <v>0</v>
      </c>
      <c r="P26" s="52" t="e">
        <f t="shared" si="4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8"/>
        <v>#DIV/0!</v>
      </c>
      <c r="K27" s="20">
        <v>40931</v>
      </c>
      <c r="L27" s="51">
        <f t="shared" si="5"/>
        <v>0</v>
      </c>
      <c r="M27" s="52">
        <f t="shared" si="1"/>
        <v>0</v>
      </c>
      <c r="N27" s="30" t="e">
        <f t="shared" si="2"/>
        <v>#DIV/0!</v>
      </c>
      <c r="O27" s="55">
        <f t="shared" si="3"/>
        <v>0</v>
      </c>
      <c r="P27" s="52" t="e">
        <f t="shared" si="4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8"/>
        <v>#DIV/0!</v>
      </c>
      <c r="K28" s="20">
        <v>40932</v>
      </c>
      <c r="L28" s="51">
        <f t="shared" si="5"/>
        <v>0</v>
      </c>
      <c r="M28" s="52">
        <f t="shared" si="1"/>
        <v>0</v>
      </c>
      <c r="N28" s="30" t="e">
        <f t="shared" si="2"/>
        <v>#DIV/0!</v>
      </c>
      <c r="O28" s="55">
        <f t="shared" si="3"/>
        <v>0</v>
      </c>
      <c r="P28" s="52" t="e">
        <f t="shared" si="4"/>
        <v>#DIV/0!</v>
      </c>
      <c r="Q28" s="87" t="e">
        <f t="shared" si="6"/>
        <v>#DIV/0!</v>
      </c>
      <c r="R28" s="94"/>
      <c r="S28" s="52">
        <f t="shared" si="7"/>
        <v>0</v>
      </c>
      <c r="T28" s="16" t="s">
        <v>144</v>
      </c>
      <c r="U28" s="16">
        <f>COUNTIF(G:G,"&gt;=0")</f>
        <v>0</v>
      </c>
      <c r="V28" s="17">
        <f>COUNTIF(G:G,"&lt;0")</f>
        <v>0</v>
      </c>
      <c r="W28" s="17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8"/>
        <v>#DIV/0!</v>
      </c>
      <c r="K29" s="20">
        <v>40933</v>
      </c>
      <c r="L29" s="51">
        <f t="shared" si="5"/>
        <v>0</v>
      </c>
      <c r="M29" s="52">
        <f t="shared" si="1"/>
        <v>0</v>
      </c>
      <c r="N29" s="30" t="e">
        <f t="shared" si="2"/>
        <v>#DIV/0!</v>
      </c>
      <c r="O29" s="55">
        <f t="shared" si="3"/>
        <v>0</v>
      </c>
      <c r="P29" s="52" t="e">
        <f t="shared" si="4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8"/>
        <v>#DIV/0!</v>
      </c>
      <c r="K30" s="20">
        <v>40934</v>
      </c>
      <c r="L30" s="51">
        <f t="shared" si="5"/>
        <v>0</v>
      </c>
      <c r="M30" s="52">
        <f t="shared" si="1"/>
        <v>0</v>
      </c>
      <c r="N30" s="30" t="e">
        <f t="shared" si="2"/>
        <v>#DIV/0!</v>
      </c>
      <c r="O30" s="55">
        <f t="shared" si="3"/>
        <v>0</v>
      </c>
      <c r="P30" s="52" t="e">
        <f t="shared" si="4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8"/>
        <v>#DIV/0!</v>
      </c>
      <c r="K31" s="20">
        <v>40935</v>
      </c>
      <c r="L31" s="51">
        <f t="shared" si="5"/>
        <v>0</v>
      </c>
      <c r="M31" s="52">
        <f t="shared" si="1"/>
        <v>0</v>
      </c>
      <c r="N31" s="30" t="e">
        <f t="shared" si="2"/>
        <v>#DIV/0!</v>
      </c>
      <c r="O31" s="55">
        <f t="shared" si="3"/>
        <v>0</v>
      </c>
      <c r="P31" s="52" t="e">
        <f t="shared" si="4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8"/>
        <v>#DIV/0!</v>
      </c>
      <c r="K32" s="20">
        <v>40936</v>
      </c>
      <c r="L32" s="51">
        <f t="shared" si="5"/>
        <v>0</v>
      </c>
      <c r="M32" s="52">
        <f t="shared" si="1"/>
        <v>0</v>
      </c>
      <c r="N32" s="30" t="e">
        <f t="shared" si="2"/>
        <v>#DIV/0!</v>
      </c>
      <c r="O32" s="55">
        <f t="shared" si="3"/>
        <v>0</v>
      </c>
      <c r="P32" s="52" t="e">
        <f t="shared" si="4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8"/>
        <v>#DIV/0!</v>
      </c>
      <c r="K33" s="20">
        <v>40937</v>
      </c>
      <c r="L33" s="51">
        <f t="shared" si="5"/>
        <v>0</v>
      </c>
      <c r="M33" s="52">
        <f t="shared" si="1"/>
        <v>0</v>
      </c>
      <c r="N33" s="30" t="e">
        <f t="shared" si="2"/>
        <v>#DIV/0!</v>
      </c>
      <c r="O33" s="55">
        <f t="shared" si="3"/>
        <v>0</v>
      </c>
      <c r="P33" s="52" t="e">
        <f t="shared" si="4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8"/>
        <v>#DIV/0!</v>
      </c>
      <c r="K34" s="20">
        <v>40938</v>
      </c>
      <c r="L34" s="51">
        <f t="shared" si="5"/>
        <v>0</v>
      </c>
      <c r="M34" s="52">
        <f t="shared" si="1"/>
        <v>0</v>
      </c>
      <c r="N34" s="30" t="e">
        <f t="shared" si="2"/>
        <v>#DIV/0!</v>
      </c>
      <c r="O34" s="55">
        <f t="shared" si="3"/>
        <v>0</v>
      </c>
      <c r="P34" s="52" t="e">
        <f t="shared" si="4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8"/>
        <v>#DIV/0!</v>
      </c>
      <c r="K35" s="20">
        <v>40939</v>
      </c>
      <c r="L35" s="51">
        <f t="shared" si="5"/>
        <v>0</v>
      </c>
      <c r="M35" s="52">
        <f t="shared" si="1"/>
        <v>0</v>
      </c>
      <c r="N35" s="30" t="e">
        <f t="shared" si="2"/>
        <v>#DIV/0!</v>
      </c>
      <c r="O35" s="55">
        <f t="shared" si="3"/>
        <v>0</v>
      </c>
      <c r="P35" s="52" t="e">
        <f t="shared" si="4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1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8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8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8"/>
        <v>#DIV/0!</v>
      </c>
      <c r="K38" s="161" t="s">
        <v>71</v>
      </c>
      <c r="L38" s="161"/>
      <c r="M38" s="18" t="s">
        <v>4</v>
      </c>
      <c r="N38" s="18" t="s">
        <v>9</v>
      </c>
      <c r="O38" s="18" t="s">
        <v>73</v>
      </c>
      <c r="P38" s="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8"/>
        <v>#DIV/0!</v>
      </c>
      <c r="K39" s="161" t="s">
        <v>48</v>
      </c>
      <c r="L39" s="161"/>
      <c r="M39" s="56">
        <f t="shared" ref="M39:M41" si="9">SUMIF(A:A,K39,G:G)</f>
        <v>0</v>
      </c>
      <c r="N39" s="21">
        <f t="shared" ref="N39:N41" si="10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8"/>
        <v>#DIV/0!</v>
      </c>
      <c r="K40" s="161" t="s">
        <v>49</v>
      </c>
      <c r="L40" s="161"/>
      <c r="M40" s="56">
        <f t="shared" si="9"/>
        <v>0</v>
      </c>
      <c r="N40" s="21">
        <f t="shared" si="10"/>
        <v>0</v>
      </c>
      <c r="O40" s="58" t="e">
        <f t="shared" ref="O40:O41" si="11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8"/>
        <v>#DIV/0!</v>
      </c>
      <c r="K41" s="161" t="s">
        <v>50</v>
      </c>
      <c r="L41" s="161"/>
      <c r="M41" s="56">
        <f t="shared" si="9"/>
        <v>0</v>
      </c>
      <c r="N41" s="21">
        <f t="shared" si="10"/>
        <v>0</v>
      </c>
      <c r="O41" s="58" t="e">
        <f t="shared" si="11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8"/>
        <v>#DIV/0!</v>
      </c>
      <c r="K42" s="161" t="s">
        <v>209</v>
      </c>
      <c r="L42" s="161"/>
      <c r="M42" s="56">
        <f t="shared" ref="M42" si="12">SUMIF(A:A,K42,G:G)</f>
        <v>0</v>
      </c>
      <c r="N42" s="21">
        <f t="shared" ref="N42" si="13">COUNTIF(A:A,K42)</f>
        <v>0</v>
      </c>
      <c r="O42" s="58" t="e">
        <f t="shared" ref="O42" si="14">M42/N42</f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8"/>
        <v>#DIV/0!</v>
      </c>
      <c r="K43" s="161" t="s">
        <v>51</v>
      </c>
      <c r="L43" s="161"/>
      <c r="M43" s="56">
        <f t="shared" ref="M43:M45" si="15">SUMIF(A:A,K43,G:G)</f>
        <v>0</v>
      </c>
      <c r="N43" s="21">
        <f t="shared" ref="N43:N45" si="16">COUNTIF(A:A,K43)</f>
        <v>0</v>
      </c>
      <c r="O43" s="58" t="e">
        <f t="shared" ref="O43:O45" si="17">M43/N43</f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8">SUM(G44/F44)</f>
        <v>#DIV/0!</v>
      </c>
      <c r="K44" s="254" t="s">
        <v>160</v>
      </c>
      <c r="L44" s="255"/>
      <c r="M44" s="56">
        <f t="shared" si="15"/>
        <v>0</v>
      </c>
      <c r="N44" s="21">
        <f t="shared" si="16"/>
        <v>0</v>
      </c>
      <c r="O44" s="58" t="e">
        <f t="shared" si="17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8"/>
        <v>#DIV/0!</v>
      </c>
      <c r="K45" s="254" t="s">
        <v>161</v>
      </c>
      <c r="L45" s="255"/>
      <c r="M45" s="56">
        <f t="shared" si="15"/>
        <v>0</v>
      </c>
      <c r="N45" s="21">
        <f t="shared" si="16"/>
        <v>0</v>
      </c>
      <c r="O45" s="58" t="e">
        <f t="shared" si="17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8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8"/>
        <v>#DIV/0!</v>
      </c>
      <c r="K47" s="254" t="s">
        <v>217</v>
      </c>
      <c r="L47" s="255"/>
      <c r="M47" s="56">
        <f t="shared" ref="M47:M48" si="19">SUMIF(A:A,K47,G:G)</f>
        <v>0</v>
      </c>
      <c r="N47" s="21">
        <f t="shared" ref="N47:N48" si="20">COUNTIF(A:A,K47)</f>
        <v>0</v>
      </c>
      <c r="O47" s="58" t="e">
        <f t="shared" ref="O47:O48" si="21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8"/>
        <v>#DIV/0!</v>
      </c>
      <c r="K48" s="254" t="s">
        <v>218</v>
      </c>
      <c r="L48" s="255"/>
      <c r="M48" s="56">
        <f t="shared" si="19"/>
        <v>0</v>
      </c>
      <c r="N48" s="21">
        <f t="shared" si="20"/>
        <v>0</v>
      </c>
      <c r="O48" s="58" t="e">
        <f t="shared" si="21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8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8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8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8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8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8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8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8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8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8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8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8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8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8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8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8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8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8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8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8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8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8"/>
        <v>#DIV/0!</v>
      </c>
      <c r="P70" s="20">
        <v>40909</v>
      </c>
      <c r="Q70" s="96">
        <f>T3*(1+N69)</f>
        <v>0</v>
      </c>
      <c r="R70" s="97">
        <f>Q70-T3</f>
        <v>0</v>
      </c>
      <c r="S70" s="99">
        <f t="shared" ref="S70:S100" si="22">L5</f>
        <v>0</v>
      </c>
      <c r="T70" s="100">
        <f t="shared" ref="T70:T100" si="23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8"/>
        <v>#DIV/0!</v>
      </c>
      <c r="P71" s="20">
        <v>40910</v>
      </c>
      <c r="Q71" s="96">
        <f t="shared" ref="Q71:Q100" si="24">Q70*(1+$N$69)</f>
        <v>0</v>
      </c>
      <c r="R71" s="98">
        <f t="shared" ref="R71:R100" si="25">Q71-Q70</f>
        <v>0</v>
      </c>
      <c r="S71" s="99">
        <f t="shared" si="22"/>
        <v>0</v>
      </c>
      <c r="T71" s="100">
        <f t="shared" si="23"/>
        <v>0</v>
      </c>
      <c r="U71" s="52">
        <f t="shared" ref="U71:U100" si="26"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8"/>
        <v>#DIV/0!</v>
      </c>
      <c r="P72" s="20">
        <v>40911</v>
      </c>
      <c r="Q72" s="96">
        <f t="shared" si="24"/>
        <v>0</v>
      </c>
      <c r="R72" s="98">
        <f t="shared" si="25"/>
        <v>0</v>
      </c>
      <c r="S72" s="99">
        <f t="shared" si="22"/>
        <v>0</v>
      </c>
      <c r="T72" s="100">
        <f t="shared" si="23"/>
        <v>0</v>
      </c>
      <c r="U72" s="52">
        <f t="shared" si="26"/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8"/>
        <v>#DIV/0!</v>
      </c>
      <c r="P73" s="20">
        <v>40912</v>
      </c>
      <c r="Q73" s="96">
        <f t="shared" si="24"/>
        <v>0</v>
      </c>
      <c r="R73" s="98">
        <f t="shared" si="25"/>
        <v>0</v>
      </c>
      <c r="S73" s="99">
        <f t="shared" si="22"/>
        <v>0</v>
      </c>
      <c r="T73" s="100">
        <f t="shared" si="23"/>
        <v>0</v>
      </c>
      <c r="U73" s="52">
        <f t="shared" si="26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8"/>
        <v>#DIV/0!</v>
      </c>
      <c r="P74" s="20">
        <v>40913</v>
      </c>
      <c r="Q74" s="96">
        <f t="shared" si="24"/>
        <v>0</v>
      </c>
      <c r="R74" s="98">
        <f t="shared" si="25"/>
        <v>0</v>
      </c>
      <c r="S74" s="99">
        <f t="shared" si="22"/>
        <v>0</v>
      </c>
      <c r="T74" s="100">
        <f t="shared" si="23"/>
        <v>0</v>
      </c>
      <c r="U74" s="52">
        <f t="shared" si="26"/>
        <v>0</v>
      </c>
      <c r="X74" s="112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8"/>
        <v>#DIV/0!</v>
      </c>
      <c r="P75" s="20">
        <v>40914</v>
      </c>
      <c r="Q75" s="96">
        <f t="shared" si="24"/>
        <v>0</v>
      </c>
      <c r="R75" s="98">
        <f t="shared" si="25"/>
        <v>0</v>
      </c>
      <c r="S75" s="99">
        <f t="shared" si="22"/>
        <v>0</v>
      </c>
      <c r="T75" s="100">
        <f t="shared" si="23"/>
        <v>0</v>
      </c>
      <c r="U75" s="52">
        <f t="shared" si="26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8"/>
        <v>#DIV/0!</v>
      </c>
      <c r="P76" s="20">
        <v>40915</v>
      </c>
      <c r="Q76" s="96">
        <f t="shared" si="24"/>
        <v>0</v>
      </c>
      <c r="R76" s="98">
        <f t="shared" si="25"/>
        <v>0</v>
      </c>
      <c r="S76" s="99">
        <f t="shared" si="22"/>
        <v>0</v>
      </c>
      <c r="T76" s="100">
        <f t="shared" si="23"/>
        <v>0</v>
      </c>
      <c r="U76" s="52">
        <f t="shared" si="26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8"/>
        <v>#DIV/0!</v>
      </c>
      <c r="P77" s="20">
        <v>40916</v>
      </c>
      <c r="Q77" s="96">
        <f t="shared" si="24"/>
        <v>0</v>
      </c>
      <c r="R77" s="98">
        <f t="shared" si="25"/>
        <v>0</v>
      </c>
      <c r="S77" s="99">
        <f t="shared" si="22"/>
        <v>0</v>
      </c>
      <c r="T77" s="100">
        <f t="shared" si="23"/>
        <v>0</v>
      </c>
      <c r="U77" s="52">
        <f t="shared" si="26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8"/>
        <v>#DIV/0!</v>
      </c>
      <c r="P78" s="20">
        <v>40917</v>
      </c>
      <c r="Q78" s="96">
        <f t="shared" si="24"/>
        <v>0</v>
      </c>
      <c r="R78" s="98">
        <f t="shared" si="25"/>
        <v>0</v>
      </c>
      <c r="S78" s="99">
        <f t="shared" si="22"/>
        <v>0</v>
      </c>
      <c r="T78" s="100">
        <f t="shared" si="23"/>
        <v>0</v>
      </c>
      <c r="U78" s="52">
        <f t="shared" si="26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8"/>
        <v>#DIV/0!</v>
      </c>
      <c r="P79" s="20">
        <v>40918</v>
      </c>
      <c r="Q79" s="96">
        <f t="shared" si="24"/>
        <v>0</v>
      </c>
      <c r="R79" s="98">
        <f t="shared" si="25"/>
        <v>0</v>
      </c>
      <c r="S79" s="99">
        <f t="shared" si="22"/>
        <v>0</v>
      </c>
      <c r="T79" s="100">
        <f t="shared" si="23"/>
        <v>0</v>
      </c>
      <c r="U79" s="52">
        <f t="shared" si="26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8"/>
        <v>#DIV/0!</v>
      </c>
      <c r="P80" s="20">
        <v>40919</v>
      </c>
      <c r="Q80" s="96">
        <f t="shared" si="24"/>
        <v>0</v>
      </c>
      <c r="R80" s="98">
        <f t="shared" si="25"/>
        <v>0</v>
      </c>
      <c r="S80" s="99">
        <f t="shared" si="22"/>
        <v>0</v>
      </c>
      <c r="T80" s="100">
        <f t="shared" si="23"/>
        <v>0</v>
      </c>
      <c r="U80" s="52">
        <f t="shared" si="26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8"/>
        <v>#DIV/0!</v>
      </c>
      <c r="P81" s="20">
        <v>40920</v>
      </c>
      <c r="Q81" s="96">
        <f t="shared" si="24"/>
        <v>0</v>
      </c>
      <c r="R81" s="98">
        <f t="shared" si="25"/>
        <v>0</v>
      </c>
      <c r="S81" s="99">
        <f t="shared" si="22"/>
        <v>0</v>
      </c>
      <c r="T81" s="100">
        <f t="shared" si="23"/>
        <v>0</v>
      </c>
      <c r="U81" s="52">
        <f t="shared" si="26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8"/>
        <v>#DIV/0!</v>
      </c>
      <c r="P82" s="20">
        <v>40921</v>
      </c>
      <c r="Q82" s="96">
        <f t="shared" si="24"/>
        <v>0</v>
      </c>
      <c r="R82" s="98">
        <f t="shared" si="25"/>
        <v>0</v>
      </c>
      <c r="S82" s="99">
        <f t="shared" si="22"/>
        <v>0</v>
      </c>
      <c r="T82" s="100">
        <f t="shared" si="23"/>
        <v>0</v>
      </c>
      <c r="U82" s="52">
        <f t="shared" si="26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8"/>
        <v>#DIV/0!</v>
      </c>
      <c r="P83" s="20">
        <v>40922</v>
      </c>
      <c r="Q83" s="96">
        <f t="shared" si="24"/>
        <v>0</v>
      </c>
      <c r="R83" s="98">
        <f t="shared" si="25"/>
        <v>0</v>
      </c>
      <c r="S83" s="99">
        <f t="shared" si="22"/>
        <v>0</v>
      </c>
      <c r="T83" s="100">
        <f t="shared" si="23"/>
        <v>0</v>
      </c>
      <c r="U83" s="52">
        <f t="shared" si="26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8"/>
        <v>#DIV/0!</v>
      </c>
      <c r="P84" s="20">
        <v>40923</v>
      </c>
      <c r="Q84" s="96">
        <f t="shared" si="24"/>
        <v>0</v>
      </c>
      <c r="R84" s="98">
        <f t="shared" si="25"/>
        <v>0</v>
      </c>
      <c r="S84" s="99">
        <f t="shared" si="22"/>
        <v>0</v>
      </c>
      <c r="T84" s="100">
        <f t="shared" si="23"/>
        <v>0</v>
      </c>
      <c r="U84" s="52">
        <f t="shared" si="26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8"/>
        <v>#DIV/0!</v>
      </c>
      <c r="P85" s="20">
        <v>40924</v>
      </c>
      <c r="Q85" s="96">
        <f t="shared" si="24"/>
        <v>0</v>
      </c>
      <c r="R85" s="98">
        <f t="shared" si="25"/>
        <v>0</v>
      </c>
      <c r="S85" s="99">
        <f t="shared" si="22"/>
        <v>0</v>
      </c>
      <c r="T85" s="100">
        <f t="shared" si="23"/>
        <v>0</v>
      </c>
      <c r="U85" s="52">
        <f t="shared" si="26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8"/>
        <v>#DIV/0!</v>
      </c>
      <c r="P86" s="20">
        <v>40925</v>
      </c>
      <c r="Q86" s="96">
        <f t="shared" si="24"/>
        <v>0</v>
      </c>
      <c r="R86" s="98">
        <f t="shared" si="25"/>
        <v>0</v>
      </c>
      <c r="S86" s="99">
        <f t="shared" si="22"/>
        <v>0</v>
      </c>
      <c r="T86" s="100">
        <f t="shared" si="23"/>
        <v>0</v>
      </c>
      <c r="U86" s="52">
        <f t="shared" si="26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8"/>
        <v>#DIV/0!</v>
      </c>
      <c r="P87" s="20">
        <v>40926</v>
      </c>
      <c r="Q87" s="96">
        <f t="shared" si="24"/>
        <v>0</v>
      </c>
      <c r="R87" s="98">
        <f t="shared" si="25"/>
        <v>0</v>
      </c>
      <c r="S87" s="99">
        <f t="shared" si="22"/>
        <v>0</v>
      </c>
      <c r="T87" s="100">
        <f t="shared" si="23"/>
        <v>0</v>
      </c>
      <c r="U87" s="52">
        <f t="shared" si="26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8"/>
        <v>#DIV/0!</v>
      </c>
      <c r="P88" s="20">
        <v>40927</v>
      </c>
      <c r="Q88" s="96">
        <f t="shared" si="24"/>
        <v>0</v>
      </c>
      <c r="R88" s="98">
        <f t="shared" si="25"/>
        <v>0</v>
      </c>
      <c r="S88" s="99">
        <f t="shared" si="22"/>
        <v>0</v>
      </c>
      <c r="T88" s="100">
        <f t="shared" si="23"/>
        <v>0</v>
      </c>
      <c r="U88" s="52">
        <f t="shared" si="26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8"/>
        <v>#DIV/0!</v>
      </c>
      <c r="P89" s="20">
        <v>40928</v>
      </c>
      <c r="Q89" s="96">
        <f t="shared" si="24"/>
        <v>0</v>
      </c>
      <c r="R89" s="98">
        <f t="shared" si="25"/>
        <v>0</v>
      </c>
      <c r="S89" s="99">
        <f t="shared" si="22"/>
        <v>0</v>
      </c>
      <c r="T89" s="100">
        <f t="shared" si="23"/>
        <v>0</v>
      </c>
      <c r="U89" s="52">
        <f t="shared" si="26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8"/>
        <v>#DIV/0!</v>
      </c>
      <c r="P90" s="20">
        <v>40929</v>
      </c>
      <c r="Q90" s="96">
        <f t="shared" si="24"/>
        <v>0</v>
      </c>
      <c r="R90" s="98">
        <f t="shared" si="25"/>
        <v>0</v>
      </c>
      <c r="S90" s="99">
        <f t="shared" si="22"/>
        <v>0</v>
      </c>
      <c r="T90" s="100">
        <f t="shared" si="23"/>
        <v>0</v>
      </c>
      <c r="U90" s="52">
        <f t="shared" si="26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8"/>
        <v>#DIV/0!</v>
      </c>
      <c r="P91" s="20">
        <v>40930</v>
      </c>
      <c r="Q91" s="96">
        <f t="shared" si="24"/>
        <v>0</v>
      </c>
      <c r="R91" s="98">
        <f t="shared" si="25"/>
        <v>0</v>
      </c>
      <c r="S91" s="99">
        <f t="shared" si="22"/>
        <v>0</v>
      </c>
      <c r="T91" s="100">
        <f t="shared" si="23"/>
        <v>0</v>
      </c>
      <c r="U91" s="52">
        <f t="shared" si="26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8"/>
        <v>#DIV/0!</v>
      </c>
      <c r="P92" s="20">
        <v>40931</v>
      </c>
      <c r="Q92" s="96">
        <f t="shared" si="24"/>
        <v>0</v>
      </c>
      <c r="R92" s="98">
        <f t="shared" si="25"/>
        <v>0</v>
      </c>
      <c r="S92" s="99">
        <f t="shared" si="22"/>
        <v>0</v>
      </c>
      <c r="T92" s="100">
        <f t="shared" si="23"/>
        <v>0</v>
      </c>
      <c r="U92" s="52">
        <f t="shared" si="26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8"/>
        <v>#DIV/0!</v>
      </c>
      <c r="P93" s="20">
        <v>40932</v>
      </c>
      <c r="Q93" s="96">
        <f t="shared" si="24"/>
        <v>0</v>
      </c>
      <c r="R93" s="98">
        <f t="shared" si="25"/>
        <v>0</v>
      </c>
      <c r="S93" s="99">
        <f t="shared" si="22"/>
        <v>0</v>
      </c>
      <c r="T93" s="100">
        <f t="shared" si="23"/>
        <v>0</v>
      </c>
      <c r="U93" s="52">
        <f t="shared" si="26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8"/>
        <v>#DIV/0!</v>
      </c>
      <c r="P94" s="20">
        <v>40933</v>
      </c>
      <c r="Q94" s="96">
        <f t="shared" si="24"/>
        <v>0</v>
      </c>
      <c r="R94" s="98">
        <f t="shared" si="25"/>
        <v>0</v>
      </c>
      <c r="S94" s="99">
        <f t="shared" si="22"/>
        <v>0</v>
      </c>
      <c r="T94" s="100">
        <f t="shared" si="23"/>
        <v>0</v>
      </c>
      <c r="U94" s="52">
        <f t="shared" si="26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8"/>
        <v>#DIV/0!</v>
      </c>
      <c r="P95" s="20">
        <v>40934</v>
      </c>
      <c r="Q95" s="96">
        <f t="shared" si="24"/>
        <v>0</v>
      </c>
      <c r="R95" s="98">
        <f t="shared" si="25"/>
        <v>0</v>
      </c>
      <c r="S95" s="99">
        <f t="shared" si="22"/>
        <v>0</v>
      </c>
      <c r="T95" s="100">
        <f t="shared" si="23"/>
        <v>0</v>
      </c>
      <c r="U95" s="52">
        <f t="shared" si="26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8"/>
        <v>#DIV/0!</v>
      </c>
      <c r="P96" s="20">
        <v>40935</v>
      </c>
      <c r="Q96" s="96">
        <f t="shared" si="24"/>
        <v>0</v>
      </c>
      <c r="R96" s="98">
        <f t="shared" si="25"/>
        <v>0</v>
      </c>
      <c r="S96" s="99">
        <f t="shared" si="22"/>
        <v>0</v>
      </c>
      <c r="T96" s="100">
        <f t="shared" si="23"/>
        <v>0</v>
      </c>
      <c r="U96" s="52">
        <f t="shared" si="26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8"/>
        <v>#DIV/0!</v>
      </c>
      <c r="P97" s="20">
        <v>40936</v>
      </c>
      <c r="Q97" s="96">
        <f t="shared" si="24"/>
        <v>0</v>
      </c>
      <c r="R97" s="98">
        <f t="shared" si="25"/>
        <v>0</v>
      </c>
      <c r="S97" s="99">
        <f t="shared" si="22"/>
        <v>0</v>
      </c>
      <c r="T97" s="100">
        <f t="shared" si="23"/>
        <v>0</v>
      </c>
      <c r="U97" s="52">
        <f t="shared" si="26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8"/>
        <v>#DIV/0!</v>
      </c>
      <c r="P98" s="20">
        <v>40937</v>
      </c>
      <c r="Q98" s="96">
        <f t="shared" si="24"/>
        <v>0</v>
      </c>
      <c r="R98" s="98">
        <f t="shared" si="25"/>
        <v>0</v>
      </c>
      <c r="S98" s="99">
        <f t="shared" si="22"/>
        <v>0</v>
      </c>
      <c r="T98" s="100">
        <f t="shared" si="23"/>
        <v>0</v>
      </c>
      <c r="U98" s="52">
        <f t="shared" si="26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8"/>
        <v>#DIV/0!</v>
      </c>
      <c r="P99" s="20">
        <v>40938</v>
      </c>
      <c r="Q99" s="96">
        <f t="shared" si="24"/>
        <v>0</v>
      </c>
      <c r="R99" s="98">
        <f t="shared" si="25"/>
        <v>0</v>
      </c>
      <c r="S99" s="99">
        <f t="shared" si="22"/>
        <v>0</v>
      </c>
      <c r="T99" s="100">
        <f t="shared" si="23"/>
        <v>0</v>
      </c>
      <c r="U99" s="52">
        <f t="shared" si="26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8"/>
        <v>#DIV/0!</v>
      </c>
      <c r="P100" s="20">
        <v>40939</v>
      </c>
      <c r="Q100" s="96">
        <f t="shared" si="24"/>
        <v>0</v>
      </c>
      <c r="R100" s="98">
        <f t="shared" si="25"/>
        <v>0</v>
      </c>
      <c r="S100" s="99">
        <f t="shared" si="22"/>
        <v>0</v>
      </c>
      <c r="T100" s="100">
        <f t="shared" si="23"/>
        <v>0</v>
      </c>
      <c r="U100" s="52">
        <f t="shared" si="26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8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8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8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8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8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8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8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7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7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7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7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7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7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7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7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7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7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7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7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7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7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7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7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7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7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7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7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7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7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7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7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7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7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7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7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7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7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7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7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7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7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7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7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7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7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7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7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7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7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7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7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7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7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7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7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7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7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7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7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7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7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7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7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7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7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7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7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7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7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7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7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8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8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8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8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8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8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8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8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8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8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8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8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8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8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8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8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8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8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8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8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8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8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8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8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8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8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8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8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8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8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8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8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8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8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8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8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8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8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8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8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8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8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8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8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8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8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8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8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8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8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8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8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8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8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8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8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8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8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8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8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8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8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8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8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9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9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9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9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9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9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9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9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9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9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9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9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9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9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9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9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9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9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9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9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9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9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9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9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9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9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9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9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9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9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9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9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9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9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9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9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9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9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9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9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9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9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9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9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9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9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9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9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9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9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9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9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9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9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9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9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9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9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9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9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9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9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9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9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30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30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30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30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30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30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30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30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30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30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30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30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30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30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30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30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30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30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30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30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30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30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30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30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30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30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30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30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30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30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30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30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30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30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30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30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30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30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30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30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30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30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30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30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30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30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30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30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30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30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30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30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30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30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30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30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30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30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30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30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30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30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30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30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31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31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31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31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31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31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31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31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31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31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31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31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31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31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31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31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31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31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31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31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31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31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31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31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31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31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31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31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31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31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31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31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31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31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31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31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31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31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31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31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31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31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31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31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31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31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31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31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31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31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31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31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31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31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31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31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31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31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31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31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31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31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31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31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32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32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32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32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32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32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32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32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32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32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32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32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32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32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32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32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32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32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32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32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32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32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32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32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32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32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32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32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32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32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32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32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32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32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32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32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32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32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32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32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32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32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32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32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32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32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32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32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32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32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32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32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32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32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32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32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32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32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32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32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32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32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32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32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33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33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33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33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33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33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33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33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33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33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33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33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33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33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33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33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33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33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33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33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33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33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33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33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33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33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33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33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33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33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33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33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33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33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33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33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33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33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33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33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33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33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33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33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33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33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33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33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33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33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33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33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33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33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33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33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33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33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33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33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33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33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33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33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34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34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34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34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34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34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34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34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34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34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34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34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34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34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34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34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34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34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34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34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34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34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34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34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34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34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34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34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34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34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34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34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34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34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34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34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34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34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34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34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34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34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34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34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34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34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34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34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34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34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34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34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34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34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34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34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34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34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34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34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34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34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34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34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35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35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35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35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35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35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35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35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35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35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35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35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35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35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35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35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35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35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35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35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35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35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35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35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35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35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35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35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35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35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35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35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35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35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35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35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35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35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35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35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35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35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35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35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35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35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35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35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35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35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35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35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35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35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35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35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35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35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35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35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35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35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35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35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36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36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36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36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36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36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36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36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36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36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36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36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36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36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36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36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36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36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36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36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36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36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36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36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36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36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36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36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36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36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36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36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36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36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36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36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36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36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36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36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36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36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36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36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36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36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36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36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36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36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36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36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36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36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36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36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36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36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36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36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36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36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36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36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7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7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7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7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7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7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7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7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7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7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7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7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7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7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7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7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7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7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7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7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7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7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7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7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7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7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7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7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7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7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7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7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7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7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7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7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7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7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7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7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7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7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7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7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7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7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7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7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7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7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7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7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7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7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7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7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7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7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7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7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7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7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7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7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8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8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8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8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8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8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8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8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8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8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8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8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8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8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8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8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8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8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8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8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8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8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8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8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8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8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8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8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8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8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8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8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8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8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8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8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8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8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8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8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8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8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8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8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8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8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8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8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8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8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8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8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8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8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8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8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8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8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8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8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8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8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8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8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9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9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9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9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9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9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9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9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9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9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9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9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9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9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9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9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9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9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9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9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9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9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9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9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9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9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9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9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9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9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9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9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9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9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9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9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9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9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9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9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9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9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9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9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9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9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9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9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9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9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9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9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9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9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9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9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9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9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9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9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9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9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9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9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40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40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40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40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40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40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40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40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40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40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40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40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40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40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40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40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40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40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40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40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40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40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40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40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40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40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40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40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40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40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40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40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40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40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40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40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40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40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40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40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40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40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40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40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40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40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40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40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40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40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40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40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40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40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40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40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40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40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40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40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40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40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40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40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41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41"/>
        <v>#DIV/0!</v>
      </c>
    </row>
  </sheetData>
  <sheetProtection sheet="1" objects="1" scenarios="1" selectLockedCells="1"/>
  <mergeCells count="87">
    <mergeCell ref="X62:Y62"/>
    <mergeCell ref="X67:Y67"/>
    <mergeCell ref="X71:Y71"/>
    <mergeCell ref="K55:L55"/>
    <mergeCell ref="K42:L42"/>
    <mergeCell ref="K46:L46"/>
    <mergeCell ref="K54:L54"/>
    <mergeCell ref="K53:L53"/>
    <mergeCell ref="K56:L56"/>
    <mergeCell ref="K51:L51"/>
    <mergeCell ref="X9:Y9"/>
    <mergeCell ref="X13:Y13"/>
    <mergeCell ref="X22:Y22"/>
    <mergeCell ref="X31:Y31"/>
    <mergeCell ref="X52:Y52"/>
    <mergeCell ref="X26:Y26"/>
    <mergeCell ref="X35:Y35"/>
    <mergeCell ref="X41:Y41"/>
    <mergeCell ref="X46:Y46"/>
    <mergeCell ref="T35:U35"/>
    <mergeCell ref="V35:W35"/>
    <mergeCell ref="T29:U31"/>
    <mergeCell ref="V29:W31"/>
    <mergeCell ref="T32:U32"/>
    <mergeCell ref="V32:W32"/>
    <mergeCell ref="T33:U33"/>
    <mergeCell ref="V33:W33"/>
    <mergeCell ref="V26:W26"/>
    <mergeCell ref="K43:L43"/>
    <mergeCell ref="K44:L44"/>
    <mergeCell ref="K45:L45"/>
    <mergeCell ref="K50:L50"/>
    <mergeCell ref="T42:W42"/>
    <mergeCell ref="T43:W47"/>
    <mergeCell ref="T36:W36"/>
    <mergeCell ref="T37:W41"/>
    <mergeCell ref="T27:W27"/>
    <mergeCell ref="T34:U34"/>
    <mergeCell ref="V34:W34"/>
    <mergeCell ref="K40:L40"/>
    <mergeCell ref="K41:L41"/>
    <mergeCell ref="T26:U26"/>
    <mergeCell ref="K38:L38"/>
    <mergeCell ref="V20:W22"/>
    <mergeCell ref="T6:W6"/>
    <mergeCell ref="T7:W11"/>
    <mergeCell ref="T12:W12"/>
    <mergeCell ref="T13:W17"/>
    <mergeCell ref="T18:W18"/>
    <mergeCell ref="B1:B2"/>
    <mergeCell ref="T2:W2"/>
    <mergeCell ref="AD3:AD4"/>
    <mergeCell ref="T4:W4"/>
    <mergeCell ref="T5:W5"/>
    <mergeCell ref="T3:W3"/>
    <mergeCell ref="K39:L39"/>
    <mergeCell ref="K69:M69"/>
    <mergeCell ref="K67:U67"/>
    <mergeCell ref="X4:Y4"/>
    <mergeCell ref="AD5:AD8"/>
    <mergeCell ref="X17:Y17"/>
    <mergeCell ref="K47:L47"/>
    <mergeCell ref="K48:L48"/>
    <mergeCell ref="K49:L49"/>
    <mergeCell ref="V23:W23"/>
    <mergeCell ref="T24:U24"/>
    <mergeCell ref="V24:W24"/>
    <mergeCell ref="T25:U25"/>
    <mergeCell ref="V25:W25"/>
    <mergeCell ref="T23:U23"/>
    <mergeCell ref="T20:U22"/>
    <mergeCell ref="Y74:AD74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X56:Y56"/>
  </mergeCells>
  <conditionalFormatting sqref="V33:W33">
    <cfRule type="cellIs" dxfId="1926" priority="292" operator="equal">
      <formula>0</formula>
    </cfRule>
    <cfRule type="cellIs" dxfId="1925" priority="293" operator="greaterThan">
      <formula>0</formula>
    </cfRule>
  </conditionalFormatting>
  <conditionalFormatting sqref="Q48:S48 P53">
    <cfRule type="dataBar" priority="2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{F1323DAA-EBFB-427A-8FFF-1A7AD8CABCC8}</x14:id>
        </ext>
      </extLst>
    </cfRule>
  </conditionalFormatting>
  <conditionalFormatting sqref="Q49:S49 P54"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{A388372F-A072-4A76-8C03-52B7C9BE8AC0}</x14:id>
        </ext>
      </extLst>
    </cfRule>
  </conditionalFormatting>
  <conditionalFormatting sqref="Q50:S50 P55">
    <cfRule type="dataBar" priority="2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{6638898A-4589-402C-9100-788A148A4068}</x14:id>
        </ext>
      </extLst>
    </cfRule>
  </conditionalFormatting>
  <conditionalFormatting sqref="Q51:S51 P56">
    <cfRule type="dataBar" priority="2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{3044A4EB-D869-4A52-B41B-D5EFBB07DED1}</x14:id>
        </ext>
      </extLst>
    </cfRule>
  </conditionalFormatting>
  <conditionalFormatting sqref="L5:L35 P5:P35 O53:O56 M53:M56 G18:H1005 H5:H17 M39:M41 O39:O41 M43:M45 M50:M51 O43:O45 O50:O51">
    <cfRule type="cellIs" dxfId="1924" priority="234" operator="equal">
      <formula>0</formula>
    </cfRule>
  </conditionalFormatting>
  <conditionalFormatting sqref="L5:L35 P5:P35 O53:O56 M53:M56 G18:H1005 H5:H17 M39:M41 O39:O41 M43:M45 M50:M51 O43:O45 O50:O51">
    <cfRule type="cellIs" dxfId="1923" priority="233" operator="greaterThan">
      <formula>0</formula>
    </cfRule>
  </conditionalFormatting>
  <conditionalFormatting sqref="L5:L35 P5:P35 O53:O56 M53:M56 G18:H1005 H5:H17 M39:M41 O39:O41 M43:M45 M50:M51 O43:O45 O50:O51">
    <cfRule type="cellIs" dxfId="1922" priority="232" operator="lessThan">
      <formula>0</formula>
    </cfRule>
  </conditionalFormatting>
  <conditionalFormatting sqref="N53:N56 N39:N41 N43:N45 N50:N51">
    <cfRule type="cellIs" dxfId="1921" priority="231" operator="greaterThan">
      <formula>0</formula>
    </cfRule>
  </conditionalFormatting>
  <conditionalFormatting sqref="H5:H1005 M5:Q35 S5:S35 O39:S41 Q42:S46 Q48:S51 O53:P56 O43:P45 O50:P51">
    <cfRule type="cellIs" dxfId="1920" priority="230" operator="equal">
      <formula>0</formula>
    </cfRule>
  </conditionalFormatting>
  <conditionalFormatting sqref="N5:N35 P5:P35 H5:H1005 O39:S41 Q42:S46 Q48:S51 O53:P56 O43:P45 O50:P51">
    <cfRule type="containsErrors" dxfId="1919" priority="229">
      <formula>ISERROR(H5)</formula>
    </cfRule>
  </conditionalFormatting>
  <conditionalFormatting sqref="Y63:Y66 Y68:Y70 Y18:Y21 Y36:Y40 Y42:Y45 Y47:Y51 Y57:Y61 AD36 AD42 AD47 AD57 AD63 AD68 AD18">
    <cfRule type="cellIs" dxfId="1918" priority="188" operator="equal">
      <formula>0</formula>
    </cfRule>
  </conditionalFormatting>
  <conditionalFormatting sqref="Y63:Y66 Y68:Y70 Y18:Y21 Y36:Y40 Y42:Y45 Y47:Y51 Y57:Y61 AD36 AD42 AD47 AD57 AD63 AD68 AD18">
    <cfRule type="cellIs" dxfId="1917" priority="187" operator="greaterThan">
      <formula>0</formula>
    </cfRule>
  </conditionalFormatting>
  <conditionalFormatting sqref="Y63:Y66 Y68:Y70 Y18:Y21 Y36:Y40 Y42:Y45 Y47:Y51 Y57:Y61 AD36 AD42 AD47 AD57 AD63 AD68 AD18">
    <cfRule type="cellIs" dxfId="1916" priority="186" operator="lessThan">
      <formula>0</formula>
    </cfRule>
  </conditionalFormatting>
  <conditionalFormatting sqref="Z18:AB21 Z36:AB40 Z42:AB45 Z47:AB51 Z57:AB61 Z63:AB66 Z68:AB70">
    <cfRule type="cellIs" dxfId="1915" priority="185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914" priority="184" operator="equal">
      <formula>0</formula>
    </cfRule>
  </conditionalFormatting>
  <conditionalFormatting sqref="AC17 AC35 AC41 AC46 AC56 AC62 AC67">
    <cfRule type="containsErrors" dxfId="1913" priority="183">
      <formula>ISERROR(AC17)</formula>
    </cfRule>
  </conditionalFormatting>
  <conditionalFormatting sqref="AC17">
    <cfRule type="dataBar" priority="1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{0CDE72C9-9CD4-4479-B517-C92D235DD6EB}</x14:id>
        </ext>
      </extLst>
    </cfRule>
  </conditionalFormatting>
  <conditionalFormatting sqref="AC18:AC21 AC36:AC40 AC42:AC45 AC47:AC51 AC57:AC61 AC63:AC66 AC68:AC70">
    <cfRule type="containsErrors" dxfId="1912" priority="177">
      <formula>ISERROR(AC18)</formula>
    </cfRule>
    <cfRule type="cellIs" dxfId="1911" priority="178" operator="greaterThan">
      <formula>0</formula>
    </cfRule>
  </conditionalFormatting>
  <conditionalFormatting sqref="AA18:AB21 AA36:AB40 AA42:AB45 AA47:AB51 AA57:AB61 AA63:AB66 AA68:AB70">
    <cfRule type="cellIs" dxfId="1910" priority="175" operator="lessThan">
      <formula>0</formula>
    </cfRule>
    <cfRule type="cellIs" dxfId="1909" priority="176" operator="greaterThan">
      <formula>0</formula>
    </cfRule>
  </conditionalFormatting>
  <conditionalFormatting sqref="AB18:AB21 AB36:AB40 AB42:AB45 AB47:AB51 AB57:AB61 AB63:AB66 AB68:AB70">
    <cfRule type="cellIs" dxfId="1908" priority="174" operator="greaterThan">
      <formula>0</formula>
    </cfRule>
  </conditionalFormatting>
  <conditionalFormatting sqref="Y5:Y8 AD5:AD8">
    <cfRule type="cellIs" dxfId="1907" priority="173" operator="equal">
      <formula>0</formula>
    </cfRule>
  </conditionalFormatting>
  <conditionalFormatting sqref="Y5:Y8 AD5:AD8">
    <cfRule type="cellIs" dxfId="1906" priority="172" operator="greaterThan">
      <formula>0</formula>
    </cfRule>
  </conditionalFormatting>
  <conditionalFormatting sqref="Y5:Y8 AD5:AD8">
    <cfRule type="cellIs" dxfId="1905" priority="171" operator="lessThan">
      <formula>0</formula>
    </cfRule>
  </conditionalFormatting>
  <conditionalFormatting sqref="Z5:AB8">
    <cfRule type="cellIs" dxfId="1904" priority="170" operator="greaterThan">
      <formula>0</formula>
    </cfRule>
  </conditionalFormatting>
  <conditionalFormatting sqref="AC4 AD5:AD8 Y5:AB8">
    <cfRule type="cellIs" dxfId="1903" priority="169" operator="equal">
      <formula>0</formula>
    </cfRule>
  </conditionalFormatting>
  <conditionalFormatting sqref="AC4">
    <cfRule type="containsErrors" dxfId="1902" priority="168">
      <formula>ISERROR(AC4)</formula>
    </cfRule>
  </conditionalFormatting>
  <conditionalFormatting sqref="AC5:AC8">
    <cfRule type="containsErrors" dxfId="1901" priority="165">
      <formula>ISERROR(AC5)</formula>
    </cfRule>
    <cfRule type="cellIs" dxfId="1900" priority="166" operator="greaterThan">
      <formula>0</formula>
    </cfRule>
    <cfRule type="cellIs" dxfId="1899" priority="167" operator="equal">
      <formula>0</formula>
    </cfRule>
  </conditionalFormatting>
  <conditionalFormatting sqref="AA5:AB8">
    <cfRule type="cellIs" dxfId="1898" priority="163" operator="lessThan">
      <formula>0</formula>
    </cfRule>
    <cfRule type="cellIs" dxfId="1897" priority="164" operator="greaterThan">
      <formula>0</formula>
    </cfRule>
  </conditionalFormatting>
  <conditionalFormatting sqref="AB5:AB8">
    <cfRule type="cellIs" dxfId="1896" priority="162" operator="greaterThan">
      <formula>0</formula>
    </cfRule>
  </conditionalFormatting>
  <conditionalFormatting sqref="Y27:Y30 AD27">
    <cfRule type="cellIs" dxfId="1895" priority="161" operator="equal">
      <formula>0</formula>
    </cfRule>
  </conditionalFormatting>
  <conditionalFormatting sqref="Y27:Y30 AD27">
    <cfRule type="cellIs" dxfId="1894" priority="160" operator="greaterThan">
      <formula>0</formula>
    </cfRule>
  </conditionalFormatting>
  <conditionalFormatting sqref="Y27:Y30 AD27">
    <cfRule type="cellIs" dxfId="1893" priority="159" operator="lessThan">
      <formula>0</formula>
    </cfRule>
  </conditionalFormatting>
  <conditionalFormatting sqref="Z27:AB30">
    <cfRule type="cellIs" dxfId="1892" priority="158" operator="greaterThan">
      <formula>0</formula>
    </cfRule>
  </conditionalFormatting>
  <conditionalFormatting sqref="AC26 AD27 Y27:AB30">
    <cfRule type="cellIs" dxfId="1891" priority="157" operator="equal">
      <formula>0</formula>
    </cfRule>
  </conditionalFormatting>
  <conditionalFormatting sqref="AC26">
    <cfRule type="containsErrors" dxfId="1890" priority="156">
      <formula>ISERROR(AC26)</formula>
    </cfRule>
  </conditionalFormatting>
  <conditionalFormatting sqref="AC27:AC30">
    <cfRule type="containsErrors" dxfId="1889" priority="153">
      <formula>ISERROR(AC27)</formula>
    </cfRule>
    <cfRule type="cellIs" dxfId="1888" priority="154" operator="greaterThan">
      <formula>0</formula>
    </cfRule>
    <cfRule type="cellIs" dxfId="1887" priority="155" operator="equal">
      <formula>0</formula>
    </cfRule>
  </conditionalFormatting>
  <conditionalFormatting sqref="AA27:AB30">
    <cfRule type="cellIs" dxfId="1886" priority="151" operator="lessThan">
      <formula>0</formula>
    </cfRule>
    <cfRule type="cellIs" dxfId="1885" priority="152" operator="greaterThan">
      <formula>0</formula>
    </cfRule>
  </conditionalFormatting>
  <conditionalFormatting sqref="AB27:AB30">
    <cfRule type="cellIs" dxfId="1884" priority="150" operator="greaterThan">
      <formula>0</formula>
    </cfRule>
  </conditionalFormatting>
  <conditionalFormatting sqref="Y72:Y73 AD72">
    <cfRule type="cellIs" dxfId="1883" priority="149" operator="equal">
      <formula>0</formula>
    </cfRule>
  </conditionalFormatting>
  <conditionalFormatting sqref="Y72:Y73 AD72">
    <cfRule type="cellIs" dxfId="1882" priority="148" operator="greaterThan">
      <formula>0</formula>
    </cfRule>
  </conditionalFormatting>
  <conditionalFormatting sqref="Y72:Y73 AD72">
    <cfRule type="cellIs" dxfId="1881" priority="147" operator="lessThan">
      <formula>0</formula>
    </cfRule>
  </conditionalFormatting>
  <conditionalFormatting sqref="Z72:AB73">
    <cfRule type="cellIs" dxfId="1880" priority="146" operator="greaterThan">
      <formula>0</formula>
    </cfRule>
  </conditionalFormatting>
  <conditionalFormatting sqref="AD72 Y72:AB73">
    <cfRule type="cellIs" dxfId="1879" priority="145" operator="equal">
      <formula>0</formula>
    </cfRule>
  </conditionalFormatting>
  <conditionalFormatting sqref="AC71">
    <cfRule type="containsErrors" dxfId="1878" priority="144">
      <formula>ISERROR(AC71)</formula>
    </cfRule>
  </conditionalFormatting>
  <conditionalFormatting sqref="AC72:AC73">
    <cfRule type="containsErrors" dxfId="1877" priority="139">
      <formula>ISERROR(AC72)</formula>
    </cfRule>
    <cfRule type="cellIs" dxfId="1876" priority="140" operator="greaterThan">
      <formula>0</formula>
    </cfRule>
    <cfRule type="cellIs" dxfId="1875" priority="141" operator="equal">
      <formula>0</formula>
    </cfRule>
  </conditionalFormatting>
  <conditionalFormatting sqref="AA72:AB73">
    <cfRule type="cellIs" dxfId="1874" priority="137" operator="lessThan">
      <formula>0</formula>
    </cfRule>
    <cfRule type="cellIs" dxfId="1873" priority="138" operator="greaterThan">
      <formula>0</formula>
    </cfRule>
  </conditionalFormatting>
  <conditionalFormatting sqref="AB72:AB73">
    <cfRule type="cellIs" dxfId="1872" priority="136" operator="greaterThan">
      <formula>0</formula>
    </cfRule>
  </conditionalFormatting>
  <conditionalFormatting sqref="AC18:AC21 AC36:AC40 AC42:AC45 AC47:AC51 AC57:AC61 AC63:AC66 AC68:AC70 AC72:AC73">
    <cfRule type="cellIs" dxfId="1871" priority="179" operator="equal">
      <formula>0</formula>
    </cfRule>
  </conditionalFormatting>
  <conditionalFormatting sqref="AC56 AC41 AC26 AC17 AC4 AC35 AC46 AC62 AC67 AC71">
    <cfRule type="dataBar" priority="180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{14FC7C14-B5F7-4178-A0CB-BB07036EF5C5}</x14:id>
        </ext>
      </extLst>
    </cfRule>
    <cfRule type="dataBar" priority="1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{ACECF961-1BEF-4C12-8F28-908EA65428D4}</x14:id>
        </ext>
      </extLst>
    </cfRule>
  </conditionalFormatting>
  <conditionalFormatting sqref="R5:R35">
    <cfRule type="cellIs" dxfId="1870" priority="135" operator="equal">
      <formula>0</formula>
    </cfRule>
  </conditionalFormatting>
  <conditionalFormatting sqref="Q38:S38"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{6B4DF018-F941-453C-9140-02F1FA1F0B46}</x14:id>
        </ext>
      </extLst>
    </cfRule>
  </conditionalFormatting>
  <conditionalFormatting sqref="Q38:S38">
    <cfRule type="cellIs" dxfId="1869" priority="133" operator="equal">
      <formula>0</formula>
    </cfRule>
  </conditionalFormatting>
  <conditionalFormatting sqref="Q38:S38">
    <cfRule type="containsErrors" dxfId="1868" priority="132">
      <formula>ISERROR(Q38)</formula>
    </cfRule>
  </conditionalFormatting>
  <conditionalFormatting sqref="G14:G17">
    <cfRule type="cellIs" dxfId="1867" priority="131" operator="equal">
      <formula>0</formula>
    </cfRule>
  </conditionalFormatting>
  <conditionalFormatting sqref="G14:G17">
    <cfRule type="cellIs" dxfId="1866" priority="130" operator="greaterThan">
      <formula>0</formula>
    </cfRule>
  </conditionalFormatting>
  <conditionalFormatting sqref="G14:G17">
    <cfRule type="cellIs" dxfId="1865" priority="129" operator="lessThan">
      <formula>0</formula>
    </cfRule>
  </conditionalFormatting>
  <conditionalFormatting sqref="G5:G13">
    <cfRule type="cellIs" dxfId="1864" priority="128" operator="equal">
      <formula>0</formula>
    </cfRule>
  </conditionalFormatting>
  <conditionalFormatting sqref="G5:G13">
    <cfRule type="cellIs" dxfId="1863" priority="127" operator="greaterThan">
      <formula>0</formula>
    </cfRule>
  </conditionalFormatting>
  <conditionalFormatting sqref="G5:G13">
    <cfRule type="cellIs" dxfId="1862" priority="126" operator="lessThan">
      <formula>0</formula>
    </cfRule>
  </conditionalFormatting>
  <conditionalFormatting sqref="N69">
    <cfRule type="cellIs" dxfId="1861" priority="122" operator="greaterThan">
      <formula>0</formula>
    </cfRule>
  </conditionalFormatting>
  <conditionalFormatting sqref="U70:U100">
    <cfRule type="cellIs" dxfId="1860" priority="109" operator="lessThan">
      <formula>0</formula>
    </cfRule>
    <cfRule type="cellIs" dxfId="1859" priority="110" operator="greaterThanOrEqual">
      <formula>0</formula>
    </cfRule>
  </conditionalFormatting>
  <conditionalFormatting sqref="Y10:Y12 AD10">
    <cfRule type="cellIs" dxfId="1858" priority="103" operator="equal">
      <formula>0</formula>
    </cfRule>
  </conditionalFormatting>
  <conditionalFormatting sqref="Y10:Y12 AD10">
    <cfRule type="cellIs" dxfId="1857" priority="102" operator="greaterThan">
      <formula>0</formula>
    </cfRule>
  </conditionalFormatting>
  <conditionalFormatting sqref="Y10:Y12 AD10">
    <cfRule type="cellIs" dxfId="1856" priority="101" operator="lessThan">
      <formula>0</formula>
    </cfRule>
  </conditionalFormatting>
  <conditionalFormatting sqref="Z10:AB12">
    <cfRule type="cellIs" dxfId="1855" priority="100" operator="greaterThan">
      <formula>0</formula>
    </cfRule>
  </conditionalFormatting>
  <conditionalFormatting sqref="AC9 AD10 Y10:AB12">
    <cfRule type="cellIs" dxfId="1854" priority="99" operator="equal">
      <formula>0</formula>
    </cfRule>
  </conditionalFormatting>
  <conditionalFormatting sqref="AC9">
    <cfRule type="containsErrors" dxfId="1853" priority="98">
      <formula>ISERROR(AC9)</formula>
    </cfRule>
  </conditionalFormatting>
  <conditionalFormatting sqref="AC9">
    <cfRule type="dataBar" priority="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{CF3F9845-398C-408C-B283-AC87FA375A62}</x14:id>
        </ext>
      </extLst>
    </cfRule>
  </conditionalFormatting>
  <conditionalFormatting sqref="AC10:AC12">
    <cfRule type="containsErrors" dxfId="1852" priority="92">
      <formula>ISERROR(AC10)</formula>
    </cfRule>
    <cfRule type="cellIs" dxfId="1851" priority="93" operator="greaterThan">
      <formula>0</formula>
    </cfRule>
  </conditionalFormatting>
  <conditionalFormatting sqref="AA10:AB12">
    <cfRule type="cellIs" dxfId="1850" priority="90" operator="lessThan">
      <formula>0</formula>
    </cfRule>
    <cfRule type="cellIs" dxfId="1849" priority="91" operator="greaterThan">
      <formula>0</formula>
    </cfRule>
  </conditionalFormatting>
  <conditionalFormatting sqref="AB10:AB12">
    <cfRule type="cellIs" dxfId="1848" priority="89" operator="greaterThan">
      <formula>0</formula>
    </cfRule>
  </conditionalFormatting>
  <conditionalFormatting sqref="AC10:AC12">
    <cfRule type="cellIs" dxfId="1847" priority="94" operator="equal">
      <formula>0</formula>
    </cfRule>
  </conditionalFormatting>
  <conditionalFormatting sqref="AC9">
    <cfRule type="dataBar" priority="95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{DB817B5D-DC72-43C5-9D39-2D3CE361BC6F}</x14:id>
        </ext>
      </extLst>
    </cfRule>
    <cfRule type="dataBar" priority="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{1BFC05CF-3B08-49D8-8EC9-5212F57EEF23}</x14:id>
        </ext>
      </extLst>
    </cfRule>
  </conditionalFormatting>
  <conditionalFormatting sqref="Y14:Y16 AD14">
    <cfRule type="cellIs" dxfId="1846" priority="88" operator="equal">
      <formula>0</formula>
    </cfRule>
  </conditionalFormatting>
  <conditionalFormatting sqref="Y14:Y16 AD14">
    <cfRule type="cellIs" dxfId="1845" priority="87" operator="greaterThan">
      <formula>0</formula>
    </cfRule>
  </conditionalFormatting>
  <conditionalFormatting sqref="Y14:Y16 AD14">
    <cfRule type="cellIs" dxfId="1844" priority="86" operator="lessThan">
      <formula>0</formula>
    </cfRule>
  </conditionalFormatting>
  <conditionalFormatting sqref="Z14:AB16">
    <cfRule type="cellIs" dxfId="1843" priority="85" operator="greaterThan">
      <formula>0</formula>
    </cfRule>
  </conditionalFormatting>
  <conditionalFormatting sqref="AC13 AD14 Y14:AB16">
    <cfRule type="cellIs" dxfId="1842" priority="84" operator="equal">
      <formula>0</formula>
    </cfRule>
  </conditionalFormatting>
  <conditionalFormatting sqref="AC13">
    <cfRule type="containsErrors" dxfId="1841" priority="83">
      <formula>ISERROR(AC13)</formula>
    </cfRule>
  </conditionalFormatting>
  <conditionalFormatting sqref="AC13">
    <cfRule type="dataBar" priority="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{238320CF-EFCF-4748-808B-DCD0D92C42A3}</x14:id>
        </ext>
      </extLst>
    </cfRule>
  </conditionalFormatting>
  <conditionalFormatting sqref="AC14:AC16">
    <cfRule type="containsErrors" dxfId="1840" priority="77">
      <formula>ISERROR(AC14)</formula>
    </cfRule>
    <cfRule type="cellIs" dxfId="1839" priority="78" operator="greaterThan">
      <formula>0</formula>
    </cfRule>
  </conditionalFormatting>
  <conditionalFormatting sqref="AA14:AB16">
    <cfRule type="cellIs" dxfId="1838" priority="75" operator="lessThan">
      <formula>0</formula>
    </cfRule>
    <cfRule type="cellIs" dxfId="1837" priority="76" operator="greaterThan">
      <formula>0</formula>
    </cfRule>
  </conditionalFormatting>
  <conditionalFormatting sqref="AB14:AB16">
    <cfRule type="cellIs" dxfId="1836" priority="74" operator="greaterThan">
      <formula>0</formula>
    </cfRule>
  </conditionalFormatting>
  <conditionalFormatting sqref="AC14:AC16">
    <cfRule type="cellIs" dxfId="1835" priority="79" operator="equal">
      <formula>0</formula>
    </cfRule>
  </conditionalFormatting>
  <conditionalFormatting sqref="AC13">
    <cfRule type="dataBar" priority="80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{02FD88B8-C4BA-43B1-A62E-650D3AEBFDD2}</x14:id>
        </ext>
      </extLst>
    </cfRule>
    <cfRule type="dataBar" priority="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{46BD7ACE-2A21-43F5-8F37-4AF92F74D7E5}</x14:id>
        </ext>
      </extLst>
    </cfRule>
  </conditionalFormatting>
  <conditionalFormatting sqref="Y23:Y25 AD23">
    <cfRule type="cellIs" dxfId="1834" priority="73" operator="equal">
      <formula>0</formula>
    </cfRule>
  </conditionalFormatting>
  <conditionalFormatting sqref="Y23:Y25 AD23">
    <cfRule type="cellIs" dxfId="1833" priority="72" operator="greaterThan">
      <formula>0</formula>
    </cfRule>
  </conditionalFormatting>
  <conditionalFormatting sqref="Y23:Y25 AD23">
    <cfRule type="cellIs" dxfId="1832" priority="71" operator="lessThan">
      <formula>0</formula>
    </cfRule>
  </conditionalFormatting>
  <conditionalFormatting sqref="Z23:AB25">
    <cfRule type="cellIs" dxfId="1831" priority="70" operator="greaterThan">
      <formula>0</formula>
    </cfRule>
  </conditionalFormatting>
  <conditionalFormatting sqref="AC22 AD23 Y23:AB25">
    <cfRule type="cellIs" dxfId="1830" priority="69" operator="equal">
      <formula>0</formula>
    </cfRule>
  </conditionalFormatting>
  <conditionalFormatting sqref="AC22">
    <cfRule type="containsErrors" dxfId="1829" priority="68">
      <formula>ISERROR(AC22)</formula>
    </cfRule>
  </conditionalFormatting>
  <conditionalFormatting sqref="AC22">
    <cfRule type="dataBar" priority="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{BA8A80AC-8161-48C3-9D3D-7EBC1325939F}</x14:id>
        </ext>
      </extLst>
    </cfRule>
  </conditionalFormatting>
  <conditionalFormatting sqref="AC23:AC25">
    <cfRule type="containsErrors" dxfId="1828" priority="62">
      <formula>ISERROR(AC23)</formula>
    </cfRule>
    <cfRule type="cellIs" dxfId="1827" priority="63" operator="greaterThan">
      <formula>0</formula>
    </cfRule>
  </conditionalFormatting>
  <conditionalFormatting sqref="AA23:AB25">
    <cfRule type="cellIs" dxfId="1826" priority="60" operator="lessThan">
      <formula>0</formula>
    </cfRule>
    <cfRule type="cellIs" dxfId="1825" priority="61" operator="greaterThan">
      <formula>0</formula>
    </cfRule>
  </conditionalFormatting>
  <conditionalFormatting sqref="AB23:AB25">
    <cfRule type="cellIs" dxfId="1824" priority="59" operator="greaterThan">
      <formula>0</formula>
    </cfRule>
  </conditionalFormatting>
  <conditionalFormatting sqref="AC23:AC25">
    <cfRule type="cellIs" dxfId="1823" priority="64" operator="equal">
      <formula>0</formula>
    </cfRule>
  </conditionalFormatting>
  <conditionalFormatting sqref="AC22">
    <cfRule type="dataBar" priority="65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{BA0FFC73-B7B2-4DBF-931F-86B2C4A34028}</x14:id>
        </ext>
      </extLst>
    </cfRule>
    <cfRule type="dataBar" priority="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{49EAC78E-CCC0-4D9C-8C36-811DECEB5A7C}</x14:id>
        </ext>
      </extLst>
    </cfRule>
  </conditionalFormatting>
  <conditionalFormatting sqref="Y32:Y34 AD32">
    <cfRule type="cellIs" dxfId="1822" priority="58" operator="equal">
      <formula>0</formula>
    </cfRule>
  </conditionalFormatting>
  <conditionalFormatting sqref="Y32:Y34 AD32">
    <cfRule type="cellIs" dxfId="1821" priority="57" operator="greaterThan">
      <formula>0</formula>
    </cfRule>
  </conditionalFormatting>
  <conditionalFormatting sqref="Y32:Y34 AD32">
    <cfRule type="cellIs" dxfId="1820" priority="56" operator="lessThan">
      <formula>0</formula>
    </cfRule>
  </conditionalFormatting>
  <conditionalFormatting sqref="Z32:AB34">
    <cfRule type="cellIs" dxfId="1819" priority="55" operator="greaterThan">
      <formula>0</formula>
    </cfRule>
  </conditionalFormatting>
  <conditionalFormatting sqref="AC31 AD32 Y32:AB34">
    <cfRule type="cellIs" dxfId="1818" priority="54" operator="equal">
      <formula>0</formula>
    </cfRule>
  </conditionalFormatting>
  <conditionalFormatting sqref="AC31">
    <cfRule type="containsErrors" dxfId="1817" priority="53">
      <formula>ISERROR(AC31)</formula>
    </cfRule>
  </conditionalFormatting>
  <conditionalFormatting sqref="AC31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{8C0F7C6A-5E3A-40D9-AFE1-83269E344599}</x14:id>
        </ext>
      </extLst>
    </cfRule>
  </conditionalFormatting>
  <conditionalFormatting sqref="AC32:AC34">
    <cfRule type="containsErrors" dxfId="1816" priority="47">
      <formula>ISERROR(AC32)</formula>
    </cfRule>
    <cfRule type="cellIs" dxfId="1815" priority="48" operator="greaterThan">
      <formula>0</formula>
    </cfRule>
  </conditionalFormatting>
  <conditionalFormatting sqref="AA32:AB34">
    <cfRule type="cellIs" dxfId="1814" priority="45" operator="lessThan">
      <formula>0</formula>
    </cfRule>
    <cfRule type="cellIs" dxfId="1813" priority="46" operator="greaterThan">
      <formula>0</formula>
    </cfRule>
  </conditionalFormatting>
  <conditionalFormatting sqref="AB32:AB34">
    <cfRule type="cellIs" dxfId="1812" priority="44" operator="greaterThan">
      <formula>0</formula>
    </cfRule>
  </conditionalFormatting>
  <conditionalFormatting sqref="AC32:AC34">
    <cfRule type="cellIs" dxfId="1811" priority="49" operator="equal">
      <formula>0</formula>
    </cfRule>
  </conditionalFormatting>
  <conditionalFormatting sqref="AC31">
    <cfRule type="dataBar" priority="50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{A9176E89-DEC1-4919-ACFF-0E958314DD00}</x14:id>
        </ext>
      </extLst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{5252FD50-4428-44D4-86B3-0D85EB54AA18}</x14:id>
        </ext>
      </extLst>
    </cfRule>
  </conditionalFormatting>
  <conditionalFormatting sqref="Y53:Y55 AD53">
    <cfRule type="cellIs" dxfId="1810" priority="43" operator="equal">
      <formula>0</formula>
    </cfRule>
  </conditionalFormatting>
  <conditionalFormatting sqref="Y53:Y55 AD53">
    <cfRule type="cellIs" dxfId="1809" priority="42" operator="greaterThan">
      <formula>0</formula>
    </cfRule>
  </conditionalFormatting>
  <conditionalFormatting sqref="Y53:Y55 AD53">
    <cfRule type="cellIs" dxfId="1808" priority="41" operator="lessThan">
      <formula>0</formula>
    </cfRule>
  </conditionalFormatting>
  <conditionalFormatting sqref="Z53:AB55">
    <cfRule type="cellIs" dxfId="1807" priority="40" operator="greaterThan">
      <formula>0</formula>
    </cfRule>
  </conditionalFormatting>
  <conditionalFormatting sqref="AC52 AD53 Y53:AB55">
    <cfRule type="cellIs" dxfId="1806" priority="39" operator="equal">
      <formula>0</formula>
    </cfRule>
  </conditionalFormatting>
  <conditionalFormatting sqref="AC52">
    <cfRule type="containsErrors" dxfId="1805" priority="38">
      <formula>ISERROR(AC52)</formula>
    </cfRule>
  </conditionalFormatting>
  <conditionalFormatting sqref="AC52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{41218C09-B68B-4760-A25C-22E4D6037383}</x14:id>
        </ext>
      </extLst>
    </cfRule>
  </conditionalFormatting>
  <conditionalFormatting sqref="AC53:AC55">
    <cfRule type="containsErrors" dxfId="1804" priority="32">
      <formula>ISERROR(AC53)</formula>
    </cfRule>
    <cfRule type="cellIs" dxfId="1803" priority="33" operator="greaterThan">
      <formula>0</formula>
    </cfRule>
  </conditionalFormatting>
  <conditionalFormatting sqref="AA53:AB55">
    <cfRule type="cellIs" dxfId="1802" priority="30" operator="lessThan">
      <formula>0</formula>
    </cfRule>
    <cfRule type="cellIs" dxfId="1801" priority="31" operator="greaterThan">
      <formula>0</formula>
    </cfRule>
  </conditionalFormatting>
  <conditionalFormatting sqref="AB53:AB55">
    <cfRule type="cellIs" dxfId="1800" priority="29" operator="greaterThan">
      <formula>0</formula>
    </cfRule>
  </conditionalFormatting>
  <conditionalFormatting sqref="AC53:AC55">
    <cfRule type="cellIs" dxfId="1799" priority="34" operator="equal">
      <formula>0</formula>
    </cfRule>
  </conditionalFormatting>
  <conditionalFormatting sqref="AC52">
    <cfRule type="dataBar" priority="35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{21F2C8B3-B920-4262-A6BD-C5AB4F56A54E}</x14:id>
        </ext>
      </extLst>
    </cfRule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{92528EF8-4A45-48CE-BBA8-A87A89133EFB}</x14:id>
        </ext>
      </extLst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{B878AA7A-1750-4759-BA3B-A95093DBA094}</x14:id>
        </ext>
      </extLst>
    </cfRule>
  </conditionalFormatting>
  <conditionalFormatting sqref="M42 O42">
    <cfRule type="cellIs" dxfId="1798" priority="27" operator="equal">
      <formula>0</formula>
    </cfRule>
  </conditionalFormatting>
  <conditionalFormatting sqref="M42 O42">
    <cfRule type="cellIs" dxfId="1797" priority="26" operator="greaterThan">
      <formula>0</formula>
    </cfRule>
  </conditionalFormatting>
  <conditionalFormatting sqref="M42 O42">
    <cfRule type="cellIs" dxfId="1796" priority="25" operator="lessThan">
      <formula>0</formula>
    </cfRule>
  </conditionalFormatting>
  <conditionalFormatting sqref="N42">
    <cfRule type="cellIs" dxfId="1795" priority="24" operator="greaterThan">
      <formula>0</formula>
    </cfRule>
  </conditionalFormatting>
  <conditionalFormatting sqref="O42:P42">
    <cfRule type="cellIs" dxfId="1794" priority="23" operator="equal">
      <formula>0</formula>
    </cfRule>
  </conditionalFormatting>
  <conditionalFormatting sqref="O42:P42">
    <cfRule type="containsErrors" dxfId="1793" priority="22">
      <formula>ISERROR(O42)</formula>
    </cfRule>
  </conditionalFormatting>
  <conditionalFormatting sqref="P50:P51 P43:P45 P39:S41 Q42:S46">
    <cfRule type="dataBar" priority="3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{2AA384CB-CCDA-484A-B1E8-1F763EDEDE08}</x14:id>
        </ext>
      </extLst>
    </cfRule>
  </conditionalFormatting>
  <conditionalFormatting sqref="M46 O46">
    <cfRule type="cellIs" dxfId="1792" priority="20" operator="equal">
      <formula>0</formula>
    </cfRule>
  </conditionalFormatting>
  <conditionalFormatting sqref="M46 O46">
    <cfRule type="cellIs" dxfId="1791" priority="19" operator="greaterThan">
      <formula>0</formula>
    </cfRule>
  </conditionalFormatting>
  <conditionalFormatting sqref="M46 O46">
    <cfRule type="cellIs" dxfId="1790" priority="18" operator="lessThan">
      <formula>0</formula>
    </cfRule>
  </conditionalFormatting>
  <conditionalFormatting sqref="N46">
    <cfRule type="cellIs" dxfId="1789" priority="17" operator="greaterThan">
      <formula>0</formula>
    </cfRule>
  </conditionalFormatting>
  <conditionalFormatting sqref="O46:P46">
    <cfRule type="cellIs" dxfId="1788" priority="16" operator="equal">
      <formula>0</formula>
    </cfRule>
  </conditionalFormatting>
  <conditionalFormatting sqref="O46:P46">
    <cfRule type="containsErrors" dxfId="1787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{E0584C40-D419-4407-B80A-EAEA6958664A}</x14:id>
        </ext>
      </extLst>
    </cfRule>
  </conditionalFormatting>
  <conditionalFormatting sqref="M47:M48 O47:O48">
    <cfRule type="cellIs" dxfId="1786" priority="13" operator="equal">
      <formula>0</formula>
    </cfRule>
  </conditionalFormatting>
  <conditionalFormatting sqref="M47:M48 O47:O48">
    <cfRule type="cellIs" dxfId="1785" priority="12" operator="greaterThan">
      <formula>0</formula>
    </cfRule>
  </conditionalFormatting>
  <conditionalFormatting sqref="M47:M48 O47:O48">
    <cfRule type="cellIs" dxfId="1784" priority="11" operator="lessThan">
      <formula>0</formula>
    </cfRule>
  </conditionalFormatting>
  <conditionalFormatting sqref="N47:N48">
    <cfRule type="cellIs" dxfId="1783" priority="10" operator="greaterThan">
      <formula>0</formula>
    </cfRule>
  </conditionalFormatting>
  <conditionalFormatting sqref="O47:P48">
    <cfRule type="cellIs" dxfId="1782" priority="9" operator="equal">
      <formula>0</formula>
    </cfRule>
  </conditionalFormatting>
  <conditionalFormatting sqref="O47:P48">
    <cfRule type="containsErrors" dxfId="1781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{674CE075-CE04-42D4-9D8F-E59C750FF56C}</x14:id>
        </ext>
      </extLst>
    </cfRule>
  </conditionalFormatting>
  <conditionalFormatting sqref="M49 O49">
    <cfRule type="cellIs" dxfId="1780" priority="6" operator="equal">
      <formula>0</formula>
    </cfRule>
  </conditionalFormatting>
  <conditionalFormatting sqref="M49 O49">
    <cfRule type="cellIs" dxfId="1779" priority="5" operator="greaterThan">
      <formula>0</formula>
    </cfRule>
  </conditionalFormatting>
  <conditionalFormatting sqref="M49 O49">
    <cfRule type="cellIs" dxfId="1778" priority="4" operator="lessThan">
      <formula>0</formula>
    </cfRule>
  </conditionalFormatting>
  <conditionalFormatting sqref="N49">
    <cfRule type="cellIs" dxfId="1777" priority="3" operator="greaterThan">
      <formula>0</formula>
    </cfRule>
  </conditionalFormatting>
  <conditionalFormatting sqref="O49:P49">
    <cfRule type="cellIs" dxfId="1776" priority="2" operator="equal">
      <formula>0</formula>
    </cfRule>
  </conditionalFormatting>
  <conditionalFormatting sqref="O49:P49">
    <cfRule type="containsErrors" dxfId="1775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{75699862-DDB5-4114-84D0-0EEA110F7A60}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C5:C1005">
      <formula1>Janeiro</formula1>
    </dataValidation>
    <dataValidation type="list" allowBlank="1" showInputMessage="1" showErrorMessage="1" sqref="D5:D1005">
      <formula1>Sports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323DAA-EBFB-427A-8FFF-1A7AD8CABC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 P53</xm:sqref>
        </x14:conditionalFormatting>
        <x14:conditionalFormatting xmlns:xm="http://schemas.microsoft.com/office/excel/2006/main">
          <x14:cfRule type="dataBar" id="{A388372F-A072-4A76-8C03-52B7C9BE8A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 P54</xm:sqref>
        </x14:conditionalFormatting>
        <x14:conditionalFormatting xmlns:xm="http://schemas.microsoft.com/office/excel/2006/main">
          <x14:cfRule type="dataBar" id="{6638898A-4589-402C-9100-788A148A40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 P55</xm:sqref>
        </x14:conditionalFormatting>
        <x14:conditionalFormatting xmlns:xm="http://schemas.microsoft.com/office/excel/2006/main">
          <x14:cfRule type="dataBar" id="{3044A4EB-D869-4A52-B41B-D5EFBB07DE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 P56</xm:sqref>
        </x14:conditionalFormatting>
        <x14:conditionalFormatting xmlns:xm="http://schemas.microsoft.com/office/excel/2006/main">
          <x14:cfRule type="dataBar" id="{0CDE72C9-9CD4-4479-B517-C92D235DD6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14FC7C14-B5F7-4178-A0CB-BB07036EF5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CECF961-1BEF-4C12-8F28-908EA6542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6B4DF018-F941-453C-9140-02F1FA1F0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CF3F9845-398C-408C-B283-AC87FA375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DB817B5D-DC72-43C5-9D39-2D3CE361BC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BFC05CF-3B08-49D8-8EC9-5212F57EEF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238320CF-EFCF-4748-808B-DCD0D92C42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02FD88B8-C4BA-43B1-A62E-650D3AEBFD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6BD7ACE-2A21-43F5-8F37-4AF92F74D7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BA8A80AC-8161-48C3-9D3D-7EBC132593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BA0FFC73-B7B2-4DBF-931F-86B2C4A340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9EAC78E-CCC0-4D9C-8C36-811DECEB5A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8C0F7C6A-5E3A-40D9-AFE1-83269E3445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A9176E89-DEC1-4919-ACFF-0E958314DD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252FD50-4428-44D4-86B3-0D85EB54AA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41218C09-B68B-4760-A25C-22E4D60373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21F2C8B3-B920-4262-A6BD-C5AB4F56A5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2528EF8-4A45-48CE-BBA8-A87A89133E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B878AA7A-1750-4759-BA3B-A95093DBA0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2AA384CB-CCDA-484A-B1E8-1F763EDEDE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P39:S41 Q42:S46</xm:sqref>
        </x14:conditionalFormatting>
        <x14:conditionalFormatting xmlns:xm="http://schemas.microsoft.com/office/excel/2006/main">
          <x14:cfRule type="dataBar" id="{E0584C40-D419-4407-B80A-EAEA69586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674CE075-CE04-42D4-9D8F-E59C750FF5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75699862-DDB5-4114-84D0-0EEA110F7A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topLeftCell="A22"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" style="5" customWidth="1"/>
    <col min="9" max="9" width="2" style="2" customWidth="1"/>
    <col min="10" max="10" width="8.875" style="2"/>
    <col min="11" max="11" width="8.625" style="3" customWidth="1"/>
    <col min="12" max="12" width="9.625" style="4" customWidth="1"/>
    <col min="13" max="13" width="11.25" style="5" customWidth="1"/>
    <col min="14" max="14" width="10.375" style="2" customWidth="1"/>
    <col min="15" max="15" width="9.625" style="2" customWidth="1"/>
    <col min="16" max="16" width="10.75" style="2" customWidth="1"/>
    <col min="17" max="17" width="11.25" style="2" customWidth="1"/>
    <col min="18" max="18" width="10.75" style="2" customWidth="1"/>
    <col min="19" max="19" width="10" style="2" customWidth="1"/>
    <col min="20" max="20" width="14.625" style="2" customWidth="1"/>
    <col min="21" max="21" width="10.625" style="2" customWidth="1"/>
    <col min="22" max="22" width="10.12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300">
        <f>SUM(Janeiro!T5-Banca!E9+Banca!C10)</f>
        <v>0</v>
      </c>
      <c r="U3" s="300"/>
      <c r="V3" s="300"/>
      <c r="W3" s="300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97" t="s">
        <v>119</v>
      </c>
      <c r="U4" s="298"/>
      <c r="V4" s="298"/>
      <c r="W4" s="299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40940</v>
      </c>
      <c r="L5" s="88">
        <f t="shared" ref="L5:L33" si="1">SUMIF(C:C,K5,G:G)</f>
        <v>0</v>
      </c>
      <c r="M5" s="52">
        <f t="shared" ref="M5:M33" si="2">SUMIF(C:C,K5,F:F)</f>
        <v>0</v>
      </c>
      <c r="N5" s="30" t="e">
        <f t="shared" ref="N5:N33" si="3">SUMIF(C:C,K5,G:G)/SUMIF(C:C,K5,F:F)</f>
        <v>#DIV/0!</v>
      </c>
      <c r="O5" s="55">
        <f t="shared" ref="O5:O33" si="4">COUNTIF(C:C,K5)</f>
        <v>0</v>
      </c>
      <c r="P5" s="52" t="e">
        <f t="shared" ref="P5:P33" si="5">L5/O5</f>
        <v>#DIV/0!</v>
      </c>
      <c r="Q5" s="87" t="e">
        <f>L5/T3</f>
        <v>#DIV/0!</v>
      </c>
      <c r="R5" s="94"/>
      <c r="S5" s="52">
        <f>T3+L5-R5</f>
        <v>0</v>
      </c>
      <c r="T5" s="300">
        <f>T3+T7-T43</f>
        <v>0</v>
      </c>
      <c r="U5" s="300"/>
      <c r="V5" s="300"/>
      <c r="W5" s="300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40941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3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40942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3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40943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40944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40945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40946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40947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40948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40949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40950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40951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40952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40953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40954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40955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40956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40957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40958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40959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40960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40961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40962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40963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40964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40965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40966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40967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40968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40940</v>
      </c>
      <c r="Q70" s="96">
        <f>T3*(1+N69)</f>
        <v>0</v>
      </c>
      <c r="R70" s="97">
        <f>Q70-T3</f>
        <v>0</v>
      </c>
      <c r="S70" s="99">
        <f t="shared" ref="S70:S98" si="15">L5</f>
        <v>0</v>
      </c>
      <c r="T70" s="100">
        <f t="shared" ref="T70:T98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40941</v>
      </c>
      <c r="Q71" s="96">
        <f t="shared" ref="Q71:Q98" si="17">Q70*(1+$N$69)</f>
        <v>0</v>
      </c>
      <c r="R71" s="98">
        <f t="shared" ref="R71:R98" si="18">Q71-Q70</f>
        <v>0</v>
      </c>
      <c r="S71" s="99">
        <f t="shared" si="15"/>
        <v>0</v>
      </c>
      <c r="T71" s="100">
        <f t="shared" si="16"/>
        <v>0</v>
      </c>
      <c r="U71" s="52">
        <f t="shared" ref="U71:U98" si="19"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40942</v>
      </c>
      <c r="Q72" s="96">
        <f t="shared" si="17"/>
        <v>0</v>
      </c>
      <c r="R72" s="98">
        <f t="shared" si="18"/>
        <v>0</v>
      </c>
      <c r="S72" s="99">
        <f t="shared" si="15"/>
        <v>0</v>
      </c>
      <c r="T72" s="100">
        <f t="shared" si="16"/>
        <v>0</v>
      </c>
      <c r="U72" s="52">
        <f t="shared" si="19"/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40943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40944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40945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40946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40947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40948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40949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40950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40951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40952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40953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40954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40955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40956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40957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40958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40959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40960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40961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40962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40963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40964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40965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40966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40967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40968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K47:L47"/>
    <mergeCell ref="K53:L53"/>
    <mergeCell ref="K50:L50"/>
    <mergeCell ref="T43:W47"/>
    <mergeCell ref="K43:L43"/>
    <mergeCell ref="K44:L44"/>
    <mergeCell ref="K45:L45"/>
    <mergeCell ref="K46:L46"/>
    <mergeCell ref="T33:U33"/>
    <mergeCell ref="V33:W33"/>
    <mergeCell ref="T27:W27"/>
    <mergeCell ref="AD3:AD4"/>
    <mergeCell ref="AD5:AD8"/>
    <mergeCell ref="X4:Y4"/>
    <mergeCell ref="X9:Y9"/>
    <mergeCell ref="X13:Y13"/>
    <mergeCell ref="X31:Y31"/>
    <mergeCell ref="T23:U23"/>
    <mergeCell ref="V23:W23"/>
    <mergeCell ref="T26:U26"/>
    <mergeCell ref="V26:W26"/>
    <mergeCell ref="AD10:AD12"/>
    <mergeCell ref="AD14:AD16"/>
    <mergeCell ref="AD18:AD21"/>
    <mergeCell ref="T37:W41"/>
    <mergeCell ref="T42:W42"/>
    <mergeCell ref="K42:L42"/>
    <mergeCell ref="X17:Y17"/>
    <mergeCell ref="X22:Y22"/>
    <mergeCell ref="X26:Y26"/>
    <mergeCell ref="K39:L39"/>
    <mergeCell ref="K40:L40"/>
    <mergeCell ref="T34:U34"/>
    <mergeCell ref="T29:U31"/>
    <mergeCell ref="V29:W31"/>
    <mergeCell ref="V34:W34"/>
    <mergeCell ref="T35:U35"/>
    <mergeCell ref="V35:W35"/>
    <mergeCell ref="T32:U32"/>
    <mergeCell ref="V32:W32"/>
    <mergeCell ref="B1:B2"/>
    <mergeCell ref="T24:U24"/>
    <mergeCell ref="V24:W24"/>
    <mergeCell ref="T25:U25"/>
    <mergeCell ref="V25:W25"/>
    <mergeCell ref="T2:W2"/>
    <mergeCell ref="T4:W4"/>
    <mergeCell ref="T5:W5"/>
    <mergeCell ref="T6:W6"/>
    <mergeCell ref="T7:W11"/>
    <mergeCell ref="T12:W12"/>
    <mergeCell ref="T13:W17"/>
    <mergeCell ref="T3:W3"/>
    <mergeCell ref="T18:W18"/>
    <mergeCell ref="T20:U22"/>
    <mergeCell ref="V20:W22"/>
    <mergeCell ref="X35:Y35"/>
    <mergeCell ref="X41:Y41"/>
    <mergeCell ref="K67:U67"/>
    <mergeCell ref="K69:M69"/>
    <mergeCell ref="K51:L51"/>
    <mergeCell ref="K48:L48"/>
    <mergeCell ref="X46:Y46"/>
    <mergeCell ref="X52:Y52"/>
    <mergeCell ref="X56:Y56"/>
    <mergeCell ref="K49:L49"/>
    <mergeCell ref="K54:L54"/>
    <mergeCell ref="K55:L55"/>
    <mergeCell ref="K56:L56"/>
    <mergeCell ref="K41:L41"/>
    <mergeCell ref="K38:L38"/>
    <mergeCell ref="T36:W36"/>
    <mergeCell ref="AD23:AD25"/>
    <mergeCell ref="AD27:AD30"/>
    <mergeCell ref="AD32:AD34"/>
    <mergeCell ref="AD36:AD40"/>
    <mergeCell ref="AD42:AD45"/>
    <mergeCell ref="AD72:AD73"/>
    <mergeCell ref="Y74:AD74"/>
    <mergeCell ref="AD47:AD51"/>
    <mergeCell ref="AD53:AD55"/>
    <mergeCell ref="AD57:AD61"/>
    <mergeCell ref="AD63:AD66"/>
    <mergeCell ref="AD68:AD70"/>
    <mergeCell ref="X62:Y62"/>
    <mergeCell ref="X67:Y67"/>
    <mergeCell ref="X71:Y71"/>
  </mergeCells>
  <conditionalFormatting sqref="Q48:S48">
    <cfRule type="dataBar" priority="5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{EB09AC7B-2E54-420C-B4B9-28B70C4E3F31}</x14:id>
        </ext>
      </extLst>
    </cfRule>
  </conditionalFormatting>
  <conditionalFormatting sqref="Q49:S49">
    <cfRule type="dataBar" priority="5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{751DBEFB-DF2B-426D-BC20-947B4F7FE595}</x14:id>
        </ext>
      </extLst>
    </cfRule>
  </conditionalFormatting>
  <conditionalFormatting sqref="Q50:S50">
    <cfRule type="dataBar" priority="5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{13B29AE6-4E48-48A2-A548-141732298CB5}</x14:id>
        </ext>
      </extLst>
    </cfRule>
  </conditionalFormatting>
  <conditionalFormatting sqref="Q51:S51">
    <cfRule type="dataBar" priority="5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{7037F948-6753-49FB-BA08-3E73A8C7ABB7}</x14:id>
        </ext>
      </extLst>
    </cfRule>
  </conditionalFormatting>
  <conditionalFormatting sqref="G83:H1005 H5:H82">
    <cfRule type="cellIs" dxfId="1774" priority="589" operator="equal">
      <formula>0</formula>
    </cfRule>
  </conditionalFormatting>
  <conditionalFormatting sqref="G83:H1005 H5:H82">
    <cfRule type="cellIs" dxfId="1773" priority="588" operator="greaterThan">
      <formula>0</formula>
    </cfRule>
  </conditionalFormatting>
  <conditionalFormatting sqref="G83:H1005 H5:H82">
    <cfRule type="cellIs" dxfId="1772" priority="587" operator="lessThan">
      <formula>0</formula>
    </cfRule>
  </conditionalFormatting>
  <conditionalFormatting sqref="Q48:S51 H5:H1005">
    <cfRule type="cellIs" dxfId="1771" priority="585" operator="equal">
      <formula>0</formula>
    </cfRule>
  </conditionalFormatting>
  <conditionalFormatting sqref="H5:H1005">
    <cfRule type="containsErrors" dxfId="1770" priority="584">
      <formula>ISERROR(H5)</formula>
    </cfRule>
  </conditionalFormatting>
  <conditionalFormatting sqref="Q48:S51">
    <cfRule type="containsErrors" dxfId="1769" priority="582">
      <formula>ISERROR(Q48)</formula>
    </cfRule>
  </conditionalFormatting>
  <conditionalFormatting sqref="V33:W33">
    <cfRule type="cellIs" dxfId="1768" priority="529" operator="equal">
      <formula>0</formula>
    </cfRule>
    <cfRule type="cellIs" dxfId="1767" priority="530" operator="greaterThan">
      <formula>0</formula>
    </cfRule>
  </conditionalFormatting>
  <conditionalFormatting sqref="Q39:S46">
    <cfRule type="dataBar" priority="4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{3DA7B139-34F1-4205-AE55-1B03DE87BE63}</x14:id>
        </ext>
      </extLst>
    </cfRule>
  </conditionalFormatting>
  <conditionalFormatting sqref="Q39:S46">
    <cfRule type="cellIs" dxfId="1766" priority="480" operator="equal">
      <formula>0</formula>
    </cfRule>
  </conditionalFormatting>
  <conditionalFormatting sqref="Q39:S46">
    <cfRule type="containsErrors" dxfId="1765" priority="478">
      <formula>ISERROR(Q39)</formula>
    </cfRule>
  </conditionalFormatting>
  <conditionalFormatting sqref="L5:L33 P5:P33">
    <cfRule type="cellIs" dxfId="1764" priority="385" operator="equal">
      <formula>0</formula>
    </cfRule>
  </conditionalFormatting>
  <conditionalFormatting sqref="L5:L33 P5:P33">
    <cfRule type="cellIs" dxfId="1763" priority="384" operator="greaterThan">
      <formula>0</formula>
    </cfRule>
  </conditionalFormatting>
  <conditionalFormatting sqref="L5:L33 P5:P33">
    <cfRule type="cellIs" dxfId="1762" priority="383" operator="lessThan">
      <formula>0</formula>
    </cfRule>
  </conditionalFormatting>
  <conditionalFormatting sqref="M5:Q33 S5:S33">
    <cfRule type="cellIs" dxfId="1761" priority="382" operator="equal">
      <formula>0</formula>
    </cfRule>
  </conditionalFormatting>
  <conditionalFormatting sqref="N5:N33 P5:P33">
    <cfRule type="containsErrors" dxfId="1760" priority="381">
      <formula>ISERROR(N5)</formula>
    </cfRule>
  </conditionalFormatting>
  <conditionalFormatting sqref="R5:R33">
    <cfRule type="cellIs" dxfId="1759" priority="380" operator="equal">
      <formula>0</formula>
    </cfRule>
  </conditionalFormatting>
  <conditionalFormatting sqref="Q38:S38">
    <cfRule type="dataBar" priority="3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{26025263-6239-4F1A-B233-2594459D362A}</x14:id>
        </ext>
      </extLst>
    </cfRule>
  </conditionalFormatting>
  <conditionalFormatting sqref="Q38:S38">
    <cfRule type="cellIs" dxfId="1758" priority="378" operator="equal">
      <formula>0</formula>
    </cfRule>
  </conditionalFormatting>
  <conditionalFormatting sqref="Q38:S38">
    <cfRule type="containsErrors" dxfId="1757" priority="377">
      <formula>ISERROR(Q38)</formula>
    </cfRule>
  </conditionalFormatting>
  <conditionalFormatting sqref="N69">
    <cfRule type="cellIs" dxfId="1756" priority="376" operator="greaterThan">
      <formula>0</formula>
    </cfRule>
  </conditionalFormatting>
  <conditionalFormatting sqref="U70:U98">
    <cfRule type="cellIs" dxfId="1755" priority="374" operator="lessThan">
      <formula>0</formula>
    </cfRule>
    <cfRule type="cellIs" dxfId="1754" priority="375" operator="greaterThanOrEqual">
      <formula>0</formula>
    </cfRule>
  </conditionalFormatting>
  <conditionalFormatting sqref="G5:G24 G27:G36 G40:G82">
    <cfRule type="cellIs" dxfId="1753" priority="373" operator="equal">
      <formula>0</formula>
    </cfRule>
  </conditionalFormatting>
  <conditionalFormatting sqref="G5:G24 G27:G36 G40:G82">
    <cfRule type="cellIs" dxfId="1752" priority="372" operator="greaterThan">
      <formula>0</formula>
    </cfRule>
  </conditionalFormatting>
  <conditionalFormatting sqref="G5:G24 G27:G36 G40:G82">
    <cfRule type="cellIs" dxfId="1751" priority="371" operator="lessThan">
      <formula>0</formula>
    </cfRule>
  </conditionalFormatting>
  <conditionalFormatting sqref="G25">
    <cfRule type="cellIs" dxfId="1750" priority="370" operator="equal">
      <formula>0</formula>
    </cfRule>
  </conditionalFormatting>
  <conditionalFormatting sqref="G25">
    <cfRule type="cellIs" dxfId="1749" priority="369" operator="greaterThan">
      <formula>0</formula>
    </cfRule>
  </conditionalFormatting>
  <conditionalFormatting sqref="G25">
    <cfRule type="cellIs" dxfId="1748" priority="368" operator="lessThan">
      <formula>0</formula>
    </cfRule>
  </conditionalFormatting>
  <conditionalFormatting sqref="G26">
    <cfRule type="cellIs" dxfId="1747" priority="367" operator="equal">
      <formula>0</formula>
    </cfRule>
  </conditionalFormatting>
  <conditionalFormatting sqref="G26">
    <cfRule type="cellIs" dxfId="1746" priority="366" operator="greaterThan">
      <formula>0</formula>
    </cfRule>
  </conditionalFormatting>
  <conditionalFormatting sqref="G26">
    <cfRule type="cellIs" dxfId="1745" priority="365" operator="lessThan">
      <formula>0</formula>
    </cfRule>
  </conditionalFormatting>
  <conditionalFormatting sqref="G39">
    <cfRule type="cellIs" dxfId="1744" priority="364" operator="equal">
      <formula>0</formula>
    </cfRule>
  </conditionalFormatting>
  <conditionalFormatting sqref="G39">
    <cfRule type="cellIs" dxfId="1743" priority="363" operator="greaterThan">
      <formula>0</formula>
    </cfRule>
  </conditionalFormatting>
  <conditionalFormatting sqref="G39">
    <cfRule type="cellIs" dxfId="1742" priority="362" operator="lessThan">
      <formula>0</formula>
    </cfRule>
  </conditionalFormatting>
  <conditionalFormatting sqref="G37">
    <cfRule type="cellIs" dxfId="1741" priority="361" operator="equal">
      <formula>0</formula>
    </cfRule>
  </conditionalFormatting>
  <conditionalFormatting sqref="G37">
    <cfRule type="cellIs" dxfId="1740" priority="360" operator="greaterThan">
      <formula>0</formula>
    </cfRule>
  </conditionalFormatting>
  <conditionalFormatting sqref="G37">
    <cfRule type="cellIs" dxfId="1739" priority="359" operator="lessThan">
      <formula>0</formula>
    </cfRule>
  </conditionalFormatting>
  <conditionalFormatting sqref="G38">
    <cfRule type="cellIs" dxfId="1738" priority="358" operator="equal">
      <formula>0</formula>
    </cfRule>
  </conditionalFormatting>
  <conditionalFormatting sqref="G38">
    <cfRule type="cellIs" dxfId="1737" priority="357" operator="greaterThan">
      <formula>0</formula>
    </cfRule>
  </conditionalFormatting>
  <conditionalFormatting sqref="G38">
    <cfRule type="cellIs" dxfId="1736" priority="356" operator="lessThan">
      <formula>0</formula>
    </cfRule>
  </conditionalFormatting>
  <conditionalFormatting sqref="Y63:Y66 Y68:Y70 Y18:Y21 Y36:Y40 Y42:Y45 Y47:Y51 Y57:Y61 AD36 AD42 AD47 AD57 AD63 AD68 AD18">
    <cfRule type="cellIs" dxfId="1735" priority="165" operator="equal">
      <formula>0</formula>
    </cfRule>
  </conditionalFormatting>
  <conditionalFormatting sqref="Y63:Y66 Y68:Y70 Y18:Y21 Y36:Y40 Y42:Y45 Y47:Y51 Y57:Y61 AD36 AD42 AD47 AD57 AD63 AD68 AD18">
    <cfRule type="cellIs" dxfId="1734" priority="164" operator="greaterThan">
      <formula>0</formula>
    </cfRule>
  </conditionalFormatting>
  <conditionalFormatting sqref="Y63:Y66 Y68:Y70 Y18:Y21 Y36:Y40 Y42:Y45 Y47:Y51 Y57:Y61 AD36 AD42 AD47 AD57 AD63 AD68 AD18">
    <cfRule type="cellIs" dxfId="1733" priority="163" operator="lessThan">
      <formula>0</formula>
    </cfRule>
  </conditionalFormatting>
  <conditionalFormatting sqref="Z18:AB21 Z36:AB40 Z42:AB45 Z47:AB51 Z57:AB61 Z63:AB66 Z68:AB70">
    <cfRule type="cellIs" dxfId="1732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731" priority="161" operator="equal">
      <formula>0</formula>
    </cfRule>
  </conditionalFormatting>
  <conditionalFormatting sqref="AC17 AC35 AC41 AC46 AC56 AC62 AC67">
    <cfRule type="containsErrors" dxfId="1730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{BF367728-314F-4F99-9FDB-1E297A85F85B}</x14:id>
        </ext>
      </extLst>
    </cfRule>
  </conditionalFormatting>
  <conditionalFormatting sqref="AC18:AC21 AC36:AC40 AC42:AC45 AC47:AC51 AC57:AC61 AC63:AC66 AC68:AC70">
    <cfRule type="containsErrors" dxfId="1729" priority="154">
      <formula>ISERROR(AC18)</formula>
    </cfRule>
    <cfRule type="cellIs" dxfId="1728" priority="155" operator="greaterThan">
      <formula>0</formula>
    </cfRule>
  </conditionalFormatting>
  <conditionalFormatting sqref="AA18:AB21 AA36:AB40 AA42:AB45 AA47:AB51 AA57:AB61 AA63:AB66 AA68:AB70">
    <cfRule type="cellIs" dxfId="1727" priority="152" operator="lessThan">
      <formula>0</formula>
    </cfRule>
    <cfRule type="cellIs" dxfId="1726" priority="153" operator="greaterThan">
      <formula>0</formula>
    </cfRule>
  </conditionalFormatting>
  <conditionalFormatting sqref="AB18:AB21 AB36:AB40 AB42:AB45 AB47:AB51 AB57:AB61 AB63:AB66 AB68:AB70">
    <cfRule type="cellIs" dxfId="1725" priority="151" operator="greaterThan">
      <formula>0</formula>
    </cfRule>
  </conditionalFormatting>
  <conditionalFormatting sqref="Y5:Y8 AD5:AD8">
    <cfRule type="cellIs" dxfId="1724" priority="150" operator="equal">
      <formula>0</formula>
    </cfRule>
  </conditionalFormatting>
  <conditionalFormatting sqref="Y5:Y8 AD5:AD8">
    <cfRule type="cellIs" dxfId="1723" priority="149" operator="greaterThan">
      <formula>0</formula>
    </cfRule>
  </conditionalFormatting>
  <conditionalFormatting sqref="Y5:Y8 AD5:AD8">
    <cfRule type="cellIs" dxfId="1722" priority="148" operator="lessThan">
      <formula>0</formula>
    </cfRule>
  </conditionalFormatting>
  <conditionalFormatting sqref="Z5:AB8">
    <cfRule type="cellIs" dxfId="1721" priority="147" operator="greaterThan">
      <formula>0</formula>
    </cfRule>
  </conditionalFormatting>
  <conditionalFormatting sqref="AC4 AD5:AD8 Y5:AB8">
    <cfRule type="cellIs" dxfId="1720" priority="146" operator="equal">
      <formula>0</formula>
    </cfRule>
  </conditionalFormatting>
  <conditionalFormatting sqref="AC4">
    <cfRule type="containsErrors" dxfId="1719" priority="145">
      <formula>ISERROR(AC4)</formula>
    </cfRule>
  </conditionalFormatting>
  <conditionalFormatting sqref="AC5:AC8">
    <cfRule type="containsErrors" dxfId="1718" priority="142">
      <formula>ISERROR(AC5)</formula>
    </cfRule>
    <cfRule type="cellIs" dxfId="1717" priority="143" operator="greaterThan">
      <formula>0</formula>
    </cfRule>
    <cfRule type="cellIs" dxfId="1716" priority="144" operator="equal">
      <formula>0</formula>
    </cfRule>
  </conditionalFormatting>
  <conditionalFormatting sqref="AA5:AB8">
    <cfRule type="cellIs" dxfId="1715" priority="140" operator="lessThan">
      <formula>0</formula>
    </cfRule>
    <cfRule type="cellIs" dxfId="1714" priority="141" operator="greaterThan">
      <formula>0</formula>
    </cfRule>
  </conditionalFormatting>
  <conditionalFormatting sqref="AB5:AB8">
    <cfRule type="cellIs" dxfId="1713" priority="139" operator="greaterThan">
      <formula>0</formula>
    </cfRule>
  </conditionalFormatting>
  <conditionalFormatting sqref="Y27:Y30 AD27">
    <cfRule type="cellIs" dxfId="1712" priority="138" operator="equal">
      <formula>0</formula>
    </cfRule>
  </conditionalFormatting>
  <conditionalFormatting sqref="Y27:Y30 AD27">
    <cfRule type="cellIs" dxfId="1711" priority="137" operator="greaterThan">
      <formula>0</formula>
    </cfRule>
  </conditionalFormatting>
  <conditionalFormatting sqref="Y27:Y30 AD27">
    <cfRule type="cellIs" dxfId="1710" priority="136" operator="lessThan">
      <formula>0</formula>
    </cfRule>
  </conditionalFormatting>
  <conditionalFormatting sqref="Z27:AB30">
    <cfRule type="cellIs" dxfId="1709" priority="135" operator="greaterThan">
      <formula>0</formula>
    </cfRule>
  </conditionalFormatting>
  <conditionalFormatting sqref="AC26 AD27 Y27:AB30">
    <cfRule type="cellIs" dxfId="1708" priority="134" operator="equal">
      <formula>0</formula>
    </cfRule>
  </conditionalFormatting>
  <conditionalFormatting sqref="AC26">
    <cfRule type="containsErrors" dxfId="1707" priority="133">
      <formula>ISERROR(AC26)</formula>
    </cfRule>
  </conditionalFormatting>
  <conditionalFormatting sqref="AC27:AC30">
    <cfRule type="containsErrors" dxfId="1706" priority="130">
      <formula>ISERROR(AC27)</formula>
    </cfRule>
    <cfRule type="cellIs" dxfId="1705" priority="131" operator="greaterThan">
      <formula>0</formula>
    </cfRule>
    <cfRule type="cellIs" dxfId="1704" priority="132" operator="equal">
      <formula>0</formula>
    </cfRule>
  </conditionalFormatting>
  <conditionalFormatting sqref="AA27:AB30">
    <cfRule type="cellIs" dxfId="1703" priority="128" operator="lessThan">
      <formula>0</formula>
    </cfRule>
    <cfRule type="cellIs" dxfId="1702" priority="129" operator="greaterThan">
      <formula>0</formula>
    </cfRule>
  </conditionalFormatting>
  <conditionalFormatting sqref="AB27:AB30">
    <cfRule type="cellIs" dxfId="1701" priority="127" operator="greaterThan">
      <formula>0</formula>
    </cfRule>
  </conditionalFormatting>
  <conditionalFormatting sqref="Y72:Y73 AD72">
    <cfRule type="cellIs" dxfId="1700" priority="126" operator="equal">
      <formula>0</formula>
    </cfRule>
  </conditionalFormatting>
  <conditionalFormatting sqref="Y72:Y73 AD72">
    <cfRule type="cellIs" dxfId="1699" priority="125" operator="greaterThan">
      <formula>0</formula>
    </cfRule>
  </conditionalFormatting>
  <conditionalFormatting sqref="Y72:Y73 AD72">
    <cfRule type="cellIs" dxfId="1698" priority="124" operator="lessThan">
      <formula>0</formula>
    </cfRule>
  </conditionalFormatting>
  <conditionalFormatting sqref="Z72:AB73">
    <cfRule type="cellIs" dxfId="1697" priority="123" operator="greaterThan">
      <formula>0</formula>
    </cfRule>
  </conditionalFormatting>
  <conditionalFormatting sqref="AD72 Y72:AB73">
    <cfRule type="cellIs" dxfId="1696" priority="122" operator="equal">
      <formula>0</formula>
    </cfRule>
  </conditionalFormatting>
  <conditionalFormatting sqref="AC71">
    <cfRule type="containsErrors" dxfId="1695" priority="121">
      <formula>ISERROR(AC71)</formula>
    </cfRule>
  </conditionalFormatting>
  <conditionalFormatting sqref="AC72:AC73">
    <cfRule type="containsErrors" dxfId="1694" priority="118">
      <formula>ISERROR(AC72)</formula>
    </cfRule>
    <cfRule type="cellIs" dxfId="1693" priority="119" operator="greaterThan">
      <formula>0</formula>
    </cfRule>
    <cfRule type="cellIs" dxfId="1692" priority="120" operator="equal">
      <formula>0</formula>
    </cfRule>
  </conditionalFormatting>
  <conditionalFormatting sqref="AA72:AB73">
    <cfRule type="cellIs" dxfId="1691" priority="116" operator="lessThan">
      <formula>0</formula>
    </cfRule>
    <cfRule type="cellIs" dxfId="1690" priority="117" operator="greaterThan">
      <formula>0</formula>
    </cfRule>
  </conditionalFormatting>
  <conditionalFormatting sqref="AB72:AB73">
    <cfRule type="cellIs" dxfId="1689" priority="115" operator="greaterThan">
      <formula>0</formula>
    </cfRule>
  </conditionalFormatting>
  <conditionalFormatting sqref="AC18:AC21 AC36:AC40 AC42:AC45 AC47:AC51 AC57:AC61 AC63:AC66 AC68:AC70 AC72:AC73">
    <cfRule type="cellIs" dxfId="1688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{9127E1E6-CCA1-455A-B543-6100CA5C46D3}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{D7A4B4AF-0768-4125-A639-FC32A1B5DA0F}</x14:id>
        </ext>
      </extLst>
    </cfRule>
  </conditionalFormatting>
  <conditionalFormatting sqref="Y10:Y12 AD10">
    <cfRule type="cellIs" dxfId="1687" priority="114" operator="equal">
      <formula>0</formula>
    </cfRule>
  </conditionalFormatting>
  <conditionalFormatting sqref="Y10:Y12 AD10">
    <cfRule type="cellIs" dxfId="1686" priority="113" operator="greaterThan">
      <formula>0</formula>
    </cfRule>
  </conditionalFormatting>
  <conditionalFormatting sqref="Y10:Y12 AD10">
    <cfRule type="cellIs" dxfId="1685" priority="112" operator="lessThan">
      <formula>0</formula>
    </cfRule>
  </conditionalFormatting>
  <conditionalFormatting sqref="Z10:AB12">
    <cfRule type="cellIs" dxfId="1684" priority="111" operator="greaterThan">
      <formula>0</formula>
    </cfRule>
  </conditionalFormatting>
  <conditionalFormatting sqref="AC9 AD10 Y10:AB12">
    <cfRule type="cellIs" dxfId="1683" priority="110" operator="equal">
      <formula>0</formula>
    </cfRule>
  </conditionalFormatting>
  <conditionalFormatting sqref="AC9">
    <cfRule type="containsErrors" dxfId="1682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{481D7ED5-831F-4B8C-9EF5-1126F5CCFF9E}</x14:id>
        </ext>
      </extLst>
    </cfRule>
  </conditionalFormatting>
  <conditionalFormatting sqref="AC10:AC12">
    <cfRule type="containsErrors" dxfId="1681" priority="103">
      <formula>ISERROR(AC10)</formula>
    </cfRule>
    <cfRule type="cellIs" dxfId="1680" priority="104" operator="greaterThan">
      <formula>0</formula>
    </cfRule>
  </conditionalFormatting>
  <conditionalFormatting sqref="AA10:AB12">
    <cfRule type="cellIs" dxfId="1679" priority="101" operator="lessThan">
      <formula>0</formula>
    </cfRule>
    <cfRule type="cellIs" dxfId="1678" priority="102" operator="greaterThan">
      <formula>0</formula>
    </cfRule>
  </conditionalFormatting>
  <conditionalFormatting sqref="AB10:AB12">
    <cfRule type="cellIs" dxfId="1677" priority="100" operator="greaterThan">
      <formula>0</formula>
    </cfRule>
  </conditionalFormatting>
  <conditionalFormatting sqref="AC10:AC12">
    <cfRule type="cellIs" dxfId="1676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{A1F7C559-37A1-44BA-8FEE-A55AFB7B0C64}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{BA52ED21-7241-4A33-BB2A-0CF73F62E081}</x14:id>
        </ext>
      </extLst>
    </cfRule>
  </conditionalFormatting>
  <conditionalFormatting sqref="Y14:Y16 AD14">
    <cfRule type="cellIs" dxfId="1675" priority="99" operator="equal">
      <formula>0</formula>
    </cfRule>
  </conditionalFormatting>
  <conditionalFormatting sqref="Y14:Y16 AD14">
    <cfRule type="cellIs" dxfId="1674" priority="98" operator="greaterThan">
      <formula>0</formula>
    </cfRule>
  </conditionalFormatting>
  <conditionalFormatting sqref="Y14:Y16 AD14">
    <cfRule type="cellIs" dxfId="1673" priority="97" operator="lessThan">
      <formula>0</formula>
    </cfRule>
  </conditionalFormatting>
  <conditionalFormatting sqref="Z14:AB16">
    <cfRule type="cellIs" dxfId="1672" priority="96" operator="greaterThan">
      <formula>0</formula>
    </cfRule>
  </conditionalFormatting>
  <conditionalFormatting sqref="AC13 AD14 Y14:AB16">
    <cfRule type="cellIs" dxfId="1671" priority="95" operator="equal">
      <formula>0</formula>
    </cfRule>
  </conditionalFormatting>
  <conditionalFormatting sqref="AC13">
    <cfRule type="containsErrors" dxfId="1670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{999FCC27-CD5E-46EE-8DD3-0709704FCA1E}</x14:id>
        </ext>
      </extLst>
    </cfRule>
  </conditionalFormatting>
  <conditionalFormatting sqref="AC14:AC16">
    <cfRule type="containsErrors" dxfId="1669" priority="88">
      <formula>ISERROR(AC14)</formula>
    </cfRule>
    <cfRule type="cellIs" dxfId="1668" priority="89" operator="greaterThan">
      <formula>0</formula>
    </cfRule>
  </conditionalFormatting>
  <conditionalFormatting sqref="AA14:AB16">
    <cfRule type="cellIs" dxfId="1667" priority="86" operator="lessThan">
      <formula>0</formula>
    </cfRule>
    <cfRule type="cellIs" dxfId="1666" priority="87" operator="greaterThan">
      <formula>0</formula>
    </cfRule>
  </conditionalFormatting>
  <conditionalFormatting sqref="AB14:AB16">
    <cfRule type="cellIs" dxfId="1665" priority="85" operator="greaterThan">
      <formula>0</formula>
    </cfRule>
  </conditionalFormatting>
  <conditionalFormatting sqref="AC14:AC16">
    <cfRule type="cellIs" dxfId="1664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{09AFCABF-4E7A-48EB-AF76-D39BDBC3CBCB}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{3B49BCAE-D19B-4F5B-A99F-CCD4E22C99A8}</x14:id>
        </ext>
      </extLst>
    </cfRule>
  </conditionalFormatting>
  <conditionalFormatting sqref="Y23:Y25 AD23">
    <cfRule type="cellIs" dxfId="1663" priority="84" operator="equal">
      <formula>0</formula>
    </cfRule>
  </conditionalFormatting>
  <conditionalFormatting sqref="Y23:Y25 AD23">
    <cfRule type="cellIs" dxfId="1662" priority="83" operator="greaterThan">
      <formula>0</formula>
    </cfRule>
  </conditionalFormatting>
  <conditionalFormatting sqref="Y23:Y25 AD23">
    <cfRule type="cellIs" dxfId="1661" priority="82" operator="lessThan">
      <formula>0</formula>
    </cfRule>
  </conditionalFormatting>
  <conditionalFormatting sqref="Z23:AB25">
    <cfRule type="cellIs" dxfId="1660" priority="81" operator="greaterThan">
      <formula>0</formula>
    </cfRule>
  </conditionalFormatting>
  <conditionalFormatting sqref="AC22 AD23 Y23:AB25">
    <cfRule type="cellIs" dxfId="1659" priority="80" operator="equal">
      <formula>0</formula>
    </cfRule>
  </conditionalFormatting>
  <conditionalFormatting sqref="AC22">
    <cfRule type="containsErrors" dxfId="1658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{28DDBC72-EEE3-4130-BEFE-1126F39AE28C}</x14:id>
        </ext>
      </extLst>
    </cfRule>
  </conditionalFormatting>
  <conditionalFormatting sqref="AC23:AC25">
    <cfRule type="containsErrors" dxfId="1657" priority="73">
      <formula>ISERROR(AC23)</formula>
    </cfRule>
    <cfRule type="cellIs" dxfId="1656" priority="74" operator="greaterThan">
      <formula>0</formula>
    </cfRule>
  </conditionalFormatting>
  <conditionalFormatting sqref="AA23:AB25">
    <cfRule type="cellIs" dxfId="1655" priority="71" operator="lessThan">
      <formula>0</formula>
    </cfRule>
    <cfRule type="cellIs" dxfId="1654" priority="72" operator="greaterThan">
      <formula>0</formula>
    </cfRule>
  </conditionalFormatting>
  <conditionalFormatting sqref="AB23:AB25">
    <cfRule type="cellIs" dxfId="1653" priority="70" operator="greaterThan">
      <formula>0</formula>
    </cfRule>
  </conditionalFormatting>
  <conditionalFormatting sqref="AC23:AC25">
    <cfRule type="cellIs" dxfId="1652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{9293FF22-0C5A-4D2F-A3DD-760C80B220B5}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{76600C3D-A4D5-4B97-9AAA-8B6061FBE053}</x14:id>
        </ext>
      </extLst>
    </cfRule>
  </conditionalFormatting>
  <conditionalFormatting sqref="Y32:Y34 AD32">
    <cfRule type="cellIs" dxfId="1651" priority="69" operator="equal">
      <formula>0</formula>
    </cfRule>
  </conditionalFormatting>
  <conditionalFormatting sqref="Y32:Y34 AD32">
    <cfRule type="cellIs" dxfId="1650" priority="68" operator="greaterThan">
      <formula>0</formula>
    </cfRule>
  </conditionalFormatting>
  <conditionalFormatting sqref="Y32:Y34 AD32">
    <cfRule type="cellIs" dxfId="1649" priority="67" operator="lessThan">
      <formula>0</formula>
    </cfRule>
  </conditionalFormatting>
  <conditionalFormatting sqref="Z32:AB34">
    <cfRule type="cellIs" dxfId="1648" priority="66" operator="greaterThan">
      <formula>0</formula>
    </cfRule>
  </conditionalFormatting>
  <conditionalFormatting sqref="AC31 AD32 Y32:AB34">
    <cfRule type="cellIs" dxfId="1647" priority="65" operator="equal">
      <formula>0</formula>
    </cfRule>
  </conditionalFormatting>
  <conditionalFormatting sqref="AC31">
    <cfRule type="containsErrors" dxfId="1646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{8DFCFAEF-BC5A-44F3-BBB0-C3886AC3AFA1}</x14:id>
        </ext>
      </extLst>
    </cfRule>
  </conditionalFormatting>
  <conditionalFormatting sqref="AC32:AC34">
    <cfRule type="containsErrors" dxfId="1645" priority="58">
      <formula>ISERROR(AC32)</formula>
    </cfRule>
    <cfRule type="cellIs" dxfId="1644" priority="59" operator="greaterThan">
      <formula>0</formula>
    </cfRule>
  </conditionalFormatting>
  <conditionalFormatting sqref="AA32:AB34">
    <cfRule type="cellIs" dxfId="1643" priority="56" operator="lessThan">
      <formula>0</formula>
    </cfRule>
    <cfRule type="cellIs" dxfId="1642" priority="57" operator="greaterThan">
      <formula>0</formula>
    </cfRule>
  </conditionalFormatting>
  <conditionalFormatting sqref="AB32:AB34">
    <cfRule type="cellIs" dxfId="1641" priority="55" operator="greaterThan">
      <formula>0</formula>
    </cfRule>
  </conditionalFormatting>
  <conditionalFormatting sqref="AC32:AC34">
    <cfRule type="cellIs" dxfId="1640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{65412B95-0B8E-41BD-9343-3315EAF2F411}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{40D5E0D3-AB8E-4BAF-BFFD-4FFE1E7D318C}</x14:id>
        </ext>
      </extLst>
    </cfRule>
  </conditionalFormatting>
  <conditionalFormatting sqref="Y53:Y55 AD53">
    <cfRule type="cellIs" dxfId="1639" priority="54" operator="equal">
      <formula>0</formula>
    </cfRule>
  </conditionalFormatting>
  <conditionalFormatting sqref="Y53:Y55 AD53">
    <cfRule type="cellIs" dxfId="1638" priority="53" operator="greaterThan">
      <formula>0</formula>
    </cfRule>
  </conditionalFormatting>
  <conditionalFormatting sqref="Y53:Y55 AD53">
    <cfRule type="cellIs" dxfId="1637" priority="52" operator="lessThan">
      <formula>0</formula>
    </cfRule>
  </conditionalFormatting>
  <conditionalFormatting sqref="Z53:AB55">
    <cfRule type="cellIs" dxfId="1636" priority="51" operator="greaterThan">
      <formula>0</formula>
    </cfRule>
  </conditionalFormatting>
  <conditionalFormatting sqref="AC52 AD53 Y53:AB55">
    <cfRule type="cellIs" dxfId="1635" priority="50" operator="equal">
      <formula>0</formula>
    </cfRule>
  </conditionalFormatting>
  <conditionalFormatting sqref="AC52">
    <cfRule type="containsErrors" dxfId="1634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{B426DACC-D6F3-4061-A63B-48745AE1BEA7}</x14:id>
        </ext>
      </extLst>
    </cfRule>
  </conditionalFormatting>
  <conditionalFormatting sqref="AC53:AC55">
    <cfRule type="containsErrors" dxfId="1633" priority="43">
      <formula>ISERROR(AC53)</formula>
    </cfRule>
    <cfRule type="cellIs" dxfId="1632" priority="44" operator="greaterThan">
      <formula>0</formula>
    </cfRule>
  </conditionalFormatting>
  <conditionalFormatting sqref="AA53:AB55">
    <cfRule type="cellIs" dxfId="1631" priority="41" operator="lessThan">
      <formula>0</formula>
    </cfRule>
    <cfRule type="cellIs" dxfId="1630" priority="42" operator="greaterThan">
      <formula>0</formula>
    </cfRule>
  </conditionalFormatting>
  <conditionalFormatting sqref="AB53:AB55">
    <cfRule type="cellIs" dxfId="1629" priority="40" operator="greaterThan">
      <formula>0</formula>
    </cfRule>
  </conditionalFormatting>
  <conditionalFormatting sqref="AC53:AC55">
    <cfRule type="cellIs" dxfId="1628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{251FD8F5-C6D7-4247-B440-6C587EDEEA22}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{CE9DBF24-8AE4-4653-9E64-8B9F7B0AC998}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{DF165D7A-DA64-46FD-969C-AF58D7B96D42}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{C57F925B-34B9-4105-BCF0-5C4BEB5DD9D3}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{12286259-F72C-4175-B553-7D10655C3B23}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{507CE22B-100E-48F4-A155-6173E917F816}</x14:id>
        </ext>
      </extLst>
    </cfRule>
  </conditionalFormatting>
  <conditionalFormatting sqref="O53:O56 M53:M56 M39:M41 O39:O41 M43:M45 M50:M51 O43:O45 O50:O51">
    <cfRule type="cellIs" dxfId="1627" priority="34" operator="equal">
      <formula>0</formula>
    </cfRule>
  </conditionalFormatting>
  <conditionalFormatting sqref="O53:O56 M53:M56 M39:M41 O39:O41 M43:M45 M50:M51 O43:O45 O50:O51">
    <cfRule type="cellIs" dxfId="1626" priority="33" operator="greaterThan">
      <formula>0</formula>
    </cfRule>
  </conditionalFormatting>
  <conditionalFormatting sqref="O53:O56 M53:M56 M39:M41 O39:O41 M43:M45 M50:M51 O43:O45 O50:O51">
    <cfRule type="cellIs" dxfId="1625" priority="32" operator="lessThan">
      <formula>0</formula>
    </cfRule>
  </conditionalFormatting>
  <conditionalFormatting sqref="N53:N56 N39:N41 N43:N45 N50:N51">
    <cfRule type="cellIs" dxfId="1624" priority="31" operator="greaterThan">
      <formula>0</formula>
    </cfRule>
  </conditionalFormatting>
  <conditionalFormatting sqref="O39:P41 O53:P56 O43:P45 O50:P51">
    <cfRule type="cellIs" dxfId="1623" priority="30" operator="equal">
      <formula>0</formula>
    </cfRule>
  </conditionalFormatting>
  <conditionalFormatting sqref="O39:P41 O53:P56 O43:P45 O50:P51">
    <cfRule type="containsErrors" dxfId="1622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{29189B89-384F-4526-AB07-99B31FFB31F1}</x14:id>
        </ext>
      </extLst>
    </cfRule>
  </conditionalFormatting>
  <conditionalFormatting sqref="M42 O42">
    <cfRule type="cellIs" dxfId="1621" priority="27" operator="equal">
      <formula>0</formula>
    </cfRule>
  </conditionalFormatting>
  <conditionalFormatting sqref="M42 O42">
    <cfRule type="cellIs" dxfId="1620" priority="26" operator="greaterThan">
      <formula>0</formula>
    </cfRule>
  </conditionalFormatting>
  <conditionalFormatting sqref="M42 O42">
    <cfRule type="cellIs" dxfId="1619" priority="25" operator="lessThan">
      <formula>0</formula>
    </cfRule>
  </conditionalFormatting>
  <conditionalFormatting sqref="N42">
    <cfRule type="cellIs" dxfId="1618" priority="24" operator="greaterThan">
      <formula>0</formula>
    </cfRule>
  </conditionalFormatting>
  <conditionalFormatting sqref="O42:P42">
    <cfRule type="cellIs" dxfId="1617" priority="23" operator="equal">
      <formula>0</formula>
    </cfRule>
  </conditionalFormatting>
  <conditionalFormatting sqref="O42:P42">
    <cfRule type="containsErrors" dxfId="1616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{F3616545-621F-43A6-9836-ABDA0B2BCF10}</x14:id>
        </ext>
      </extLst>
    </cfRule>
  </conditionalFormatting>
  <conditionalFormatting sqref="M46 O46">
    <cfRule type="cellIs" dxfId="1615" priority="20" operator="equal">
      <formula>0</formula>
    </cfRule>
  </conditionalFormatting>
  <conditionalFormatting sqref="M46 O46">
    <cfRule type="cellIs" dxfId="1614" priority="19" operator="greaterThan">
      <formula>0</formula>
    </cfRule>
  </conditionalFormatting>
  <conditionalFormatting sqref="M46 O46">
    <cfRule type="cellIs" dxfId="1613" priority="18" operator="lessThan">
      <formula>0</formula>
    </cfRule>
  </conditionalFormatting>
  <conditionalFormatting sqref="N46">
    <cfRule type="cellIs" dxfId="1612" priority="17" operator="greaterThan">
      <formula>0</formula>
    </cfRule>
  </conditionalFormatting>
  <conditionalFormatting sqref="O46:P46">
    <cfRule type="cellIs" dxfId="1611" priority="16" operator="equal">
      <formula>0</formula>
    </cfRule>
  </conditionalFormatting>
  <conditionalFormatting sqref="O46:P46">
    <cfRule type="containsErrors" dxfId="1610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{907D2D96-A495-4BB0-9B6D-FFA5F94F7ECA}</x14:id>
        </ext>
      </extLst>
    </cfRule>
  </conditionalFormatting>
  <conditionalFormatting sqref="M47:M48 O47:O48">
    <cfRule type="cellIs" dxfId="1609" priority="13" operator="equal">
      <formula>0</formula>
    </cfRule>
  </conditionalFormatting>
  <conditionalFormatting sqref="M47:M48 O47:O48">
    <cfRule type="cellIs" dxfId="1608" priority="12" operator="greaterThan">
      <formula>0</formula>
    </cfRule>
  </conditionalFormatting>
  <conditionalFormatting sqref="M47:M48 O47:O48">
    <cfRule type="cellIs" dxfId="1607" priority="11" operator="lessThan">
      <formula>0</formula>
    </cfRule>
  </conditionalFormatting>
  <conditionalFormatting sqref="N47:N48">
    <cfRule type="cellIs" dxfId="1606" priority="10" operator="greaterThan">
      <formula>0</formula>
    </cfRule>
  </conditionalFormatting>
  <conditionalFormatting sqref="O47:P48">
    <cfRule type="cellIs" dxfId="1605" priority="9" operator="equal">
      <formula>0</formula>
    </cfRule>
  </conditionalFormatting>
  <conditionalFormatting sqref="O47:P48">
    <cfRule type="containsErrors" dxfId="1604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{06E0E9BB-F201-41B6-A8EF-0FF17B2A61DD}</x14:id>
        </ext>
      </extLst>
    </cfRule>
  </conditionalFormatting>
  <conditionalFormatting sqref="M49 O49">
    <cfRule type="cellIs" dxfId="1603" priority="6" operator="equal">
      <formula>0</formula>
    </cfRule>
  </conditionalFormatting>
  <conditionalFormatting sqref="M49 O49">
    <cfRule type="cellIs" dxfId="1602" priority="5" operator="greaterThan">
      <formula>0</formula>
    </cfRule>
  </conditionalFormatting>
  <conditionalFormatting sqref="M49 O49">
    <cfRule type="cellIs" dxfId="1601" priority="4" operator="lessThan">
      <formula>0</formula>
    </cfRule>
  </conditionalFormatting>
  <conditionalFormatting sqref="N49">
    <cfRule type="cellIs" dxfId="1600" priority="3" operator="greaterThan">
      <formula>0</formula>
    </cfRule>
  </conditionalFormatting>
  <conditionalFormatting sqref="O49:P49">
    <cfRule type="cellIs" dxfId="1599" priority="2" operator="equal">
      <formula>0</formula>
    </cfRule>
  </conditionalFormatting>
  <conditionalFormatting sqref="O49:P49">
    <cfRule type="containsErrors" dxfId="1598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{93D48B1C-F51B-400C-8714-FDDDD7C20623}</x14:id>
        </ext>
      </extLst>
    </cfRule>
  </conditionalFormatting>
  <dataValidations count="4">
    <dataValidation type="list" allowBlank="1" showInputMessage="1" showErrorMessage="1" sqref="D5:D1005">
      <formula1>Sports</formula1>
    </dataValidation>
    <dataValidation type="list" allowBlank="1" showInputMessage="1" showErrorMessage="1" sqref="C5:C1005">
      <formula1>Fevereiro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B5:B1005">
      <formula1>Competitions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09AC7B-2E54-420C-B4B9-28B70C4E3F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751DBEFB-DF2B-426D-BC20-947B4F7FE5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13B29AE6-4E48-48A2-A548-141732298C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7037F948-6753-49FB-BA08-3E73A8C7A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3DA7B139-34F1-4205-AE55-1B03DE87BE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26025263-6239-4F1A-B233-2594459D36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BF367728-314F-4F99-9FDB-1E297A85F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9127E1E6-CCA1-455A-B543-6100CA5C46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7A4B4AF-0768-4125-A639-FC32A1B5DA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481D7ED5-831F-4B8C-9EF5-1126F5CCFF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A1F7C559-37A1-44BA-8FEE-A55AFB7B0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A52ED21-7241-4A33-BB2A-0CF73F62E0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999FCC27-CD5E-46EE-8DD3-0709704FCA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09AFCABF-4E7A-48EB-AF76-D39BDBC3CB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B49BCAE-D19B-4F5B-A99F-CCD4E22C99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28DDBC72-EEE3-4130-BEFE-1126F39AE2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9293FF22-0C5A-4D2F-A3DD-760C80B22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6600C3D-A4D5-4B97-9AAA-8B6061FBE0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8DFCFAEF-BC5A-44F3-BBB0-C3886AC3AF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65412B95-0B8E-41BD-9343-3315EAF2F4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0D5E0D3-AB8E-4BAF-BFFD-4FFE1E7D31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B426DACC-D6F3-4061-A63B-48745AE1BE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251FD8F5-C6D7-4247-B440-6C587EDEEA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E9DBF24-8AE4-4653-9E64-8B9F7B0AC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DF165D7A-DA64-46FD-969C-AF58D7B96D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C57F925B-34B9-4105-BCF0-5C4BEB5DD9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12286259-F72C-4175-B553-7D10655C3B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507CE22B-100E-48F4-A155-6173E917F8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29189B89-384F-4526-AB07-99B31FFB3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F3616545-621F-43A6-9836-ABDA0B2BCF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907D2D96-A495-4BB0-9B6D-FFA5F94F7E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06E0E9BB-F201-41B6-A8EF-0FF17B2A61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93D48B1C-F51B-400C-8714-FDDDD7C206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.125" style="5" customWidth="1"/>
    <col min="9" max="9" width="2" style="2" customWidth="1"/>
    <col min="10" max="10" width="8.875" style="2"/>
    <col min="11" max="11" width="8.625" style="3" customWidth="1"/>
    <col min="12" max="12" width="10.875" style="4" customWidth="1"/>
    <col min="13" max="13" width="10.625" style="5" customWidth="1"/>
    <col min="14" max="14" width="9.875" style="2" customWidth="1"/>
    <col min="15" max="15" width="10.875" style="2" customWidth="1"/>
    <col min="16" max="16" width="9.375" style="2" bestFit="1" customWidth="1"/>
    <col min="17" max="17" width="11.25" style="2" customWidth="1"/>
    <col min="18" max="19" width="10.875" style="2" customWidth="1"/>
    <col min="20" max="20" width="14.625" style="2" customWidth="1"/>
    <col min="21" max="21" width="11.25" style="2" customWidth="1"/>
    <col min="22" max="22" width="10.12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64">
        <f>SUM(Fevereiro!T5-Banca!E10+Banca!C11)</f>
        <v>0</v>
      </c>
      <c r="U3" s="164"/>
      <c r="V3" s="164"/>
      <c r="W3" s="16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40969</v>
      </c>
      <c r="L5" s="88">
        <f t="shared" ref="L5:L35" si="1">SUMIF(C:C,K5,G:G)</f>
        <v>0</v>
      </c>
      <c r="M5" s="52">
        <f t="shared" ref="M5:M35" si="2">SUMIF(C:C,K5,F:F)</f>
        <v>0</v>
      </c>
      <c r="N5" s="30" t="e">
        <f t="shared" ref="N5:N35" si="3">SUMIF(C:C,K5,G:G)/SUMIF(C:C,K5,F:F)</f>
        <v>#DIV/0!</v>
      </c>
      <c r="O5" s="55">
        <f t="shared" ref="O5:O35" si="4">COUNTIF(C:C,K5)</f>
        <v>0</v>
      </c>
      <c r="P5" s="52" t="e">
        <f t="shared" ref="P5:P35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40970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40971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40972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40973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40974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40975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40976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40977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40978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40979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40980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40981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40982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40983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40984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40985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40986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40987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40988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40989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40990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40991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40992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40993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40994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40995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40996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40997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40998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K35" s="20">
        <v>40999</v>
      </c>
      <c r="L35" s="88">
        <f t="shared" si="1"/>
        <v>0</v>
      </c>
      <c r="M35" s="52">
        <f t="shared" si="2"/>
        <v>0</v>
      </c>
      <c r="N35" s="30" t="e">
        <f t="shared" si="3"/>
        <v>#DIV/0!</v>
      </c>
      <c r="O35" s="55">
        <f t="shared" si="4"/>
        <v>0</v>
      </c>
      <c r="P35" s="52" t="e">
        <f t="shared" si="5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40969</v>
      </c>
      <c r="Q70" s="96">
        <f>T3*(1+N69)</f>
        <v>0</v>
      </c>
      <c r="R70" s="97">
        <f>Q70-T3</f>
        <v>0</v>
      </c>
      <c r="S70" s="99">
        <f t="shared" ref="S70:S100" si="15">L5</f>
        <v>0</v>
      </c>
      <c r="T70" s="100">
        <f t="shared" ref="T70:T100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40970</v>
      </c>
      <c r="Q71" s="96">
        <f t="shared" ref="Q71:Q100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40971</v>
      </c>
      <c r="Q72" s="96">
        <f t="shared" si="17"/>
        <v>0</v>
      </c>
      <c r="R72" s="98">
        <f t="shared" ref="R72:R100" si="18">Q72-Q71</f>
        <v>0</v>
      </c>
      <c r="S72" s="99">
        <f t="shared" si="15"/>
        <v>0</v>
      </c>
      <c r="T72" s="100">
        <f t="shared" si="16"/>
        <v>0</v>
      </c>
      <c r="U72" s="52">
        <f t="shared" ref="U72:U100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40972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40973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40974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40975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40976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40977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40978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40979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40980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40981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40982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40983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40984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40985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40986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40987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40988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40989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40990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40991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40992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40993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40994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40995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40996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40997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40998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  <c r="P100" s="20">
        <v>40999</v>
      </c>
      <c r="Q100" s="96">
        <f t="shared" si="17"/>
        <v>0</v>
      </c>
      <c r="R100" s="98">
        <f t="shared" si="18"/>
        <v>0</v>
      </c>
      <c r="S100" s="99">
        <f t="shared" si="15"/>
        <v>0</v>
      </c>
      <c r="T100" s="100">
        <f t="shared" si="16"/>
        <v>0</v>
      </c>
      <c r="U100" s="52">
        <f t="shared" si="19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K47:L47"/>
    <mergeCell ref="K53:L53"/>
    <mergeCell ref="K50:L50"/>
    <mergeCell ref="T43:W47"/>
    <mergeCell ref="K43:L43"/>
    <mergeCell ref="K44:L44"/>
    <mergeCell ref="K45:L45"/>
    <mergeCell ref="K46:L46"/>
    <mergeCell ref="T33:U33"/>
    <mergeCell ref="V33:W33"/>
    <mergeCell ref="T27:W27"/>
    <mergeCell ref="AD3:AD4"/>
    <mergeCell ref="AD5:AD8"/>
    <mergeCell ref="X4:Y4"/>
    <mergeCell ref="X9:Y9"/>
    <mergeCell ref="X13:Y13"/>
    <mergeCell ref="X31:Y31"/>
    <mergeCell ref="T23:U23"/>
    <mergeCell ref="V23:W23"/>
    <mergeCell ref="T26:U26"/>
    <mergeCell ref="V26:W26"/>
    <mergeCell ref="AD10:AD12"/>
    <mergeCell ref="AD14:AD16"/>
    <mergeCell ref="AD18:AD21"/>
    <mergeCell ref="T37:W41"/>
    <mergeCell ref="T42:W42"/>
    <mergeCell ref="K42:L42"/>
    <mergeCell ref="X17:Y17"/>
    <mergeCell ref="X22:Y22"/>
    <mergeCell ref="X26:Y26"/>
    <mergeCell ref="K39:L39"/>
    <mergeCell ref="K40:L40"/>
    <mergeCell ref="T34:U34"/>
    <mergeCell ref="T29:U31"/>
    <mergeCell ref="V29:W31"/>
    <mergeCell ref="V34:W34"/>
    <mergeCell ref="T35:U35"/>
    <mergeCell ref="V35:W35"/>
    <mergeCell ref="T32:U32"/>
    <mergeCell ref="V32:W32"/>
    <mergeCell ref="B1:B2"/>
    <mergeCell ref="T24:U24"/>
    <mergeCell ref="V24:W24"/>
    <mergeCell ref="T25:U25"/>
    <mergeCell ref="V25:W25"/>
    <mergeCell ref="T2:W2"/>
    <mergeCell ref="T4:W4"/>
    <mergeCell ref="T5:W5"/>
    <mergeCell ref="T6:W6"/>
    <mergeCell ref="T7:W11"/>
    <mergeCell ref="T12:W12"/>
    <mergeCell ref="T13:W17"/>
    <mergeCell ref="T3:W3"/>
    <mergeCell ref="T18:W18"/>
    <mergeCell ref="T20:U22"/>
    <mergeCell ref="V20:W22"/>
    <mergeCell ref="X35:Y35"/>
    <mergeCell ref="X41:Y41"/>
    <mergeCell ref="K67:U67"/>
    <mergeCell ref="K69:M69"/>
    <mergeCell ref="K51:L51"/>
    <mergeCell ref="K48:L48"/>
    <mergeCell ref="X46:Y46"/>
    <mergeCell ref="X52:Y52"/>
    <mergeCell ref="X56:Y56"/>
    <mergeCell ref="K49:L49"/>
    <mergeCell ref="K54:L54"/>
    <mergeCell ref="K55:L55"/>
    <mergeCell ref="K56:L56"/>
    <mergeCell ref="K41:L41"/>
    <mergeCell ref="K38:L38"/>
    <mergeCell ref="T36:W36"/>
    <mergeCell ref="AD23:AD25"/>
    <mergeCell ref="AD27:AD30"/>
    <mergeCell ref="AD32:AD34"/>
    <mergeCell ref="AD36:AD40"/>
    <mergeCell ref="AD42:AD45"/>
    <mergeCell ref="AD72:AD73"/>
    <mergeCell ref="Y74:AD74"/>
    <mergeCell ref="AD47:AD51"/>
    <mergeCell ref="AD53:AD55"/>
    <mergeCell ref="AD57:AD61"/>
    <mergeCell ref="AD63:AD66"/>
    <mergeCell ref="AD68:AD70"/>
    <mergeCell ref="X62:Y62"/>
    <mergeCell ref="X67:Y67"/>
    <mergeCell ref="X71:Y71"/>
  </mergeCells>
  <conditionalFormatting sqref="Q48:S48">
    <cfRule type="dataBar" priority="5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{AF852573-4AF2-41CD-9EBF-865ADD629719}</x14:id>
        </ext>
      </extLst>
    </cfRule>
  </conditionalFormatting>
  <conditionalFormatting sqref="Q49:S49">
    <cfRule type="dataBar" priority="57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{B1140D0C-24B8-47D4-A753-8891F398B6DD}</x14:id>
        </ext>
      </extLst>
    </cfRule>
  </conditionalFormatting>
  <conditionalFormatting sqref="Q50:S50">
    <cfRule type="dataBar" priority="5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{06ED4772-9E86-4372-8991-D936B5079644}</x14:id>
        </ext>
      </extLst>
    </cfRule>
  </conditionalFormatting>
  <conditionalFormatting sqref="Q51:S51">
    <cfRule type="dataBar" priority="5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{175BF32F-9FD1-43A4-974C-A30AFB3FF1A4}</x14:id>
        </ext>
      </extLst>
    </cfRule>
  </conditionalFormatting>
  <conditionalFormatting sqref="G15:H1005 H5:H14">
    <cfRule type="cellIs" dxfId="1597" priority="568" operator="equal">
      <formula>0</formula>
    </cfRule>
  </conditionalFormatting>
  <conditionalFormatting sqref="G15:H1005 H5:H14">
    <cfRule type="cellIs" dxfId="1596" priority="567" operator="greaterThan">
      <formula>0</formula>
    </cfRule>
  </conditionalFormatting>
  <conditionalFormatting sqref="G15:H1005 H5:H14">
    <cfRule type="cellIs" dxfId="1595" priority="566" operator="lessThan">
      <formula>0</formula>
    </cfRule>
  </conditionalFormatting>
  <conditionalFormatting sqref="H5:H1005 Q48:S51">
    <cfRule type="cellIs" dxfId="1594" priority="564" operator="equal">
      <formula>0</formula>
    </cfRule>
  </conditionalFormatting>
  <conditionalFormatting sqref="H5:H1005">
    <cfRule type="containsErrors" dxfId="1593" priority="563">
      <formula>ISERROR(H5)</formula>
    </cfRule>
  </conditionalFormatting>
  <conditionalFormatting sqref="Q48:S51">
    <cfRule type="containsErrors" dxfId="1592" priority="561">
      <formula>ISERROR(Q48)</formula>
    </cfRule>
  </conditionalFormatting>
  <conditionalFormatting sqref="V33:W33">
    <cfRule type="cellIs" dxfId="1591" priority="514" operator="equal">
      <formula>0</formula>
    </cfRule>
    <cfRule type="cellIs" dxfId="1590" priority="515" operator="greaterThan">
      <formula>0</formula>
    </cfRule>
  </conditionalFormatting>
  <conditionalFormatting sqref="Q39:S46">
    <cfRule type="dataBar" priority="47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{5503546D-A726-4989-AA91-70DB187C995F}</x14:id>
        </ext>
      </extLst>
    </cfRule>
  </conditionalFormatting>
  <conditionalFormatting sqref="Q39:S46">
    <cfRule type="cellIs" dxfId="1589" priority="465" operator="equal">
      <formula>0</formula>
    </cfRule>
  </conditionalFormatting>
  <conditionalFormatting sqref="Q39:S46">
    <cfRule type="containsErrors" dxfId="1588" priority="463">
      <formula>ISERROR(Q39)</formula>
    </cfRule>
  </conditionalFormatting>
  <conditionalFormatting sqref="L5:L35 P5:P35">
    <cfRule type="cellIs" dxfId="1587" priority="370" operator="equal">
      <formula>0</formula>
    </cfRule>
  </conditionalFormatting>
  <conditionalFormatting sqref="L5:L35 P5:P35">
    <cfRule type="cellIs" dxfId="1586" priority="369" operator="greaterThan">
      <formula>0</formula>
    </cfRule>
  </conditionalFormatting>
  <conditionalFormatting sqref="L5:L35 P5:P35">
    <cfRule type="cellIs" dxfId="1585" priority="368" operator="lessThan">
      <formula>0</formula>
    </cfRule>
  </conditionalFormatting>
  <conditionalFormatting sqref="M5:Q35 S5:S35">
    <cfRule type="cellIs" dxfId="1584" priority="367" operator="equal">
      <formula>0</formula>
    </cfRule>
  </conditionalFormatting>
  <conditionalFormatting sqref="N5:N35 P5:P35">
    <cfRule type="containsErrors" dxfId="1583" priority="366">
      <formula>ISERROR(N5)</formula>
    </cfRule>
  </conditionalFormatting>
  <conditionalFormatting sqref="R5:R35">
    <cfRule type="cellIs" dxfId="1582" priority="365" operator="equal">
      <formula>0</formula>
    </cfRule>
  </conditionalFormatting>
  <conditionalFormatting sqref="Q38:S38">
    <cfRule type="dataBar" priority="3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{30B46028-12F2-46AA-A554-A6752710E316}</x14:id>
        </ext>
      </extLst>
    </cfRule>
  </conditionalFormatting>
  <conditionalFormatting sqref="Q38:S38">
    <cfRule type="cellIs" dxfId="1581" priority="363" operator="equal">
      <formula>0</formula>
    </cfRule>
  </conditionalFormatting>
  <conditionalFormatting sqref="Q38:S38">
    <cfRule type="containsErrors" dxfId="1580" priority="362">
      <formula>ISERROR(Q38)</formula>
    </cfRule>
  </conditionalFormatting>
  <conditionalFormatting sqref="N69">
    <cfRule type="cellIs" dxfId="1579" priority="361" operator="greaterThan">
      <formula>0</formula>
    </cfRule>
  </conditionalFormatting>
  <conditionalFormatting sqref="U70:U100">
    <cfRule type="cellIs" dxfId="1578" priority="359" operator="lessThan">
      <formula>0</formula>
    </cfRule>
    <cfRule type="cellIs" dxfId="1577" priority="360" operator="greaterThanOrEqual">
      <formula>0</formula>
    </cfRule>
  </conditionalFormatting>
  <conditionalFormatting sqref="G5:G14">
    <cfRule type="cellIs" dxfId="1576" priority="358" operator="equal">
      <formula>0</formula>
    </cfRule>
  </conditionalFormatting>
  <conditionalFormatting sqref="G5:G14">
    <cfRule type="cellIs" dxfId="1575" priority="357" operator="greaterThan">
      <formula>0</formula>
    </cfRule>
  </conditionalFormatting>
  <conditionalFormatting sqref="G5:G14">
    <cfRule type="cellIs" dxfId="1574" priority="356" operator="lessThan">
      <formula>0</formula>
    </cfRule>
  </conditionalFormatting>
  <conditionalFormatting sqref="Y63:Y66 Y68:Y70 Y18:Y21 Y36:Y40 Y42:Y45 Y47:Y51 Y57:Y61 AD36 AD42 AD47 AD57 AD63 AD68 AD18">
    <cfRule type="cellIs" dxfId="1573" priority="165" operator="equal">
      <formula>0</formula>
    </cfRule>
  </conditionalFormatting>
  <conditionalFormatting sqref="Y63:Y66 Y68:Y70 Y18:Y21 Y36:Y40 Y42:Y45 Y47:Y51 Y57:Y61 AD36 AD42 AD47 AD57 AD63 AD68 AD18">
    <cfRule type="cellIs" dxfId="1572" priority="164" operator="greaterThan">
      <formula>0</formula>
    </cfRule>
  </conditionalFormatting>
  <conditionalFormatting sqref="Y63:Y66 Y68:Y70 Y18:Y21 Y36:Y40 Y42:Y45 Y47:Y51 Y57:Y61 AD36 AD42 AD47 AD57 AD63 AD68 AD18">
    <cfRule type="cellIs" dxfId="1571" priority="163" operator="lessThan">
      <formula>0</formula>
    </cfRule>
  </conditionalFormatting>
  <conditionalFormatting sqref="Z18:AB21 Z36:AB40 Z42:AB45 Z47:AB51 Z57:AB61 Z63:AB66 Z68:AB70">
    <cfRule type="cellIs" dxfId="1570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569" priority="161" operator="equal">
      <formula>0</formula>
    </cfRule>
  </conditionalFormatting>
  <conditionalFormatting sqref="AC17 AC35 AC41 AC46 AC56 AC62 AC67">
    <cfRule type="containsErrors" dxfId="1568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{3431F166-3F3F-4068-B70F-BDED3DF51D58}</x14:id>
        </ext>
      </extLst>
    </cfRule>
  </conditionalFormatting>
  <conditionalFormatting sqref="AC18:AC21 AC36:AC40 AC42:AC45 AC47:AC51 AC57:AC61 AC63:AC66 AC68:AC70">
    <cfRule type="containsErrors" dxfId="1567" priority="154">
      <formula>ISERROR(AC18)</formula>
    </cfRule>
    <cfRule type="cellIs" dxfId="1566" priority="155" operator="greaterThan">
      <formula>0</formula>
    </cfRule>
  </conditionalFormatting>
  <conditionalFormatting sqref="AA18:AB21 AA36:AB40 AA42:AB45 AA47:AB51 AA57:AB61 AA63:AB66 AA68:AB70">
    <cfRule type="cellIs" dxfId="1565" priority="152" operator="lessThan">
      <formula>0</formula>
    </cfRule>
    <cfRule type="cellIs" dxfId="1564" priority="153" operator="greaterThan">
      <formula>0</formula>
    </cfRule>
  </conditionalFormatting>
  <conditionalFormatting sqref="AB18:AB21 AB36:AB40 AB42:AB45 AB47:AB51 AB57:AB61 AB63:AB66 AB68:AB70">
    <cfRule type="cellIs" dxfId="1563" priority="151" operator="greaterThan">
      <formula>0</formula>
    </cfRule>
  </conditionalFormatting>
  <conditionalFormatting sqref="Y5:Y8 AD5:AD8">
    <cfRule type="cellIs" dxfId="1562" priority="150" operator="equal">
      <formula>0</formula>
    </cfRule>
  </conditionalFormatting>
  <conditionalFormatting sqref="Y5:Y8 AD5:AD8">
    <cfRule type="cellIs" dxfId="1561" priority="149" operator="greaterThan">
      <formula>0</formula>
    </cfRule>
  </conditionalFormatting>
  <conditionalFormatting sqref="Y5:Y8 AD5:AD8">
    <cfRule type="cellIs" dxfId="1560" priority="148" operator="lessThan">
      <formula>0</formula>
    </cfRule>
  </conditionalFormatting>
  <conditionalFormatting sqref="Z5:AB8">
    <cfRule type="cellIs" dxfId="1559" priority="147" operator="greaterThan">
      <formula>0</formula>
    </cfRule>
  </conditionalFormatting>
  <conditionalFormatting sqref="AC4 AD5:AD8 Y5:AB8">
    <cfRule type="cellIs" dxfId="1558" priority="146" operator="equal">
      <formula>0</formula>
    </cfRule>
  </conditionalFormatting>
  <conditionalFormatting sqref="AC4">
    <cfRule type="containsErrors" dxfId="1557" priority="145">
      <formula>ISERROR(AC4)</formula>
    </cfRule>
  </conditionalFormatting>
  <conditionalFormatting sqref="AC5:AC8">
    <cfRule type="containsErrors" dxfId="1556" priority="142">
      <formula>ISERROR(AC5)</formula>
    </cfRule>
    <cfRule type="cellIs" dxfId="1555" priority="143" operator="greaterThan">
      <formula>0</formula>
    </cfRule>
    <cfRule type="cellIs" dxfId="1554" priority="144" operator="equal">
      <formula>0</formula>
    </cfRule>
  </conditionalFormatting>
  <conditionalFormatting sqref="AA5:AB8">
    <cfRule type="cellIs" dxfId="1553" priority="140" operator="lessThan">
      <formula>0</formula>
    </cfRule>
    <cfRule type="cellIs" dxfId="1552" priority="141" operator="greaterThan">
      <formula>0</formula>
    </cfRule>
  </conditionalFormatting>
  <conditionalFormatting sqref="AB5:AB8">
    <cfRule type="cellIs" dxfId="1551" priority="139" operator="greaterThan">
      <formula>0</formula>
    </cfRule>
  </conditionalFormatting>
  <conditionalFormatting sqref="Y27:Y30 AD27">
    <cfRule type="cellIs" dxfId="1550" priority="138" operator="equal">
      <formula>0</formula>
    </cfRule>
  </conditionalFormatting>
  <conditionalFormatting sqref="Y27:Y30 AD27">
    <cfRule type="cellIs" dxfId="1549" priority="137" operator="greaterThan">
      <formula>0</formula>
    </cfRule>
  </conditionalFormatting>
  <conditionalFormatting sqref="Y27:Y30 AD27">
    <cfRule type="cellIs" dxfId="1548" priority="136" operator="lessThan">
      <formula>0</formula>
    </cfRule>
  </conditionalFormatting>
  <conditionalFormatting sqref="Z27:AB30">
    <cfRule type="cellIs" dxfId="1547" priority="135" operator="greaterThan">
      <formula>0</formula>
    </cfRule>
  </conditionalFormatting>
  <conditionalFormatting sqref="AC26 AD27 Y27:AB30">
    <cfRule type="cellIs" dxfId="1546" priority="134" operator="equal">
      <formula>0</formula>
    </cfRule>
  </conditionalFormatting>
  <conditionalFormatting sqref="AC26">
    <cfRule type="containsErrors" dxfId="1545" priority="133">
      <formula>ISERROR(AC26)</formula>
    </cfRule>
  </conditionalFormatting>
  <conditionalFormatting sqref="AC27:AC30">
    <cfRule type="containsErrors" dxfId="1544" priority="130">
      <formula>ISERROR(AC27)</formula>
    </cfRule>
    <cfRule type="cellIs" dxfId="1543" priority="131" operator="greaterThan">
      <formula>0</formula>
    </cfRule>
    <cfRule type="cellIs" dxfId="1542" priority="132" operator="equal">
      <formula>0</formula>
    </cfRule>
  </conditionalFormatting>
  <conditionalFormatting sqref="AA27:AB30">
    <cfRule type="cellIs" dxfId="1541" priority="128" operator="lessThan">
      <formula>0</formula>
    </cfRule>
    <cfRule type="cellIs" dxfId="1540" priority="129" operator="greaterThan">
      <formula>0</formula>
    </cfRule>
  </conditionalFormatting>
  <conditionalFormatting sqref="AB27:AB30">
    <cfRule type="cellIs" dxfId="1539" priority="127" operator="greaterThan">
      <formula>0</formula>
    </cfRule>
  </conditionalFormatting>
  <conditionalFormatting sqref="Y72:Y73 AD72">
    <cfRule type="cellIs" dxfId="1538" priority="126" operator="equal">
      <formula>0</formula>
    </cfRule>
  </conditionalFormatting>
  <conditionalFormatting sqref="Y72:Y73 AD72">
    <cfRule type="cellIs" dxfId="1537" priority="125" operator="greaterThan">
      <formula>0</formula>
    </cfRule>
  </conditionalFormatting>
  <conditionalFormatting sqref="Y72:Y73 AD72">
    <cfRule type="cellIs" dxfId="1536" priority="124" operator="lessThan">
      <formula>0</formula>
    </cfRule>
  </conditionalFormatting>
  <conditionalFormatting sqref="Z72:AB73">
    <cfRule type="cellIs" dxfId="1535" priority="123" operator="greaterThan">
      <formula>0</formula>
    </cfRule>
  </conditionalFormatting>
  <conditionalFormatting sqref="AD72 Y72:AB73">
    <cfRule type="cellIs" dxfId="1534" priority="122" operator="equal">
      <formula>0</formula>
    </cfRule>
  </conditionalFormatting>
  <conditionalFormatting sqref="AC71">
    <cfRule type="containsErrors" dxfId="1533" priority="121">
      <formula>ISERROR(AC71)</formula>
    </cfRule>
  </conditionalFormatting>
  <conditionalFormatting sqref="AC72:AC73">
    <cfRule type="containsErrors" dxfId="1532" priority="118">
      <formula>ISERROR(AC72)</formula>
    </cfRule>
    <cfRule type="cellIs" dxfId="1531" priority="119" operator="greaterThan">
      <formula>0</formula>
    </cfRule>
    <cfRule type="cellIs" dxfId="1530" priority="120" operator="equal">
      <formula>0</formula>
    </cfRule>
  </conditionalFormatting>
  <conditionalFormatting sqref="AA72:AB73">
    <cfRule type="cellIs" dxfId="1529" priority="116" operator="lessThan">
      <formula>0</formula>
    </cfRule>
    <cfRule type="cellIs" dxfId="1528" priority="117" operator="greaterThan">
      <formula>0</formula>
    </cfRule>
  </conditionalFormatting>
  <conditionalFormatting sqref="AB72:AB73">
    <cfRule type="cellIs" dxfId="1527" priority="115" operator="greaterThan">
      <formula>0</formula>
    </cfRule>
  </conditionalFormatting>
  <conditionalFormatting sqref="AC18:AC21 AC36:AC40 AC42:AC45 AC47:AC51 AC57:AC61 AC63:AC66 AC68:AC70 AC72:AC73">
    <cfRule type="cellIs" dxfId="1526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{B30807B9-7138-4B55-A191-86686EC7A7F0}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{A50FF69C-72BB-4CF0-B481-80635E5536CA}</x14:id>
        </ext>
      </extLst>
    </cfRule>
  </conditionalFormatting>
  <conditionalFormatting sqref="Y10:Y12 AD10">
    <cfRule type="cellIs" dxfId="1525" priority="114" operator="equal">
      <formula>0</formula>
    </cfRule>
  </conditionalFormatting>
  <conditionalFormatting sqref="Y10:Y12 AD10">
    <cfRule type="cellIs" dxfId="1524" priority="113" operator="greaterThan">
      <formula>0</formula>
    </cfRule>
  </conditionalFormatting>
  <conditionalFormatting sqref="Y10:Y12 AD10">
    <cfRule type="cellIs" dxfId="1523" priority="112" operator="lessThan">
      <formula>0</formula>
    </cfRule>
  </conditionalFormatting>
  <conditionalFormatting sqref="Z10:AB12">
    <cfRule type="cellIs" dxfId="1522" priority="111" operator="greaterThan">
      <formula>0</formula>
    </cfRule>
  </conditionalFormatting>
  <conditionalFormatting sqref="AC9 AD10 Y10:AB12">
    <cfRule type="cellIs" dxfId="1521" priority="110" operator="equal">
      <formula>0</formula>
    </cfRule>
  </conditionalFormatting>
  <conditionalFormatting sqref="AC9">
    <cfRule type="containsErrors" dxfId="1520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{7046990D-04EA-4AAE-AB39-B386B2383AD2}</x14:id>
        </ext>
      </extLst>
    </cfRule>
  </conditionalFormatting>
  <conditionalFormatting sqref="AC10:AC12">
    <cfRule type="containsErrors" dxfId="1519" priority="103">
      <formula>ISERROR(AC10)</formula>
    </cfRule>
    <cfRule type="cellIs" dxfId="1518" priority="104" operator="greaterThan">
      <formula>0</formula>
    </cfRule>
  </conditionalFormatting>
  <conditionalFormatting sqref="AA10:AB12">
    <cfRule type="cellIs" dxfId="1517" priority="101" operator="lessThan">
      <formula>0</formula>
    </cfRule>
    <cfRule type="cellIs" dxfId="1516" priority="102" operator="greaterThan">
      <formula>0</formula>
    </cfRule>
  </conditionalFormatting>
  <conditionalFormatting sqref="AB10:AB12">
    <cfRule type="cellIs" dxfId="1515" priority="100" operator="greaterThan">
      <formula>0</formula>
    </cfRule>
  </conditionalFormatting>
  <conditionalFormatting sqref="AC10:AC12">
    <cfRule type="cellIs" dxfId="1514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{6942C736-33F7-4CF0-8FE9-B01E9B35EF8B}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{19C16248-F669-41C0-AD2E-954F113579E0}</x14:id>
        </ext>
      </extLst>
    </cfRule>
  </conditionalFormatting>
  <conditionalFormatting sqref="Y14:Y16 AD14">
    <cfRule type="cellIs" dxfId="1513" priority="99" operator="equal">
      <formula>0</formula>
    </cfRule>
  </conditionalFormatting>
  <conditionalFormatting sqref="Y14:Y16 AD14">
    <cfRule type="cellIs" dxfId="1512" priority="98" operator="greaterThan">
      <formula>0</formula>
    </cfRule>
  </conditionalFormatting>
  <conditionalFormatting sqref="Y14:Y16 AD14">
    <cfRule type="cellIs" dxfId="1511" priority="97" operator="lessThan">
      <formula>0</formula>
    </cfRule>
  </conditionalFormatting>
  <conditionalFormatting sqref="Z14:AB16">
    <cfRule type="cellIs" dxfId="1510" priority="96" operator="greaterThan">
      <formula>0</formula>
    </cfRule>
  </conditionalFormatting>
  <conditionalFormatting sqref="AC13 AD14 Y14:AB16">
    <cfRule type="cellIs" dxfId="1509" priority="95" operator="equal">
      <formula>0</formula>
    </cfRule>
  </conditionalFormatting>
  <conditionalFormatting sqref="AC13">
    <cfRule type="containsErrors" dxfId="1508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{A9EE0E6D-6906-4F60-B2E2-97B193B6684B}</x14:id>
        </ext>
      </extLst>
    </cfRule>
  </conditionalFormatting>
  <conditionalFormatting sqref="AC14:AC16">
    <cfRule type="containsErrors" dxfId="1507" priority="88">
      <formula>ISERROR(AC14)</formula>
    </cfRule>
    <cfRule type="cellIs" dxfId="1506" priority="89" operator="greaterThan">
      <formula>0</formula>
    </cfRule>
  </conditionalFormatting>
  <conditionalFormatting sqref="AA14:AB16">
    <cfRule type="cellIs" dxfId="1505" priority="86" operator="lessThan">
      <formula>0</formula>
    </cfRule>
    <cfRule type="cellIs" dxfId="1504" priority="87" operator="greaterThan">
      <formula>0</formula>
    </cfRule>
  </conditionalFormatting>
  <conditionalFormatting sqref="AB14:AB16">
    <cfRule type="cellIs" dxfId="1503" priority="85" operator="greaterThan">
      <formula>0</formula>
    </cfRule>
  </conditionalFormatting>
  <conditionalFormatting sqref="AC14:AC16">
    <cfRule type="cellIs" dxfId="1502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{AB3868DD-4959-4E70-AAB4-8D04F9FB240B}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{69D0F95B-2073-421B-BEF4-53CF24AA02AE}</x14:id>
        </ext>
      </extLst>
    </cfRule>
  </conditionalFormatting>
  <conditionalFormatting sqref="Y23:Y25 AD23">
    <cfRule type="cellIs" dxfId="1501" priority="84" operator="equal">
      <formula>0</formula>
    </cfRule>
  </conditionalFormatting>
  <conditionalFormatting sqref="Y23:Y25 AD23">
    <cfRule type="cellIs" dxfId="1500" priority="83" operator="greaterThan">
      <formula>0</formula>
    </cfRule>
  </conditionalFormatting>
  <conditionalFormatting sqref="Y23:Y25 AD23">
    <cfRule type="cellIs" dxfId="1499" priority="82" operator="lessThan">
      <formula>0</formula>
    </cfRule>
  </conditionalFormatting>
  <conditionalFormatting sqref="Z23:AB25">
    <cfRule type="cellIs" dxfId="1498" priority="81" operator="greaterThan">
      <formula>0</formula>
    </cfRule>
  </conditionalFormatting>
  <conditionalFormatting sqref="AC22 AD23 Y23:AB25">
    <cfRule type="cellIs" dxfId="1497" priority="80" operator="equal">
      <formula>0</formula>
    </cfRule>
  </conditionalFormatting>
  <conditionalFormatting sqref="AC22">
    <cfRule type="containsErrors" dxfId="1496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{78591820-5129-4822-A5AB-B6112A53A778}</x14:id>
        </ext>
      </extLst>
    </cfRule>
  </conditionalFormatting>
  <conditionalFormatting sqref="AC23:AC25">
    <cfRule type="containsErrors" dxfId="1495" priority="73">
      <formula>ISERROR(AC23)</formula>
    </cfRule>
    <cfRule type="cellIs" dxfId="1494" priority="74" operator="greaterThan">
      <formula>0</formula>
    </cfRule>
  </conditionalFormatting>
  <conditionalFormatting sqref="AA23:AB25">
    <cfRule type="cellIs" dxfId="1493" priority="71" operator="lessThan">
      <formula>0</formula>
    </cfRule>
    <cfRule type="cellIs" dxfId="1492" priority="72" operator="greaterThan">
      <formula>0</formula>
    </cfRule>
  </conditionalFormatting>
  <conditionalFormatting sqref="AB23:AB25">
    <cfRule type="cellIs" dxfId="1491" priority="70" operator="greaterThan">
      <formula>0</formula>
    </cfRule>
  </conditionalFormatting>
  <conditionalFormatting sqref="AC23:AC25">
    <cfRule type="cellIs" dxfId="1490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{AC9EDEF3-EEF3-4940-A09C-2D491263E601}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{DBCAB2D3-CEB8-4489-AA7C-4297ADF8ED2E}</x14:id>
        </ext>
      </extLst>
    </cfRule>
  </conditionalFormatting>
  <conditionalFormatting sqref="Y32:Y34 AD32">
    <cfRule type="cellIs" dxfId="1489" priority="69" operator="equal">
      <formula>0</formula>
    </cfRule>
  </conditionalFormatting>
  <conditionalFormatting sqref="Y32:Y34 AD32">
    <cfRule type="cellIs" dxfId="1488" priority="68" operator="greaterThan">
      <formula>0</formula>
    </cfRule>
  </conditionalFormatting>
  <conditionalFormatting sqref="Y32:Y34 AD32">
    <cfRule type="cellIs" dxfId="1487" priority="67" operator="lessThan">
      <formula>0</formula>
    </cfRule>
  </conditionalFormatting>
  <conditionalFormatting sqref="Z32:AB34">
    <cfRule type="cellIs" dxfId="1486" priority="66" operator="greaterThan">
      <formula>0</formula>
    </cfRule>
  </conditionalFormatting>
  <conditionalFormatting sqref="AC31 AD32 Y32:AB34">
    <cfRule type="cellIs" dxfId="1485" priority="65" operator="equal">
      <formula>0</formula>
    </cfRule>
  </conditionalFormatting>
  <conditionalFormatting sqref="AC31">
    <cfRule type="containsErrors" dxfId="1484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{EFFD9FA7-3EC5-42D1-B586-2AFC60E407DE}</x14:id>
        </ext>
      </extLst>
    </cfRule>
  </conditionalFormatting>
  <conditionalFormatting sqref="AC32:AC34">
    <cfRule type="containsErrors" dxfId="1483" priority="58">
      <formula>ISERROR(AC32)</formula>
    </cfRule>
    <cfRule type="cellIs" dxfId="1482" priority="59" operator="greaterThan">
      <formula>0</formula>
    </cfRule>
  </conditionalFormatting>
  <conditionalFormatting sqref="AA32:AB34">
    <cfRule type="cellIs" dxfId="1481" priority="56" operator="lessThan">
      <formula>0</formula>
    </cfRule>
    <cfRule type="cellIs" dxfId="1480" priority="57" operator="greaterThan">
      <formula>0</formula>
    </cfRule>
  </conditionalFormatting>
  <conditionalFormatting sqref="AB32:AB34">
    <cfRule type="cellIs" dxfId="1479" priority="55" operator="greaterThan">
      <formula>0</formula>
    </cfRule>
  </conditionalFormatting>
  <conditionalFormatting sqref="AC32:AC34">
    <cfRule type="cellIs" dxfId="1478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{2A7CDDD2-26BD-4028-B657-F53055219D23}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{B6494216-651E-4810-8C2C-55EA14986132}</x14:id>
        </ext>
      </extLst>
    </cfRule>
  </conditionalFormatting>
  <conditionalFormatting sqref="Y53:Y55 AD53">
    <cfRule type="cellIs" dxfId="1477" priority="54" operator="equal">
      <formula>0</formula>
    </cfRule>
  </conditionalFormatting>
  <conditionalFormatting sqref="Y53:Y55 AD53">
    <cfRule type="cellIs" dxfId="1476" priority="53" operator="greaterThan">
      <formula>0</formula>
    </cfRule>
  </conditionalFormatting>
  <conditionalFormatting sqref="Y53:Y55 AD53">
    <cfRule type="cellIs" dxfId="1475" priority="52" operator="lessThan">
      <formula>0</formula>
    </cfRule>
  </conditionalFormatting>
  <conditionalFormatting sqref="Z53:AB55">
    <cfRule type="cellIs" dxfId="1474" priority="51" operator="greaterThan">
      <formula>0</formula>
    </cfRule>
  </conditionalFormatting>
  <conditionalFormatting sqref="AC52 AD53 Y53:AB55">
    <cfRule type="cellIs" dxfId="1473" priority="50" operator="equal">
      <formula>0</formula>
    </cfRule>
  </conditionalFormatting>
  <conditionalFormatting sqref="AC52">
    <cfRule type="containsErrors" dxfId="1472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{78F52FA2-A014-4115-A48E-4839BEB2CEE5}</x14:id>
        </ext>
      </extLst>
    </cfRule>
  </conditionalFormatting>
  <conditionalFormatting sqref="AC53:AC55">
    <cfRule type="containsErrors" dxfId="1471" priority="43">
      <formula>ISERROR(AC53)</formula>
    </cfRule>
    <cfRule type="cellIs" dxfId="1470" priority="44" operator="greaterThan">
      <formula>0</formula>
    </cfRule>
  </conditionalFormatting>
  <conditionalFormatting sqref="AA53:AB55">
    <cfRule type="cellIs" dxfId="1469" priority="41" operator="lessThan">
      <formula>0</formula>
    </cfRule>
    <cfRule type="cellIs" dxfId="1468" priority="42" operator="greaterThan">
      <formula>0</formula>
    </cfRule>
  </conditionalFormatting>
  <conditionalFormatting sqref="AB53:AB55">
    <cfRule type="cellIs" dxfId="1467" priority="40" operator="greaterThan">
      <formula>0</formula>
    </cfRule>
  </conditionalFormatting>
  <conditionalFormatting sqref="AC53:AC55">
    <cfRule type="cellIs" dxfId="1466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{4A123726-D59E-47BB-BD55-83B8810CC038}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{9DD824A1-4DD8-4E00-94B3-D09C954B3E15}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{2FD9BEF7-1D6A-46D7-8CE2-620BC51DAD8C}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{C48BB842-EB62-4399-8DB0-03C0C1B70DD8}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{D2096427-4F5C-4F58-8DB2-7139847B6D72}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{F21ACFC7-C9E7-4A51-ABB9-64D7DC63BCF2}</x14:id>
        </ext>
      </extLst>
    </cfRule>
  </conditionalFormatting>
  <conditionalFormatting sqref="O53:O56 M53:M56 M39:M41 O39:O41 M43:M45 M50:M51 O43:O45 O50:O51">
    <cfRule type="cellIs" dxfId="1465" priority="34" operator="equal">
      <formula>0</formula>
    </cfRule>
  </conditionalFormatting>
  <conditionalFormatting sqref="O53:O56 M53:M56 M39:M41 O39:O41 M43:M45 M50:M51 O43:O45 O50:O51">
    <cfRule type="cellIs" dxfId="1464" priority="33" operator="greaterThan">
      <formula>0</formula>
    </cfRule>
  </conditionalFormatting>
  <conditionalFormatting sqref="O53:O56 M53:M56 M39:M41 O39:O41 M43:M45 M50:M51 O43:O45 O50:O51">
    <cfRule type="cellIs" dxfId="1463" priority="32" operator="lessThan">
      <formula>0</formula>
    </cfRule>
  </conditionalFormatting>
  <conditionalFormatting sqref="N53:N56 N39:N41 N43:N45 N50:N51">
    <cfRule type="cellIs" dxfId="1462" priority="31" operator="greaterThan">
      <formula>0</formula>
    </cfRule>
  </conditionalFormatting>
  <conditionalFormatting sqref="O39:P41 O53:P56 O43:P45 O50:P51">
    <cfRule type="cellIs" dxfId="1461" priority="30" operator="equal">
      <formula>0</formula>
    </cfRule>
  </conditionalFormatting>
  <conditionalFormatting sqref="O39:P41 O53:P56 O43:P45 O50:P51">
    <cfRule type="containsErrors" dxfId="1460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{CC0975E5-5B17-4DC9-A7EC-516817B51669}</x14:id>
        </ext>
      </extLst>
    </cfRule>
  </conditionalFormatting>
  <conditionalFormatting sqref="M42 O42">
    <cfRule type="cellIs" dxfId="1459" priority="27" operator="equal">
      <formula>0</formula>
    </cfRule>
  </conditionalFormatting>
  <conditionalFormatting sqref="M42 O42">
    <cfRule type="cellIs" dxfId="1458" priority="26" operator="greaterThan">
      <formula>0</formula>
    </cfRule>
  </conditionalFormatting>
  <conditionalFormatting sqref="M42 O42">
    <cfRule type="cellIs" dxfId="1457" priority="25" operator="lessThan">
      <formula>0</formula>
    </cfRule>
  </conditionalFormatting>
  <conditionalFormatting sqref="N42">
    <cfRule type="cellIs" dxfId="1456" priority="24" operator="greaterThan">
      <formula>0</formula>
    </cfRule>
  </conditionalFormatting>
  <conditionalFormatting sqref="O42:P42">
    <cfRule type="cellIs" dxfId="1455" priority="23" operator="equal">
      <formula>0</formula>
    </cfRule>
  </conditionalFormatting>
  <conditionalFormatting sqref="O42:P42">
    <cfRule type="containsErrors" dxfId="1454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{F3242BCA-5956-4103-9DAD-5AE472CF2C0E}</x14:id>
        </ext>
      </extLst>
    </cfRule>
  </conditionalFormatting>
  <conditionalFormatting sqref="M46 O46">
    <cfRule type="cellIs" dxfId="1453" priority="20" operator="equal">
      <formula>0</formula>
    </cfRule>
  </conditionalFormatting>
  <conditionalFormatting sqref="M46 O46">
    <cfRule type="cellIs" dxfId="1452" priority="19" operator="greaterThan">
      <formula>0</formula>
    </cfRule>
  </conditionalFormatting>
  <conditionalFormatting sqref="M46 O46">
    <cfRule type="cellIs" dxfId="1451" priority="18" operator="lessThan">
      <formula>0</formula>
    </cfRule>
  </conditionalFormatting>
  <conditionalFormatting sqref="N46">
    <cfRule type="cellIs" dxfId="1450" priority="17" operator="greaterThan">
      <formula>0</formula>
    </cfRule>
  </conditionalFormatting>
  <conditionalFormatting sqref="O46:P46">
    <cfRule type="cellIs" dxfId="1449" priority="16" operator="equal">
      <formula>0</formula>
    </cfRule>
  </conditionalFormatting>
  <conditionalFormatting sqref="O46:P46">
    <cfRule type="containsErrors" dxfId="1448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{8EF28A78-F6BB-41BF-BE67-8C422B17F3B5}</x14:id>
        </ext>
      </extLst>
    </cfRule>
  </conditionalFormatting>
  <conditionalFormatting sqref="M47:M48 O47:O48">
    <cfRule type="cellIs" dxfId="1447" priority="13" operator="equal">
      <formula>0</formula>
    </cfRule>
  </conditionalFormatting>
  <conditionalFormatting sqref="M47:M48 O47:O48">
    <cfRule type="cellIs" dxfId="1446" priority="12" operator="greaterThan">
      <formula>0</formula>
    </cfRule>
  </conditionalFormatting>
  <conditionalFormatting sqref="M47:M48 O47:O48">
    <cfRule type="cellIs" dxfId="1445" priority="11" operator="lessThan">
      <formula>0</formula>
    </cfRule>
  </conditionalFormatting>
  <conditionalFormatting sqref="N47:N48">
    <cfRule type="cellIs" dxfId="1444" priority="10" operator="greaterThan">
      <formula>0</formula>
    </cfRule>
  </conditionalFormatting>
  <conditionalFormatting sqref="O47:P48">
    <cfRule type="cellIs" dxfId="1443" priority="9" operator="equal">
      <formula>0</formula>
    </cfRule>
  </conditionalFormatting>
  <conditionalFormatting sqref="O47:P48">
    <cfRule type="containsErrors" dxfId="1442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{48500EF8-BC12-4232-8ED9-2E564206A7DA}</x14:id>
        </ext>
      </extLst>
    </cfRule>
  </conditionalFormatting>
  <conditionalFormatting sqref="M49 O49">
    <cfRule type="cellIs" dxfId="1441" priority="6" operator="equal">
      <formula>0</formula>
    </cfRule>
  </conditionalFormatting>
  <conditionalFormatting sqref="M49 O49">
    <cfRule type="cellIs" dxfId="1440" priority="5" operator="greaterThan">
      <formula>0</formula>
    </cfRule>
  </conditionalFormatting>
  <conditionalFormatting sqref="M49 O49">
    <cfRule type="cellIs" dxfId="1439" priority="4" operator="lessThan">
      <formula>0</formula>
    </cfRule>
  </conditionalFormatting>
  <conditionalFormatting sqref="N49">
    <cfRule type="cellIs" dxfId="1438" priority="3" operator="greaterThan">
      <formula>0</formula>
    </cfRule>
  </conditionalFormatting>
  <conditionalFormatting sqref="O49:P49">
    <cfRule type="cellIs" dxfId="1437" priority="2" operator="equal">
      <formula>0</formula>
    </cfRule>
  </conditionalFormatting>
  <conditionalFormatting sqref="O49:P49">
    <cfRule type="containsErrors" dxfId="1436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{E26A4046-995C-45DA-954C-D19AF98684E6}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C5:C1005">
      <formula1>Março</formula1>
    </dataValidation>
    <dataValidation type="list" allowBlank="1" showInputMessage="1" showErrorMessage="1" sqref="D5:D1005">
      <formula1>Sports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852573-4AF2-41CD-9EBF-865ADD6297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B1140D0C-24B8-47D4-A753-8891F398B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06ED4772-9E86-4372-8991-D936B50796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175BF32F-9FD1-43A4-974C-A30AFB3FF1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5503546D-A726-4989-AA91-70DB187C99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30B46028-12F2-46AA-A554-A6752710E3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3431F166-3F3F-4068-B70F-BDED3DF51D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B30807B9-7138-4B55-A191-86686EC7A7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50FF69C-72BB-4CF0-B481-80635E5536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7046990D-04EA-4AAE-AB39-B386B2383A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6942C736-33F7-4CF0-8FE9-B01E9B35EF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9C16248-F669-41C0-AD2E-954F113579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A9EE0E6D-6906-4F60-B2E2-97B193B668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AB3868DD-4959-4E70-AAB4-8D04F9FB24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9D0F95B-2073-421B-BEF4-53CF24AA0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78591820-5129-4822-A5AB-B6112A53A7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AC9EDEF3-EEF3-4940-A09C-2D491263E6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BCAB2D3-CEB8-4489-AA7C-4297ADF8ED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EFFD9FA7-3EC5-42D1-B586-2AFC60E407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2A7CDDD2-26BD-4028-B657-F53055219D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6494216-651E-4810-8C2C-55EA149861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78F52FA2-A014-4115-A48E-4839BEB2CE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4A123726-D59E-47BB-BD55-83B8810CC0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DD824A1-4DD8-4E00-94B3-D09C954B3E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2FD9BEF7-1D6A-46D7-8CE2-620BC51DAD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C48BB842-EB62-4399-8DB0-03C0C1B70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D2096427-4F5C-4F58-8DB2-7139847B6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F21ACFC7-C9E7-4A51-ABB9-64D7DC63BC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CC0975E5-5B17-4DC9-A7EC-516817B516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F3242BCA-5956-4103-9DAD-5AE472CF2C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8EF28A78-F6BB-41BF-BE67-8C422B17F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48500EF8-BC12-4232-8ED9-2E564206A7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E26A4046-995C-45DA-954C-D19AF98684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.375" style="5" customWidth="1"/>
    <col min="9" max="9" width="2" style="2" customWidth="1"/>
    <col min="10" max="10" width="8.875" style="2"/>
    <col min="11" max="11" width="8.625" style="3" customWidth="1"/>
    <col min="12" max="12" width="9.625" style="4" customWidth="1"/>
    <col min="13" max="13" width="10" style="5" customWidth="1"/>
    <col min="14" max="14" width="10.375" style="2" customWidth="1"/>
    <col min="15" max="15" width="11.125" style="2" customWidth="1"/>
    <col min="16" max="16" width="9.375" style="2" bestFit="1" customWidth="1"/>
    <col min="17" max="17" width="11" style="2" customWidth="1"/>
    <col min="18" max="18" width="10.875" style="2" customWidth="1"/>
    <col min="19" max="19" width="10.75" style="2" customWidth="1"/>
    <col min="20" max="20" width="14.625" style="2" customWidth="1"/>
    <col min="21" max="21" width="10.625" style="2" customWidth="1"/>
    <col min="22" max="22" width="10.37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301">
        <f>SUM(Março!T5-Banca!E11+Banca!C12)</f>
        <v>0</v>
      </c>
      <c r="U3" s="301"/>
      <c r="V3" s="301"/>
      <c r="W3" s="301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41000</v>
      </c>
      <c r="L5" s="88">
        <f t="shared" ref="L5:L34" si="1">SUMIF(C:C,K5,G:G)</f>
        <v>0</v>
      </c>
      <c r="M5" s="52">
        <f t="shared" ref="M5:M34" si="2">SUMIF(C:C,K5,F:F)</f>
        <v>0</v>
      </c>
      <c r="N5" s="30" t="e">
        <f t="shared" ref="N5:N34" si="3">SUMIF(C:C,K5,G:G)/SUMIF(C:C,K5,F:F)</f>
        <v>#DIV/0!</v>
      </c>
      <c r="O5" s="55">
        <f t="shared" ref="O5:O34" si="4">COUNTIF(C:C,K5)</f>
        <v>0</v>
      </c>
      <c r="P5" s="52" t="e">
        <f t="shared" ref="P5:P34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41001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4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41002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4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41003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41004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41005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41006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41007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41008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41009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41010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41011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41012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41013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41014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41015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41016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41017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41018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41019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41020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41021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41022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41023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41024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41025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41026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41027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41028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41029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41000</v>
      </c>
      <c r="Q70" s="96">
        <f>T3*(1+N69)</f>
        <v>0</v>
      </c>
      <c r="R70" s="97">
        <f>Q70-T3</f>
        <v>0</v>
      </c>
      <c r="S70" s="99">
        <f t="shared" ref="S70:S99" si="15">L5</f>
        <v>0</v>
      </c>
      <c r="T70" s="100">
        <f t="shared" ref="T70:T99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41001</v>
      </c>
      <c r="Q71" s="96">
        <f t="shared" ref="Q71:Q99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41002</v>
      </c>
      <c r="Q72" s="96">
        <f t="shared" si="17"/>
        <v>0</v>
      </c>
      <c r="R72" s="98">
        <f t="shared" ref="R72:R99" si="18">Q72-Q71</f>
        <v>0</v>
      </c>
      <c r="S72" s="99">
        <f t="shared" si="15"/>
        <v>0</v>
      </c>
      <c r="T72" s="100">
        <f t="shared" si="16"/>
        <v>0</v>
      </c>
      <c r="U72" s="52">
        <f t="shared" ref="U72:U99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41003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41004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41005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41006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41007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41008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41009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41010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41011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41012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41013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41014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41015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41016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41017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41018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41019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41020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41021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41022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41023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41024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41025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41026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41027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41028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41029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K47:L47"/>
    <mergeCell ref="K53:L53"/>
    <mergeCell ref="K50:L50"/>
    <mergeCell ref="T43:W47"/>
    <mergeCell ref="K43:L43"/>
    <mergeCell ref="K44:L44"/>
    <mergeCell ref="K45:L45"/>
    <mergeCell ref="K46:L46"/>
    <mergeCell ref="T33:U33"/>
    <mergeCell ref="V33:W33"/>
    <mergeCell ref="T27:W27"/>
    <mergeCell ref="AD3:AD4"/>
    <mergeCell ref="AD5:AD8"/>
    <mergeCell ref="X4:Y4"/>
    <mergeCell ref="X9:Y9"/>
    <mergeCell ref="X13:Y13"/>
    <mergeCell ref="X31:Y31"/>
    <mergeCell ref="T23:U23"/>
    <mergeCell ref="V23:W23"/>
    <mergeCell ref="T26:U26"/>
    <mergeCell ref="V26:W26"/>
    <mergeCell ref="AD10:AD12"/>
    <mergeCell ref="AD14:AD16"/>
    <mergeCell ref="AD18:AD21"/>
    <mergeCell ref="T37:W41"/>
    <mergeCell ref="T42:W42"/>
    <mergeCell ref="K42:L42"/>
    <mergeCell ref="X17:Y17"/>
    <mergeCell ref="X22:Y22"/>
    <mergeCell ref="X26:Y26"/>
    <mergeCell ref="K39:L39"/>
    <mergeCell ref="K40:L40"/>
    <mergeCell ref="T34:U34"/>
    <mergeCell ref="T29:U31"/>
    <mergeCell ref="V29:W31"/>
    <mergeCell ref="V34:W34"/>
    <mergeCell ref="T35:U35"/>
    <mergeCell ref="V35:W35"/>
    <mergeCell ref="T32:U32"/>
    <mergeCell ref="V32:W32"/>
    <mergeCell ref="B1:B2"/>
    <mergeCell ref="T24:U24"/>
    <mergeCell ref="V24:W24"/>
    <mergeCell ref="T25:U25"/>
    <mergeCell ref="V25:W25"/>
    <mergeCell ref="T2:W2"/>
    <mergeCell ref="T4:W4"/>
    <mergeCell ref="T5:W5"/>
    <mergeCell ref="T6:W6"/>
    <mergeCell ref="T7:W11"/>
    <mergeCell ref="T12:W12"/>
    <mergeCell ref="T13:W17"/>
    <mergeCell ref="T3:W3"/>
    <mergeCell ref="T18:W18"/>
    <mergeCell ref="T20:U22"/>
    <mergeCell ref="V20:W22"/>
    <mergeCell ref="X35:Y35"/>
    <mergeCell ref="X41:Y41"/>
    <mergeCell ref="K67:U67"/>
    <mergeCell ref="K69:M69"/>
    <mergeCell ref="K51:L51"/>
    <mergeCell ref="K48:L48"/>
    <mergeCell ref="X46:Y46"/>
    <mergeCell ref="X52:Y52"/>
    <mergeCell ref="X56:Y56"/>
    <mergeCell ref="K49:L49"/>
    <mergeCell ref="K54:L54"/>
    <mergeCell ref="K55:L55"/>
    <mergeCell ref="K56:L56"/>
    <mergeCell ref="K41:L41"/>
    <mergeCell ref="K38:L38"/>
    <mergeCell ref="T36:W36"/>
    <mergeCell ref="AD23:AD25"/>
    <mergeCell ref="AD27:AD30"/>
    <mergeCell ref="AD32:AD34"/>
    <mergeCell ref="AD36:AD40"/>
    <mergeCell ref="AD42:AD45"/>
    <mergeCell ref="AD72:AD73"/>
    <mergeCell ref="Y74:AD74"/>
    <mergeCell ref="AD47:AD51"/>
    <mergeCell ref="AD53:AD55"/>
    <mergeCell ref="AD57:AD61"/>
    <mergeCell ref="AD63:AD66"/>
    <mergeCell ref="AD68:AD70"/>
    <mergeCell ref="X62:Y62"/>
    <mergeCell ref="X67:Y67"/>
    <mergeCell ref="X71:Y71"/>
  </mergeCells>
  <conditionalFormatting sqref="Q48:S48">
    <cfRule type="dataBar" priority="58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{CE223B2D-7E23-4C49-BE62-E344729C9624}</x14:id>
        </ext>
      </extLst>
    </cfRule>
  </conditionalFormatting>
  <conditionalFormatting sqref="Q49:S49">
    <cfRule type="dataBar" priority="5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{8590ACFE-4DAF-4F17-A850-B76869BE5167}</x14:id>
        </ext>
      </extLst>
    </cfRule>
  </conditionalFormatting>
  <conditionalFormatting sqref="Q50:S50">
    <cfRule type="dataBar" priority="58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{9CE6FECA-3A6C-40FD-8EC1-4A3F0F420F05}</x14:id>
        </ext>
      </extLst>
    </cfRule>
  </conditionalFormatting>
  <conditionalFormatting sqref="Q51:S51">
    <cfRule type="dataBar" priority="58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{DB3278ED-CC95-4770-BEA0-B41AE49A8F22}</x14:id>
        </ext>
      </extLst>
    </cfRule>
  </conditionalFormatting>
  <conditionalFormatting sqref="G5:H1005">
    <cfRule type="cellIs" dxfId="1435" priority="580" operator="equal">
      <formula>0</formula>
    </cfRule>
  </conditionalFormatting>
  <conditionalFormatting sqref="G5:H1005">
    <cfRule type="cellIs" dxfId="1434" priority="579" operator="greaterThan">
      <formula>0</formula>
    </cfRule>
  </conditionalFormatting>
  <conditionalFormatting sqref="G5:H1005">
    <cfRule type="cellIs" dxfId="1433" priority="578" operator="lessThan">
      <formula>0</formula>
    </cfRule>
  </conditionalFormatting>
  <conditionalFormatting sqref="Q48:S51 H5:H1005">
    <cfRule type="cellIs" dxfId="1432" priority="576" operator="equal">
      <formula>0</formula>
    </cfRule>
  </conditionalFormatting>
  <conditionalFormatting sqref="H5:H1005">
    <cfRule type="containsErrors" dxfId="1431" priority="575">
      <formula>ISERROR(H5)</formula>
    </cfRule>
  </conditionalFormatting>
  <conditionalFormatting sqref="Q48:S51">
    <cfRule type="containsErrors" dxfId="1430" priority="573">
      <formula>ISERROR(Q48)</formula>
    </cfRule>
  </conditionalFormatting>
  <conditionalFormatting sqref="V33:W33">
    <cfRule type="cellIs" dxfId="1429" priority="511" operator="equal">
      <formula>0</formula>
    </cfRule>
    <cfRule type="cellIs" dxfId="1428" priority="512" operator="greaterThan">
      <formula>0</formula>
    </cfRule>
  </conditionalFormatting>
  <conditionalFormatting sqref="Q39:S46">
    <cfRule type="dataBar" priority="4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{A78E65DE-4982-4FAA-BAFC-00B2199177F1}</x14:id>
        </ext>
      </extLst>
    </cfRule>
  </conditionalFormatting>
  <conditionalFormatting sqref="Q39:S46">
    <cfRule type="cellIs" dxfId="1427" priority="462" operator="equal">
      <formula>0</formula>
    </cfRule>
  </conditionalFormatting>
  <conditionalFormatting sqref="Q39:S46">
    <cfRule type="containsErrors" dxfId="1426" priority="460">
      <formula>ISERROR(Q39)</formula>
    </cfRule>
  </conditionalFormatting>
  <conditionalFormatting sqref="L5:L34 P5:P34">
    <cfRule type="cellIs" dxfId="1425" priority="367" operator="equal">
      <formula>0</formula>
    </cfRule>
  </conditionalFormatting>
  <conditionalFormatting sqref="L5:L34 P5:P34">
    <cfRule type="cellIs" dxfId="1424" priority="366" operator="greaterThan">
      <formula>0</formula>
    </cfRule>
  </conditionalFormatting>
  <conditionalFormatting sqref="L5:L34 P5:P34">
    <cfRule type="cellIs" dxfId="1423" priority="365" operator="lessThan">
      <formula>0</formula>
    </cfRule>
  </conditionalFormatting>
  <conditionalFormatting sqref="M5:Q34 S5:S34">
    <cfRule type="cellIs" dxfId="1422" priority="364" operator="equal">
      <formula>0</formula>
    </cfRule>
  </conditionalFormatting>
  <conditionalFormatting sqref="N5:N34 P5:P34">
    <cfRule type="containsErrors" dxfId="1421" priority="363">
      <formula>ISERROR(N5)</formula>
    </cfRule>
  </conditionalFormatting>
  <conditionalFormatting sqref="R5:R34">
    <cfRule type="cellIs" dxfId="1420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{09C89A43-9EE5-4755-8176-8236672915C8}</x14:id>
        </ext>
      </extLst>
    </cfRule>
  </conditionalFormatting>
  <conditionalFormatting sqref="Q38:S38">
    <cfRule type="cellIs" dxfId="1419" priority="360" operator="equal">
      <formula>0</formula>
    </cfRule>
  </conditionalFormatting>
  <conditionalFormatting sqref="Q38:S38">
    <cfRule type="containsErrors" dxfId="1418" priority="359">
      <formula>ISERROR(Q38)</formula>
    </cfRule>
  </conditionalFormatting>
  <conditionalFormatting sqref="N69">
    <cfRule type="cellIs" dxfId="1417" priority="358" operator="greaterThan">
      <formula>0</formula>
    </cfRule>
  </conditionalFormatting>
  <conditionalFormatting sqref="U70:U99">
    <cfRule type="cellIs" dxfId="1416" priority="356" operator="lessThan">
      <formula>0</formula>
    </cfRule>
    <cfRule type="cellIs" dxfId="1415" priority="357" operator="greaterThanOrEqual">
      <formula>0</formula>
    </cfRule>
  </conditionalFormatting>
  <conditionalFormatting sqref="Y63:Y66 Y68:Y70 Y18:Y21 Y36:Y40 Y42:Y45 Y47:Y51 Y57:Y61 AD36 AD42 AD47 AD57 AD63 AD68 AD18">
    <cfRule type="cellIs" dxfId="1414" priority="165" operator="equal">
      <formula>0</formula>
    </cfRule>
  </conditionalFormatting>
  <conditionalFormatting sqref="Y63:Y66 Y68:Y70 Y18:Y21 Y36:Y40 Y42:Y45 Y47:Y51 Y57:Y61 AD36 AD42 AD47 AD57 AD63 AD68 AD18">
    <cfRule type="cellIs" dxfId="1413" priority="164" operator="greaterThan">
      <formula>0</formula>
    </cfRule>
  </conditionalFormatting>
  <conditionalFormatting sqref="Y63:Y66 Y68:Y70 Y18:Y21 Y36:Y40 Y42:Y45 Y47:Y51 Y57:Y61 AD36 AD42 AD47 AD57 AD63 AD68 AD18">
    <cfRule type="cellIs" dxfId="1412" priority="163" operator="lessThan">
      <formula>0</formula>
    </cfRule>
  </conditionalFormatting>
  <conditionalFormatting sqref="Z18:AB21 Z36:AB40 Z42:AB45 Z47:AB51 Z57:AB61 Z63:AB66 Z68:AB70">
    <cfRule type="cellIs" dxfId="1411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410" priority="161" operator="equal">
      <formula>0</formula>
    </cfRule>
  </conditionalFormatting>
  <conditionalFormatting sqref="AC17 AC35 AC41 AC46 AC56 AC62 AC67">
    <cfRule type="containsErrors" dxfId="1409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{214CFF78-68ED-4CD4-BFD9-3C2E7BF36764}</x14:id>
        </ext>
      </extLst>
    </cfRule>
  </conditionalFormatting>
  <conditionalFormatting sqref="AC18:AC21 AC36:AC40 AC42:AC45 AC47:AC51 AC57:AC61 AC63:AC66 AC68:AC70">
    <cfRule type="containsErrors" dxfId="1408" priority="154">
      <formula>ISERROR(AC18)</formula>
    </cfRule>
    <cfRule type="cellIs" dxfId="1407" priority="155" operator="greaterThan">
      <formula>0</formula>
    </cfRule>
  </conditionalFormatting>
  <conditionalFormatting sqref="AA18:AB21 AA36:AB40 AA42:AB45 AA47:AB51 AA57:AB61 AA63:AB66 AA68:AB70">
    <cfRule type="cellIs" dxfId="1406" priority="152" operator="lessThan">
      <formula>0</formula>
    </cfRule>
    <cfRule type="cellIs" dxfId="1405" priority="153" operator="greaterThan">
      <formula>0</formula>
    </cfRule>
  </conditionalFormatting>
  <conditionalFormatting sqref="AB18:AB21 AB36:AB40 AB42:AB45 AB47:AB51 AB57:AB61 AB63:AB66 AB68:AB70">
    <cfRule type="cellIs" dxfId="1404" priority="151" operator="greaterThan">
      <formula>0</formula>
    </cfRule>
  </conditionalFormatting>
  <conditionalFormatting sqref="Y5:Y8 AD5:AD8">
    <cfRule type="cellIs" dxfId="1403" priority="150" operator="equal">
      <formula>0</formula>
    </cfRule>
  </conditionalFormatting>
  <conditionalFormatting sqref="Y5:Y8 AD5:AD8">
    <cfRule type="cellIs" dxfId="1402" priority="149" operator="greaterThan">
      <formula>0</formula>
    </cfRule>
  </conditionalFormatting>
  <conditionalFormatting sqref="Y5:Y8 AD5:AD8">
    <cfRule type="cellIs" dxfId="1401" priority="148" operator="lessThan">
      <formula>0</formula>
    </cfRule>
  </conditionalFormatting>
  <conditionalFormatting sqref="Z5:AB8">
    <cfRule type="cellIs" dxfId="1400" priority="147" operator="greaterThan">
      <formula>0</formula>
    </cfRule>
  </conditionalFormatting>
  <conditionalFormatting sqref="AC4 AD5:AD8 Y5:AB8">
    <cfRule type="cellIs" dxfId="1399" priority="146" operator="equal">
      <formula>0</formula>
    </cfRule>
  </conditionalFormatting>
  <conditionalFormatting sqref="AC4">
    <cfRule type="containsErrors" dxfId="1398" priority="145">
      <formula>ISERROR(AC4)</formula>
    </cfRule>
  </conditionalFormatting>
  <conditionalFormatting sqref="AC5:AC8">
    <cfRule type="containsErrors" dxfId="1397" priority="142">
      <formula>ISERROR(AC5)</formula>
    </cfRule>
    <cfRule type="cellIs" dxfId="1396" priority="143" operator="greaterThan">
      <formula>0</formula>
    </cfRule>
    <cfRule type="cellIs" dxfId="1395" priority="144" operator="equal">
      <formula>0</formula>
    </cfRule>
  </conditionalFormatting>
  <conditionalFormatting sqref="AA5:AB8">
    <cfRule type="cellIs" dxfId="1394" priority="140" operator="lessThan">
      <formula>0</formula>
    </cfRule>
    <cfRule type="cellIs" dxfId="1393" priority="141" operator="greaterThan">
      <formula>0</formula>
    </cfRule>
  </conditionalFormatting>
  <conditionalFormatting sqref="AB5:AB8">
    <cfRule type="cellIs" dxfId="1392" priority="139" operator="greaterThan">
      <formula>0</formula>
    </cfRule>
  </conditionalFormatting>
  <conditionalFormatting sqref="Y27:Y30 AD27">
    <cfRule type="cellIs" dxfId="1391" priority="138" operator="equal">
      <formula>0</formula>
    </cfRule>
  </conditionalFormatting>
  <conditionalFormatting sqref="Y27:Y30 AD27">
    <cfRule type="cellIs" dxfId="1390" priority="137" operator="greaterThan">
      <formula>0</formula>
    </cfRule>
  </conditionalFormatting>
  <conditionalFormatting sqref="Y27:Y30 AD27">
    <cfRule type="cellIs" dxfId="1389" priority="136" operator="lessThan">
      <formula>0</formula>
    </cfRule>
  </conditionalFormatting>
  <conditionalFormatting sqref="Z27:AB30">
    <cfRule type="cellIs" dxfId="1388" priority="135" operator="greaterThan">
      <formula>0</formula>
    </cfRule>
  </conditionalFormatting>
  <conditionalFormatting sqref="AC26 AD27 Y27:AB30">
    <cfRule type="cellIs" dxfId="1387" priority="134" operator="equal">
      <formula>0</formula>
    </cfRule>
  </conditionalFormatting>
  <conditionalFormatting sqref="AC26">
    <cfRule type="containsErrors" dxfId="1386" priority="133">
      <formula>ISERROR(AC26)</formula>
    </cfRule>
  </conditionalFormatting>
  <conditionalFormatting sqref="AC27:AC30">
    <cfRule type="containsErrors" dxfId="1385" priority="130">
      <formula>ISERROR(AC27)</formula>
    </cfRule>
    <cfRule type="cellIs" dxfId="1384" priority="131" operator="greaterThan">
      <formula>0</formula>
    </cfRule>
    <cfRule type="cellIs" dxfId="1383" priority="132" operator="equal">
      <formula>0</formula>
    </cfRule>
  </conditionalFormatting>
  <conditionalFormatting sqref="AA27:AB30">
    <cfRule type="cellIs" dxfId="1382" priority="128" operator="lessThan">
      <formula>0</formula>
    </cfRule>
    <cfRule type="cellIs" dxfId="1381" priority="129" operator="greaterThan">
      <formula>0</formula>
    </cfRule>
  </conditionalFormatting>
  <conditionalFormatting sqref="AB27:AB30">
    <cfRule type="cellIs" dxfId="1380" priority="127" operator="greaterThan">
      <formula>0</formula>
    </cfRule>
  </conditionalFormatting>
  <conditionalFormatting sqref="Y72:Y73 AD72">
    <cfRule type="cellIs" dxfId="1379" priority="126" operator="equal">
      <formula>0</formula>
    </cfRule>
  </conditionalFormatting>
  <conditionalFormatting sqref="Y72:Y73 AD72">
    <cfRule type="cellIs" dxfId="1378" priority="125" operator="greaterThan">
      <formula>0</formula>
    </cfRule>
  </conditionalFormatting>
  <conditionalFormatting sqref="Y72:Y73 AD72">
    <cfRule type="cellIs" dxfId="1377" priority="124" operator="lessThan">
      <formula>0</formula>
    </cfRule>
  </conditionalFormatting>
  <conditionalFormatting sqref="Z72:AB73">
    <cfRule type="cellIs" dxfId="1376" priority="123" operator="greaterThan">
      <formula>0</formula>
    </cfRule>
  </conditionalFormatting>
  <conditionalFormatting sqref="AD72 Y72:AB73">
    <cfRule type="cellIs" dxfId="1375" priority="122" operator="equal">
      <formula>0</formula>
    </cfRule>
  </conditionalFormatting>
  <conditionalFormatting sqref="AC71">
    <cfRule type="containsErrors" dxfId="1374" priority="121">
      <formula>ISERROR(AC71)</formula>
    </cfRule>
  </conditionalFormatting>
  <conditionalFormatting sqref="AC72:AC73">
    <cfRule type="containsErrors" dxfId="1373" priority="118">
      <formula>ISERROR(AC72)</formula>
    </cfRule>
    <cfRule type="cellIs" dxfId="1372" priority="119" operator="greaterThan">
      <formula>0</formula>
    </cfRule>
    <cfRule type="cellIs" dxfId="1371" priority="120" operator="equal">
      <formula>0</formula>
    </cfRule>
  </conditionalFormatting>
  <conditionalFormatting sqref="AA72:AB73">
    <cfRule type="cellIs" dxfId="1370" priority="116" operator="lessThan">
      <formula>0</formula>
    </cfRule>
    <cfRule type="cellIs" dxfId="1369" priority="117" operator="greaterThan">
      <formula>0</formula>
    </cfRule>
  </conditionalFormatting>
  <conditionalFormatting sqref="AB72:AB73">
    <cfRule type="cellIs" dxfId="1368" priority="115" operator="greaterThan">
      <formula>0</formula>
    </cfRule>
  </conditionalFormatting>
  <conditionalFormatting sqref="AC18:AC21 AC36:AC40 AC42:AC45 AC47:AC51 AC57:AC61 AC63:AC66 AC68:AC70 AC72:AC73">
    <cfRule type="cellIs" dxfId="1367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{383D113A-F01A-4568-A9C8-D2663D1AEF37}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{BB38870E-897B-4CF3-80F9-B3FF6F18FAD4}</x14:id>
        </ext>
      </extLst>
    </cfRule>
  </conditionalFormatting>
  <conditionalFormatting sqref="Y10:Y12 AD10">
    <cfRule type="cellIs" dxfId="1366" priority="114" operator="equal">
      <formula>0</formula>
    </cfRule>
  </conditionalFormatting>
  <conditionalFormatting sqref="Y10:Y12 AD10">
    <cfRule type="cellIs" dxfId="1365" priority="113" operator="greaterThan">
      <formula>0</formula>
    </cfRule>
  </conditionalFormatting>
  <conditionalFormatting sqref="Y10:Y12 AD10">
    <cfRule type="cellIs" dxfId="1364" priority="112" operator="lessThan">
      <formula>0</formula>
    </cfRule>
  </conditionalFormatting>
  <conditionalFormatting sqref="Z10:AB12">
    <cfRule type="cellIs" dxfId="1363" priority="111" operator="greaterThan">
      <formula>0</formula>
    </cfRule>
  </conditionalFormatting>
  <conditionalFormatting sqref="AC9 AD10 Y10:AB12">
    <cfRule type="cellIs" dxfId="1362" priority="110" operator="equal">
      <formula>0</formula>
    </cfRule>
  </conditionalFormatting>
  <conditionalFormatting sqref="AC9">
    <cfRule type="containsErrors" dxfId="1361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{F2F24CE6-F522-499A-8F30-E5CB3775D1D8}</x14:id>
        </ext>
      </extLst>
    </cfRule>
  </conditionalFormatting>
  <conditionalFormatting sqref="AC10:AC12">
    <cfRule type="containsErrors" dxfId="1360" priority="103">
      <formula>ISERROR(AC10)</formula>
    </cfRule>
    <cfRule type="cellIs" dxfId="1359" priority="104" operator="greaterThan">
      <formula>0</formula>
    </cfRule>
  </conditionalFormatting>
  <conditionalFormatting sqref="AA10:AB12">
    <cfRule type="cellIs" dxfId="1358" priority="101" operator="lessThan">
      <formula>0</formula>
    </cfRule>
    <cfRule type="cellIs" dxfId="1357" priority="102" operator="greaterThan">
      <formula>0</formula>
    </cfRule>
  </conditionalFormatting>
  <conditionalFormatting sqref="AB10:AB12">
    <cfRule type="cellIs" dxfId="1356" priority="100" operator="greaterThan">
      <formula>0</formula>
    </cfRule>
  </conditionalFormatting>
  <conditionalFormatting sqref="AC10:AC12">
    <cfRule type="cellIs" dxfId="1355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{2739380D-5104-486D-AB78-B8C4EF959230}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{2DD8D0D3-13E6-429D-816C-C41E25EF19FF}</x14:id>
        </ext>
      </extLst>
    </cfRule>
  </conditionalFormatting>
  <conditionalFormatting sqref="Y14:Y16 AD14">
    <cfRule type="cellIs" dxfId="1354" priority="99" operator="equal">
      <formula>0</formula>
    </cfRule>
  </conditionalFormatting>
  <conditionalFormatting sqref="Y14:Y16 AD14">
    <cfRule type="cellIs" dxfId="1353" priority="98" operator="greaterThan">
      <formula>0</formula>
    </cfRule>
  </conditionalFormatting>
  <conditionalFormatting sqref="Y14:Y16 AD14">
    <cfRule type="cellIs" dxfId="1352" priority="97" operator="lessThan">
      <formula>0</formula>
    </cfRule>
  </conditionalFormatting>
  <conditionalFormatting sqref="Z14:AB16">
    <cfRule type="cellIs" dxfId="1351" priority="96" operator="greaterThan">
      <formula>0</formula>
    </cfRule>
  </conditionalFormatting>
  <conditionalFormatting sqref="AC13 AD14 Y14:AB16">
    <cfRule type="cellIs" dxfId="1350" priority="95" operator="equal">
      <formula>0</formula>
    </cfRule>
  </conditionalFormatting>
  <conditionalFormatting sqref="AC13">
    <cfRule type="containsErrors" dxfId="1349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{717CECBB-2C59-4E22-AC4F-170EAF234605}</x14:id>
        </ext>
      </extLst>
    </cfRule>
  </conditionalFormatting>
  <conditionalFormatting sqref="AC14:AC16">
    <cfRule type="containsErrors" dxfId="1348" priority="88">
      <formula>ISERROR(AC14)</formula>
    </cfRule>
    <cfRule type="cellIs" dxfId="1347" priority="89" operator="greaterThan">
      <formula>0</formula>
    </cfRule>
  </conditionalFormatting>
  <conditionalFormatting sqref="AA14:AB16">
    <cfRule type="cellIs" dxfId="1346" priority="86" operator="lessThan">
      <formula>0</formula>
    </cfRule>
    <cfRule type="cellIs" dxfId="1345" priority="87" operator="greaterThan">
      <formula>0</formula>
    </cfRule>
  </conditionalFormatting>
  <conditionalFormatting sqref="AB14:AB16">
    <cfRule type="cellIs" dxfId="1344" priority="85" operator="greaterThan">
      <formula>0</formula>
    </cfRule>
  </conditionalFormatting>
  <conditionalFormatting sqref="AC14:AC16">
    <cfRule type="cellIs" dxfId="1343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{E1BB02EE-C1E2-4C75-AE0D-84C1E3E8B812}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{9848A83A-17D1-47D4-A4D4-EAD92C1C0169}</x14:id>
        </ext>
      </extLst>
    </cfRule>
  </conditionalFormatting>
  <conditionalFormatting sqref="Y23:Y25 AD23">
    <cfRule type="cellIs" dxfId="1342" priority="84" operator="equal">
      <formula>0</formula>
    </cfRule>
  </conditionalFormatting>
  <conditionalFormatting sqref="Y23:Y25 AD23">
    <cfRule type="cellIs" dxfId="1341" priority="83" operator="greaterThan">
      <formula>0</formula>
    </cfRule>
  </conditionalFormatting>
  <conditionalFormatting sqref="Y23:Y25 AD23">
    <cfRule type="cellIs" dxfId="1340" priority="82" operator="lessThan">
      <formula>0</formula>
    </cfRule>
  </conditionalFormatting>
  <conditionalFormatting sqref="Z23:AB25">
    <cfRule type="cellIs" dxfId="1339" priority="81" operator="greaterThan">
      <formula>0</formula>
    </cfRule>
  </conditionalFormatting>
  <conditionalFormatting sqref="AC22 AD23 Y23:AB25">
    <cfRule type="cellIs" dxfId="1338" priority="80" operator="equal">
      <formula>0</formula>
    </cfRule>
  </conditionalFormatting>
  <conditionalFormatting sqref="AC22">
    <cfRule type="containsErrors" dxfId="1337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{2A5361CC-7EF6-43E3-A92B-D7CA4E9BD061}</x14:id>
        </ext>
      </extLst>
    </cfRule>
  </conditionalFormatting>
  <conditionalFormatting sqref="AC23:AC25">
    <cfRule type="containsErrors" dxfId="1336" priority="73">
      <formula>ISERROR(AC23)</formula>
    </cfRule>
    <cfRule type="cellIs" dxfId="1335" priority="74" operator="greaterThan">
      <formula>0</formula>
    </cfRule>
  </conditionalFormatting>
  <conditionalFormatting sqref="AA23:AB25">
    <cfRule type="cellIs" dxfId="1334" priority="71" operator="lessThan">
      <formula>0</formula>
    </cfRule>
    <cfRule type="cellIs" dxfId="1333" priority="72" operator="greaterThan">
      <formula>0</formula>
    </cfRule>
  </conditionalFormatting>
  <conditionalFormatting sqref="AB23:AB25">
    <cfRule type="cellIs" dxfId="1332" priority="70" operator="greaterThan">
      <formula>0</formula>
    </cfRule>
  </conditionalFormatting>
  <conditionalFormatting sqref="AC23:AC25">
    <cfRule type="cellIs" dxfId="1331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{BFC214EA-16D7-4205-97FC-CE353E5C55AF}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{FE681903-5C07-4F21-901C-5B77CE3F5A45}</x14:id>
        </ext>
      </extLst>
    </cfRule>
  </conditionalFormatting>
  <conditionalFormatting sqref="Y32:Y34 AD32">
    <cfRule type="cellIs" dxfId="1330" priority="69" operator="equal">
      <formula>0</formula>
    </cfRule>
  </conditionalFormatting>
  <conditionalFormatting sqref="Y32:Y34 AD32">
    <cfRule type="cellIs" dxfId="1329" priority="68" operator="greaterThan">
      <formula>0</formula>
    </cfRule>
  </conditionalFormatting>
  <conditionalFormatting sqref="Y32:Y34 AD32">
    <cfRule type="cellIs" dxfId="1328" priority="67" operator="lessThan">
      <formula>0</formula>
    </cfRule>
  </conditionalFormatting>
  <conditionalFormatting sqref="Z32:AB34">
    <cfRule type="cellIs" dxfId="1327" priority="66" operator="greaterThan">
      <formula>0</formula>
    </cfRule>
  </conditionalFormatting>
  <conditionalFormatting sqref="AC31 AD32 Y32:AB34">
    <cfRule type="cellIs" dxfId="1326" priority="65" operator="equal">
      <formula>0</formula>
    </cfRule>
  </conditionalFormatting>
  <conditionalFormatting sqref="AC31">
    <cfRule type="containsErrors" dxfId="1325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{085433DE-6BD3-41DC-94C0-7823933F4D74}</x14:id>
        </ext>
      </extLst>
    </cfRule>
  </conditionalFormatting>
  <conditionalFormatting sqref="AC32:AC34">
    <cfRule type="containsErrors" dxfId="1324" priority="58">
      <formula>ISERROR(AC32)</formula>
    </cfRule>
    <cfRule type="cellIs" dxfId="1323" priority="59" operator="greaterThan">
      <formula>0</formula>
    </cfRule>
  </conditionalFormatting>
  <conditionalFormatting sqref="AA32:AB34">
    <cfRule type="cellIs" dxfId="1322" priority="56" operator="lessThan">
      <formula>0</formula>
    </cfRule>
    <cfRule type="cellIs" dxfId="1321" priority="57" operator="greaterThan">
      <formula>0</formula>
    </cfRule>
  </conditionalFormatting>
  <conditionalFormatting sqref="AB32:AB34">
    <cfRule type="cellIs" dxfId="1320" priority="55" operator="greaterThan">
      <formula>0</formula>
    </cfRule>
  </conditionalFormatting>
  <conditionalFormatting sqref="AC32:AC34">
    <cfRule type="cellIs" dxfId="1319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{BD50DDED-3E97-407D-8D83-187E0F3F4230}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{16ED3272-026A-4BD4-80BE-0073A9DD6E70}</x14:id>
        </ext>
      </extLst>
    </cfRule>
  </conditionalFormatting>
  <conditionalFormatting sqref="Y53:Y55 AD53">
    <cfRule type="cellIs" dxfId="1318" priority="54" operator="equal">
      <formula>0</formula>
    </cfRule>
  </conditionalFormatting>
  <conditionalFormatting sqref="Y53:Y55 AD53">
    <cfRule type="cellIs" dxfId="1317" priority="53" operator="greaterThan">
      <formula>0</formula>
    </cfRule>
  </conditionalFormatting>
  <conditionalFormatting sqref="Y53:Y55 AD53">
    <cfRule type="cellIs" dxfId="1316" priority="52" operator="lessThan">
      <formula>0</formula>
    </cfRule>
  </conditionalFormatting>
  <conditionalFormatting sqref="Z53:AB55">
    <cfRule type="cellIs" dxfId="1315" priority="51" operator="greaterThan">
      <formula>0</formula>
    </cfRule>
  </conditionalFormatting>
  <conditionalFormatting sqref="AC52 AD53 Y53:AB55">
    <cfRule type="cellIs" dxfId="1314" priority="50" operator="equal">
      <formula>0</formula>
    </cfRule>
  </conditionalFormatting>
  <conditionalFormatting sqref="AC52">
    <cfRule type="containsErrors" dxfId="1313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{4628A03B-9965-465F-AC98-977858BA8558}</x14:id>
        </ext>
      </extLst>
    </cfRule>
  </conditionalFormatting>
  <conditionalFormatting sqref="AC53:AC55">
    <cfRule type="containsErrors" dxfId="1312" priority="43">
      <formula>ISERROR(AC53)</formula>
    </cfRule>
    <cfRule type="cellIs" dxfId="1311" priority="44" operator="greaterThan">
      <formula>0</formula>
    </cfRule>
  </conditionalFormatting>
  <conditionalFormatting sqref="AA53:AB55">
    <cfRule type="cellIs" dxfId="1310" priority="41" operator="lessThan">
      <formula>0</formula>
    </cfRule>
    <cfRule type="cellIs" dxfId="1309" priority="42" operator="greaterThan">
      <formula>0</formula>
    </cfRule>
  </conditionalFormatting>
  <conditionalFormatting sqref="AB53:AB55">
    <cfRule type="cellIs" dxfId="1308" priority="40" operator="greaterThan">
      <formula>0</formula>
    </cfRule>
  </conditionalFormatting>
  <conditionalFormatting sqref="AC53:AC55">
    <cfRule type="cellIs" dxfId="1307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{B1CECFCE-9555-4729-9126-C5FA87265BC7}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{F2CA1391-4271-44D8-8F50-C1DB4C5CC6AD}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{0844AAAF-BEFB-4CCF-951D-20B6CD5EFFD7}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{0886A852-2021-4722-B181-13EA46365C76}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{20247C7D-030B-42A7-AB17-3FBF9446D386}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{6DFACEA8-31DF-4D9C-801A-11F0FADE1A39}</x14:id>
        </ext>
      </extLst>
    </cfRule>
  </conditionalFormatting>
  <conditionalFormatting sqref="O53:O56 M53:M56 M39:M41 O39:O41 M43:M45 M50:M51 O43:O45 O50:O51">
    <cfRule type="cellIs" dxfId="1306" priority="34" operator="equal">
      <formula>0</formula>
    </cfRule>
  </conditionalFormatting>
  <conditionalFormatting sqref="O53:O56 M53:M56 M39:M41 O39:O41 M43:M45 M50:M51 O43:O45 O50:O51">
    <cfRule type="cellIs" dxfId="1305" priority="33" operator="greaterThan">
      <formula>0</formula>
    </cfRule>
  </conditionalFormatting>
  <conditionalFormatting sqref="O53:O56 M53:M56 M39:M41 O39:O41 M43:M45 M50:M51 O43:O45 O50:O51">
    <cfRule type="cellIs" dxfId="1304" priority="32" operator="lessThan">
      <formula>0</formula>
    </cfRule>
  </conditionalFormatting>
  <conditionalFormatting sqref="N53:N56 N39:N41 N43:N45 N50:N51">
    <cfRule type="cellIs" dxfId="1303" priority="31" operator="greaterThan">
      <formula>0</formula>
    </cfRule>
  </conditionalFormatting>
  <conditionalFormatting sqref="O39:P41 O53:P56 O43:P45 O50:P51">
    <cfRule type="cellIs" dxfId="1302" priority="30" operator="equal">
      <formula>0</formula>
    </cfRule>
  </conditionalFormatting>
  <conditionalFormatting sqref="O39:P41 O53:P56 O43:P45 O50:P51">
    <cfRule type="containsErrors" dxfId="1301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{FCCBF247-F7B4-4475-A790-72DA58D91D43}</x14:id>
        </ext>
      </extLst>
    </cfRule>
  </conditionalFormatting>
  <conditionalFormatting sqref="M42 O42">
    <cfRule type="cellIs" dxfId="1300" priority="27" operator="equal">
      <formula>0</formula>
    </cfRule>
  </conditionalFormatting>
  <conditionalFormatting sqref="M42 O42">
    <cfRule type="cellIs" dxfId="1299" priority="26" operator="greaterThan">
      <formula>0</formula>
    </cfRule>
  </conditionalFormatting>
  <conditionalFormatting sqref="M42 O42">
    <cfRule type="cellIs" dxfId="1298" priority="25" operator="lessThan">
      <formula>0</formula>
    </cfRule>
  </conditionalFormatting>
  <conditionalFormatting sqref="N42">
    <cfRule type="cellIs" dxfId="1297" priority="24" operator="greaterThan">
      <formula>0</formula>
    </cfRule>
  </conditionalFormatting>
  <conditionalFormatting sqref="O42:P42">
    <cfRule type="cellIs" dxfId="1296" priority="23" operator="equal">
      <formula>0</formula>
    </cfRule>
  </conditionalFormatting>
  <conditionalFormatting sqref="O42:P42">
    <cfRule type="containsErrors" dxfId="1295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{8028C52F-2E14-41CC-A4A1-CA6B9165A671}</x14:id>
        </ext>
      </extLst>
    </cfRule>
  </conditionalFormatting>
  <conditionalFormatting sqref="M46 O46">
    <cfRule type="cellIs" dxfId="1294" priority="20" operator="equal">
      <formula>0</formula>
    </cfRule>
  </conditionalFormatting>
  <conditionalFormatting sqref="M46 O46">
    <cfRule type="cellIs" dxfId="1293" priority="19" operator="greaterThan">
      <formula>0</formula>
    </cfRule>
  </conditionalFormatting>
  <conditionalFormatting sqref="M46 O46">
    <cfRule type="cellIs" dxfId="1292" priority="18" operator="lessThan">
      <formula>0</formula>
    </cfRule>
  </conditionalFormatting>
  <conditionalFormatting sqref="N46">
    <cfRule type="cellIs" dxfId="1291" priority="17" operator="greaterThan">
      <formula>0</formula>
    </cfRule>
  </conditionalFormatting>
  <conditionalFormatting sqref="O46:P46">
    <cfRule type="cellIs" dxfId="1290" priority="16" operator="equal">
      <formula>0</formula>
    </cfRule>
  </conditionalFormatting>
  <conditionalFormatting sqref="O46:P46">
    <cfRule type="containsErrors" dxfId="1289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{510EDFFD-B70E-4AC7-826D-CF073FB8F88A}</x14:id>
        </ext>
      </extLst>
    </cfRule>
  </conditionalFormatting>
  <conditionalFormatting sqref="M47:M48 O47:O48">
    <cfRule type="cellIs" dxfId="1288" priority="13" operator="equal">
      <formula>0</formula>
    </cfRule>
  </conditionalFormatting>
  <conditionalFormatting sqref="M47:M48 O47:O48">
    <cfRule type="cellIs" dxfId="1287" priority="12" operator="greaterThan">
      <formula>0</formula>
    </cfRule>
  </conditionalFormatting>
  <conditionalFormatting sqref="M47:M48 O47:O48">
    <cfRule type="cellIs" dxfId="1286" priority="11" operator="lessThan">
      <formula>0</formula>
    </cfRule>
  </conditionalFormatting>
  <conditionalFormatting sqref="N47:N48">
    <cfRule type="cellIs" dxfId="1285" priority="10" operator="greaterThan">
      <formula>0</formula>
    </cfRule>
  </conditionalFormatting>
  <conditionalFormatting sqref="O47:P48">
    <cfRule type="cellIs" dxfId="1284" priority="9" operator="equal">
      <formula>0</formula>
    </cfRule>
  </conditionalFormatting>
  <conditionalFormatting sqref="O47:P48">
    <cfRule type="containsErrors" dxfId="1283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{5F2758B7-931D-4155-8963-C78C8FCAED92}</x14:id>
        </ext>
      </extLst>
    </cfRule>
  </conditionalFormatting>
  <conditionalFormatting sqref="M49 O49">
    <cfRule type="cellIs" dxfId="1282" priority="6" operator="equal">
      <formula>0</formula>
    </cfRule>
  </conditionalFormatting>
  <conditionalFormatting sqref="M49 O49">
    <cfRule type="cellIs" dxfId="1281" priority="5" operator="greaterThan">
      <formula>0</formula>
    </cfRule>
  </conditionalFormatting>
  <conditionalFormatting sqref="M49 O49">
    <cfRule type="cellIs" dxfId="1280" priority="4" operator="lessThan">
      <formula>0</formula>
    </cfRule>
  </conditionalFormatting>
  <conditionalFormatting sqref="N49">
    <cfRule type="cellIs" dxfId="1279" priority="3" operator="greaterThan">
      <formula>0</formula>
    </cfRule>
  </conditionalFormatting>
  <conditionalFormatting sqref="O49:P49">
    <cfRule type="cellIs" dxfId="1278" priority="2" operator="equal">
      <formula>0</formula>
    </cfRule>
  </conditionalFormatting>
  <conditionalFormatting sqref="O49:P49">
    <cfRule type="containsErrors" dxfId="1277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{43203185-FE8C-4215-9F34-CA897B2C3839}</x14:id>
        </ext>
      </extLst>
    </cfRule>
  </conditionalFormatting>
  <dataValidations count="4">
    <dataValidation type="list" allowBlank="1" showInputMessage="1" showErrorMessage="1" sqref="D5:D1005">
      <formula1>Sports</formula1>
    </dataValidation>
    <dataValidation type="list" allowBlank="1" showInputMessage="1" showErrorMessage="1" sqref="C5:C1005">
      <formula1>Abril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B5:B1005">
      <formula1>Competitions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223B2D-7E23-4C49-BE62-E344729C96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8590ACFE-4DAF-4F17-A850-B76869BE5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9CE6FECA-3A6C-40FD-8EC1-4A3F0F420F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DB3278ED-CC95-4770-BEA0-B41AE49A8F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A78E65DE-4982-4FAA-BAFC-00B2199177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09C89A43-9EE5-4755-8176-8236672915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214CFF78-68ED-4CD4-BFD9-3C2E7BF367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383D113A-F01A-4568-A9C8-D2663D1AEF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B38870E-897B-4CF3-80F9-B3FF6F18F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F2F24CE6-F522-499A-8F30-E5CB3775D1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2739380D-5104-486D-AB78-B8C4EF9592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DD8D0D3-13E6-429D-816C-C41E25EF19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717CECBB-2C59-4E22-AC4F-170EAF2346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E1BB02EE-C1E2-4C75-AE0D-84C1E3E8B8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8A83A-17D1-47D4-A4D4-EAD92C1C01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2A5361CC-7EF6-43E3-A92B-D7CA4E9BD0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BFC214EA-16D7-4205-97FC-CE353E5C55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E681903-5C07-4F21-901C-5B77CE3F5A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085433DE-6BD3-41DC-94C0-7823933F4D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BD50DDED-3E97-407D-8D83-187E0F3F42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6ED3272-026A-4BD4-80BE-0073A9DD6E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4628A03B-9965-465F-AC98-977858BA85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B1CECFCE-9555-4729-9126-C5FA87265B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2CA1391-4271-44D8-8F50-C1DB4C5CC6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0844AAAF-BEFB-4CCF-951D-20B6CD5EFF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0886A852-2021-4722-B181-13EA46365C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20247C7D-030B-42A7-AB17-3FBF9446D3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6DFACEA8-31DF-4D9C-801A-11F0FADE1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FCCBF247-F7B4-4475-A790-72DA58D91D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8028C52F-2E14-41CC-A4A1-CA6B9165A6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510EDFFD-B70E-4AC7-826D-CF073FB8F8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5F2758B7-931D-4155-8963-C78C8FCAED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43203185-FE8C-4215-9F34-CA897B2C38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.125" style="5" customWidth="1"/>
    <col min="9" max="9" width="2" style="2" customWidth="1"/>
    <col min="10" max="10" width="8.875" style="2"/>
    <col min="11" max="11" width="8.625" style="3" customWidth="1"/>
    <col min="12" max="12" width="10" style="4" customWidth="1"/>
    <col min="13" max="13" width="10" style="5" customWidth="1"/>
    <col min="14" max="14" width="9.375" style="2" customWidth="1"/>
    <col min="15" max="15" width="9.625" style="2" customWidth="1"/>
    <col min="16" max="16" width="10.75" style="2" customWidth="1"/>
    <col min="17" max="17" width="10.875" style="2" customWidth="1"/>
    <col min="18" max="18" width="10.375" style="2" customWidth="1"/>
    <col min="19" max="19" width="11.125" style="2" customWidth="1"/>
    <col min="20" max="20" width="14.625" style="2" customWidth="1"/>
    <col min="21" max="21" width="11" style="2" customWidth="1"/>
    <col min="22" max="22" width="10.12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64">
        <f>SUM(Abril!T5-Banca!E12+Banca!C13)</f>
        <v>0</v>
      </c>
      <c r="U3" s="164"/>
      <c r="V3" s="164"/>
      <c r="W3" s="16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41030</v>
      </c>
      <c r="L5" s="88">
        <f t="shared" ref="L5:L35" si="1">SUMIF(C:C,K5,G:G)</f>
        <v>0</v>
      </c>
      <c r="M5" s="52">
        <f t="shared" ref="M5:M35" si="2">SUMIF(C:C,K5,F:F)</f>
        <v>0</v>
      </c>
      <c r="N5" s="30" t="e">
        <f t="shared" ref="N5:N35" si="3">SUMIF(C:C,K5,G:G)/SUMIF(C:C,K5,F:F)</f>
        <v>#DIV/0!</v>
      </c>
      <c r="O5" s="55">
        <f t="shared" ref="O5:O35" si="4">COUNTIF(C:C,K5)</f>
        <v>0</v>
      </c>
      <c r="P5" s="52" t="e">
        <f t="shared" ref="P5:P35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41031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41032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41033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41034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41035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41036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41037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41038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41039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41040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41041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41042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41043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41044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41045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41046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41047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41048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41049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41050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41051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41052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41053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41054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41055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41056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41057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41058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41059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K35" s="20">
        <v>41060</v>
      </c>
      <c r="L35" s="88">
        <f t="shared" si="1"/>
        <v>0</v>
      </c>
      <c r="M35" s="52">
        <f t="shared" si="2"/>
        <v>0</v>
      </c>
      <c r="N35" s="30" t="e">
        <f t="shared" si="3"/>
        <v>#DIV/0!</v>
      </c>
      <c r="O35" s="55">
        <f t="shared" si="4"/>
        <v>0</v>
      </c>
      <c r="P35" s="52" t="e">
        <f t="shared" si="5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41030</v>
      </c>
      <c r="Q70" s="96">
        <f>T3*(1+N69)</f>
        <v>0</v>
      </c>
      <c r="R70" s="97">
        <f>Q70-T3</f>
        <v>0</v>
      </c>
      <c r="S70" s="99">
        <f t="shared" ref="S70:S100" si="15">L5</f>
        <v>0</v>
      </c>
      <c r="T70" s="100">
        <f t="shared" ref="T70:T100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41031</v>
      </c>
      <c r="Q71" s="96">
        <f t="shared" ref="Q71:Q100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41032</v>
      </c>
      <c r="Q72" s="96">
        <f t="shared" si="17"/>
        <v>0</v>
      </c>
      <c r="R72" s="98">
        <f t="shared" ref="R72:R100" si="18">Q72-Q71</f>
        <v>0</v>
      </c>
      <c r="S72" s="99">
        <f t="shared" si="15"/>
        <v>0</v>
      </c>
      <c r="T72" s="100">
        <f t="shared" si="16"/>
        <v>0</v>
      </c>
      <c r="U72" s="52">
        <f t="shared" ref="U72:U100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41033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41034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41035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41036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41037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41038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41039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41040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41041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41042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41043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41044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41045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41046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41047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41048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41049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41050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41051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41052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41053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41054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41055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41056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41057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41058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41059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  <c r="P100" s="20">
        <v>41060</v>
      </c>
      <c r="Q100" s="96">
        <f t="shared" si="17"/>
        <v>0</v>
      </c>
      <c r="R100" s="98">
        <f t="shared" si="18"/>
        <v>0</v>
      </c>
      <c r="S100" s="99">
        <f t="shared" si="15"/>
        <v>0</v>
      </c>
      <c r="T100" s="100">
        <f t="shared" si="16"/>
        <v>0</v>
      </c>
      <c r="U100" s="52">
        <f t="shared" si="19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K47:L47"/>
    <mergeCell ref="K53:L53"/>
    <mergeCell ref="K50:L50"/>
    <mergeCell ref="T43:W47"/>
    <mergeCell ref="K43:L43"/>
    <mergeCell ref="K44:L44"/>
    <mergeCell ref="K45:L45"/>
    <mergeCell ref="K46:L46"/>
    <mergeCell ref="T33:U33"/>
    <mergeCell ref="V33:W33"/>
    <mergeCell ref="T27:W27"/>
    <mergeCell ref="AD3:AD4"/>
    <mergeCell ref="AD5:AD8"/>
    <mergeCell ref="X4:Y4"/>
    <mergeCell ref="X9:Y9"/>
    <mergeCell ref="X13:Y13"/>
    <mergeCell ref="X31:Y31"/>
    <mergeCell ref="T23:U23"/>
    <mergeCell ref="V23:W23"/>
    <mergeCell ref="T26:U26"/>
    <mergeCell ref="V26:W26"/>
    <mergeCell ref="AD10:AD12"/>
    <mergeCell ref="AD14:AD16"/>
    <mergeCell ref="AD18:AD21"/>
    <mergeCell ref="T37:W41"/>
    <mergeCell ref="T42:W42"/>
    <mergeCell ref="K42:L42"/>
    <mergeCell ref="X17:Y17"/>
    <mergeCell ref="X22:Y22"/>
    <mergeCell ref="X26:Y26"/>
    <mergeCell ref="K39:L39"/>
    <mergeCell ref="K40:L40"/>
    <mergeCell ref="T34:U34"/>
    <mergeCell ref="T29:U31"/>
    <mergeCell ref="V29:W31"/>
    <mergeCell ref="V34:W34"/>
    <mergeCell ref="T35:U35"/>
    <mergeCell ref="V35:W35"/>
    <mergeCell ref="T32:U32"/>
    <mergeCell ref="V32:W32"/>
    <mergeCell ref="B1:B2"/>
    <mergeCell ref="T24:U24"/>
    <mergeCell ref="V24:W24"/>
    <mergeCell ref="T25:U25"/>
    <mergeCell ref="V25:W25"/>
    <mergeCell ref="T2:W2"/>
    <mergeCell ref="T4:W4"/>
    <mergeCell ref="T5:W5"/>
    <mergeCell ref="T6:W6"/>
    <mergeCell ref="T7:W11"/>
    <mergeCell ref="T12:W12"/>
    <mergeCell ref="T13:W17"/>
    <mergeCell ref="T3:W3"/>
    <mergeCell ref="T18:W18"/>
    <mergeCell ref="T20:U22"/>
    <mergeCell ref="V20:W22"/>
    <mergeCell ref="X35:Y35"/>
    <mergeCell ref="X41:Y41"/>
    <mergeCell ref="K67:U67"/>
    <mergeCell ref="K69:M69"/>
    <mergeCell ref="K51:L51"/>
    <mergeCell ref="K48:L48"/>
    <mergeCell ref="X46:Y46"/>
    <mergeCell ref="X52:Y52"/>
    <mergeCell ref="X56:Y56"/>
    <mergeCell ref="K49:L49"/>
    <mergeCell ref="K54:L54"/>
    <mergeCell ref="K55:L55"/>
    <mergeCell ref="K56:L56"/>
    <mergeCell ref="K41:L41"/>
    <mergeCell ref="K38:L38"/>
    <mergeCell ref="T36:W36"/>
    <mergeCell ref="AD23:AD25"/>
    <mergeCell ref="AD27:AD30"/>
    <mergeCell ref="AD32:AD34"/>
    <mergeCell ref="AD36:AD40"/>
    <mergeCell ref="AD42:AD45"/>
    <mergeCell ref="AD72:AD73"/>
    <mergeCell ref="Y74:AD74"/>
    <mergeCell ref="AD47:AD51"/>
    <mergeCell ref="AD53:AD55"/>
    <mergeCell ref="AD57:AD61"/>
    <mergeCell ref="AD63:AD66"/>
    <mergeCell ref="AD68:AD70"/>
    <mergeCell ref="X62:Y62"/>
    <mergeCell ref="X67:Y67"/>
    <mergeCell ref="X71:Y71"/>
  </mergeCells>
  <conditionalFormatting sqref="Q48:S48">
    <cfRule type="dataBar" priority="5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{D3F15DE1-18FE-493C-9D27-6BEBAE03F139}</x14:id>
        </ext>
      </extLst>
    </cfRule>
  </conditionalFormatting>
  <conditionalFormatting sqref="Q49:S49">
    <cfRule type="dataBar" priority="5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{AE726817-BA6E-48BA-AF33-DDE6CA2A09AA}</x14:id>
        </ext>
      </extLst>
    </cfRule>
  </conditionalFormatting>
  <conditionalFormatting sqref="Q50:S50">
    <cfRule type="dataBar" priority="5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{86AEEEC7-09F6-4206-BCD3-89DF6FF9132E}</x14:id>
        </ext>
      </extLst>
    </cfRule>
  </conditionalFormatting>
  <conditionalFormatting sqref="Q51:S51">
    <cfRule type="dataBar" priority="5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{45C30031-9E11-42CF-9971-ABED1DB49F0C}</x14:id>
        </ext>
      </extLst>
    </cfRule>
  </conditionalFormatting>
  <conditionalFormatting sqref="G5:H1005">
    <cfRule type="cellIs" dxfId="1276" priority="565" operator="equal">
      <formula>0</formula>
    </cfRule>
  </conditionalFormatting>
  <conditionalFormatting sqref="G5:H1005">
    <cfRule type="cellIs" dxfId="1275" priority="564" operator="greaterThan">
      <formula>0</formula>
    </cfRule>
  </conditionalFormatting>
  <conditionalFormatting sqref="G5:H1005">
    <cfRule type="cellIs" dxfId="1274" priority="563" operator="lessThan">
      <formula>0</formula>
    </cfRule>
  </conditionalFormatting>
  <conditionalFormatting sqref="Q48:S51 H5:H1005">
    <cfRule type="cellIs" dxfId="1273" priority="561" operator="equal">
      <formula>0</formula>
    </cfRule>
  </conditionalFormatting>
  <conditionalFormatting sqref="H5:H1005">
    <cfRule type="containsErrors" dxfId="1272" priority="560">
      <formula>ISERROR(H5)</formula>
    </cfRule>
  </conditionalFormatting>
  <conditionalFormatting sqref="Q48:S51">
    <cfRule type="containsErrors" dxfId="1271" priority="558">
      <formula>ISERROR(Q48)</formula>
    </cfRule>
  </conditionalFormatting>
  <conditionalFormatting sqref="V33:W33">
    <cfRule type="cellIs" dxfId="1270" priority="511" operator="equal">
      <formula>0</formula>
    </cfRule>
    <cfRule type="cellIs" dxfId="1269" priority="512" operator="greaterThan">
      <formula>0</formula>
    </cfRule>
  </conditionalFormatting>
  <conditionalFormatting sqref="Q39:S46">
    <cfRule type="dataBar" priority="4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{51CE9052-A912-444D-AF07-612D8ED3E8B0}</x14:id>
        </ext>
      </extLst>
    </cfRule>
  </conditionalFormatting>
  <conditionalFormatting sqref="Q39:S46">
    <cfRule type="cellIs" dxfId="1268" priority="462" operator="equal">
      <formula>0</formula>
    </cfRule>
  </conditionalFormatting>
  <conditionalFormatting sqref="Q39:S46">
    <cfRule type="containsErrors" dxfId="1267" priority="460">
      <formula>ISERROR(Q39)</formula>
    </cfRule>
  </conditionalFormatting>
  <conditionalFormatting sqref="L5:L35 P5:P35">
    <cfRule type="cellIs" dxfId="1266" priority="367" operator="equal">
      <formula>0</formula>
    </cfRule>
  </conditionalFormatting>
  <conditionalFormatting sqref="L5:L35 P5:P35">
    <cfRule type="cellIs" dxfId="1265" priority="366" operator="greaterThan">
      <formula>0</formula>
    </cfRule>
  </conditionalFormatting>
  <conditionalFormatting sqref="L5:L35 P5:P35">
    <cfRule type="cellIs" dxfId="1264" priority="365" operator="lessThan">
      <formula>0</formula>
    </cfRule>
  </conditionalFormatting>
  <conditionalFormatting sqref="M5:Q35 S5:S35">
    <cfRule type="cellIs" dxfId="1263" priority="364" operator="equal">
      <formula>0</formula>
    </cfRule>
  </conditionalFormatting>
  <conditionalFormatting sqref="N5:N35 P5:P35">
    <cfRule type="containsErrors" dxfId="1262" priority="363">
      <formula>ISERROR(N5)</formula>
    </cfRule>
  </conditionalFormatting>
  <conditionalFormatting sqref="R5:R35">
    <cfRule type="cellIs" dxfId="1261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{90B545E2-D8B9-42CD-8647-27996833D308}</x14:id>
        </ext>
      </extLst>
    </cfRule>
  </conditionalFormatting>
  <conditionalFormatting sqref="Q38:S38">
    <cfRule type="cellIs" dxfId="1260" priority="360" operator="equal">
      <formula>0</formula>
    </cfRule>
  </conditionalFormatting>
  <conditionalFormatting sqref="Q38:S38">
    <cfRule type="containsErrors" dxfId="1259" priority="359">
      <formula>ISERROR(Q38)</formula>
    </cfRule>
  </conditionalFormatting>
  <conditionalFormatting sqref="N69">
    <cfRule type="cellIs" dxfId="1258" priority="358" operator="greaterThan">
      <formula>0</formula>
    </cfRule>
  </conditionalFormatting>
  <conditionalFormatting sqref="U70:U100">
    <cfRule type="cellIs" dxfId="1257" priority="356" operator="lessThan">
      <formula>0</formula>
    </cfRule>
    <cfRule type="cellIs" dxfId="1256" priority="357" operator="greaterThanOrEqual">
      <formula>0</formula>
    </cfRule>
  </conditionalFormatting>
  <conditionalFormatting sqref="Y63:Y66 Y68:Y70 Y18:Y21 Y36:Y40 Y42:Y45 Y47:Y51 Y57:Y61 AD36 AD42 AD47 AD57 AD63 AD68 AD18">
    <cfRule type="cellIs" dxfId="1255" priority="165" operator="equal">
      <formula>0</formula>
    </cfRule>
  </conditionalFormatting>
  <conditionalFormatting sqref="Y63:Y66 Y68:Y70 Y18:Y21 Y36:Y40 Y42:Y45 Y47:Y51 Y57:Y61 AD36 AD42 AD47 AD57 AD63 AD68 AD18">
    <cfRule type="cellIs" dxfId="1254" priority="164" operator="greaterThan">
      <formula>0</formula>
    </cfRule>
  </conditionalFormatting>
  <conditionalFormatting sqref="Y63:Y66 Y68:Y70 Y18:Y21 Y36:Y40 Y42:Y45 Y47:Y51 Y57:Y61 AD36 AD42 AD47 AD57 AD63 AD68 AD18">
    <cfRule type="cellIs" dxfId="1253" priority="163" operator="lessThan">
      <formula>0</formula>
    </cfRule>
  </conditionalFormatting>
  <conditionalFormatting sqref="Z18:AB21 Z36:AB40 Z42:AB45 Z47:AB51 Z57:AB61 Z63:AB66 Z68:AB70">
    <cfRule type="cellIs" dxfId="1252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251" priority="161" operator="equal">
      <formula>0</formula>
    </cfRule>
  </conditionalFormatting>
  <conditionalFormatting sqref="AC17 AC35 AC41 AC46 AC56 AC62 AC67">
    <cfRule type="containsErrors" dxfId="1250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{250862EE-CC17-4328-A550-6106F1262D16}</x14:id>
        </ext>
      </extLst>
    </cfRule>
  </conditionalFormatting>
  <conditionalFormatting sqref="AC18:AC21 AC36:AC40 AC42:AC45 AC47:AC51 AC57:AC61 AC63:AC66 AC68:AC70">
    <cfRule type="containsErrors" dxfId="1249" priority="154">
      <formula>ISERROR(AC18)</formula>
    </cfRule>
    <cfRule type="cellIs" dxfId="1248" priority="155" operator="greaterThan">
      <formula>0</formula>
    </cfRule>
  </conditionalFormatting>
  <conditionalFormatting sqref="AA18:AB21 AA36:AB40 AA42:AB45 AA47:AB51 AA57:AB61 AA63:AB66 AA68:AB70">
    <cfRule type="cellIs" dxfId="1247" priority="152" operator="lessThan">
      <formula>0</formula>
    </cfRule>
    <cfRule type="cellIs" dxfId="1246" priority="153" operator="greaterThan">
      <formula>0</formula>
    </cfRule>
  </conditionalFormatting>
  <conditionalFormatting sqref="AB18:AB21 AB36:AB40 AB42:AB45 AB47:AB51 AB57:AB61 AB63:AB66 AB68:AB70">
    <cfRule type="cellIs" dxfId="1245" priority="151" operator="greaterThan">
      <formula>0</formula>
    </cfRule>
  </conditionalFormatting>
  <conditionalFormatting sqref="Y5:Y8 AD5:AD8">
    <cfRule type="cellIs" dxfId="1244" priority="150" operator="equal">
      <formula>0</formula>
    </cfRule>
  </conditionalFormatting>
  <conditionalFormatting sqref="Y5:Y8 AD5:AD8">
    <cfRule type="cellIs" dxfId="1243" priority="149" operator="greaterThan">
      <formula>0</formula>
    </cfRule>
  </conditionalFormatting>
  <conditionalFormatting sqref="Y5:Y8 AD5:AD8">
    <cfRule type="cellIs" dxfId="1242" priority="148" operator="lessThan">
      <formula>0</formula>
    </cfRule>
  </conditionalFormatting>
  <conditionalFormatting sqref="Z5:AB8">
    <cfRule type="cellIs" dxfId="1241" priority="147" operator="greaterThan">
      <formula>0</formula>
    </cfRule>
  </conditionalFormatting>
  <conditionalFormatting sqref="AC4 AD5:AD8 Y5:AB8">
    <cfRule type="cellIs" dxfId="1240" priority="146" operator="equal">
      <formula>0</formula>
    </cfRule>
  </conditionalFormatting>
  <conditionalFormatting sqref="AC4">
    <cfRule type="containsErrors" dxfId="1239" priority="145">
      <formula>ISERROR(AC4)</formula>
    </cfRule>
  </conditionalFormatting>
  <conditionalFormatting sqref="AC5:AC8">
    <cfRule type="containsErrors" dxfId="1238" priority="142">
      <formula>ISERROR(AC5)</formula>
    </cfRule>
    <cfRule type="cellIs" dxfId="1237" priority="143" operator="greaterThan">
      <formula>0</formula>
    </cfRule>
    <cfRule type="cellIs" dxfId="1236" priority="144" operator="equal">
      <formula>0</formula>
    </cfRule>
  </conditionalFormatting>
  <conditionalFormatting sqref="AA5:AB8">
    <cfRule type="cellIs" dxfId="1235" priority="140" operator="lessThan">
      <formula>0</formula>
    </cfRule>
    <cfRule type="cellIs" dxfId="1234" priority="141" operator="greaterThan">
      <formula>0</formula>
    </cfRule>
  </conditionalFormatting>
  <conditionalFormatting sqref="AB5:AB8">
    <cfRule type="cellIs" dxfId="1233" priority="139" operator="greaterThan">
      <formula>0</formula>
    </cfRule>
  </conditionalFormatting>
  <conditionalFormatting sqref="Y27:Y30 AD27">
    <cfRule type="cellIs" dxfId="1232" priority="138" operator="equal">
      <formula>0</formula>
    </cfRule>
  </conditionalFormatting>
  <conditionalFormatting sqref="Y27:Y30 AD27">
    <cfRule type="cellIs" dxfId="1231" priority="137" operator="greaterThan">
      <formula>0</formula>
    </cfRule>
  </conditionalFormatting>
  <conditionalFormatting sqref="Y27:Y30 AD27">
    <cfRule type="cellIs" dxfId="1230" priority="136" operator="lessThan">
      <formula>0</formula>
    </cfRule>
  </conditionalFormatting>
  <conditionalFormatting sqref="Z27:AB30">
    <cfRule type="cellIs" dxfId="1229" priority="135" operator="greaterThan">
      <formula>0</formula>
    </cfRule>
  </conditionalFormatting>
  <conditionalFormatting sqref="AC26 AD27 Y27:AB30">
    <cfRule type="cellIs" dxfId="1228" priority="134" operator="equal">
      <formula>0</formula>
    </cfRule>
  </conditionalFormatting>
  <conditionalFormatting sqref="AC26">
    <cfRule type="containsErrors" dxfId="1227" priority="133">
      <formula>ISERROR(AC26)</formula>
    </cfRule>
  </conditionalFormatting>
  <conditionalFormatting sqref="AC27:AC30">
    <cfRule type="containsErrors" dxfId="1226" priority="130">
      <formula>ISERROR(AC27)</formula>
    </cfRule>
    <cfRule type="cellIs" dxfId="1225" priority="131" operator="greaterThan">
      <formula>0</formula>
    </cfRule>
    <cfRule type="cellIs" dxfId="1224" priority="132" operator="equal">
      <formula>0</formula>
    </cfRule>
  </conditionalFormatting>
  <conditionalFormatting sqref="AA27:AB30">
    <cfRule type="cellIs" dxfId="1223" priority="128" operator="lessThan">
      <formula>0</formula>
    </cfRule>
    <cfRule type="cellIs" dxfId="1222" priority="129" operator="greaterThan">
      <formula>0</formula>
    </cfRule>
  </conditionalFormatting>
  <conditionalFormatting sqref="AB27:AB30">
    <cfRule type="cellIs" dxfId="1221" priority="127" operator="greaterThan">
      <formula>0</formula>
    </cfRule>
  </conditionalFormatting>
  <conditionalFormatting sqref="Y72:Y73 AD72">
    <cfRule type="cellIs" dxfId="1220" priority="126" operator="equal">
      <formula>0</formula>
    </cfRule>
  </conditionalFormatting>
  <conditionalFormatting sqref="Y72:Y73 AD72">
    <cfRule type="cellIs" dxfId="1219" priority="125" operator="greaterThan">
      <formula>0</formula>
    </cfRule>
  </conditionalFormatting>
  <conditionalFormatting sqref="Y72:Y73 AD72">
    <cfRule type="cellIs" dxfId="1218" priority="124" operator="lessThan">
      <formula>0</formula>
    </cfRule>
  </conditionalFormatting>
  <conditionalFormatting sqref="Z72:AB73">
    <cfRule type="cellIs" dxfId="1217" priority="123" operator="greaterThan">
      <formula>0</formula>
    </cfRule>
  </conditionalFormatting>
  <conditionalFormatting sqref="AD72 Y72:AB73">
    <cfRule type="cellIs" dxfId="1216" priority="122" operator="equal">
      <formula>0</formula>
    </cfRule>
  </conditionalFormatting>
  <conditionalFormatting sqref="AC71">
    <cfRule type="containsErrors" dxfId="1215" priority="121">
      <formula>ISERROR(AC71)</formula>
    </cfRule>
  </conditionalFormatting>
  <conditionalFormatting sqref="AC72:AC73">
    <cfRule type="containsErrors" dxfId="1214" priority="118">
      <formula>ISERROR(AC72)</formula>
    </cfRule>
    <cfRule type="cellIs" dxfId="1213" priority="119" operator="greaterThan">
      <formula>0</formula>
    </cfRule>
    <cfRule type="cellIs" dxfId="1212" priority="120" operator="equal">
      <formula>0</formula>
    </cfRule>
  </conditionalFormatting>
  <conditionalFormatting sqref="AA72:AB73">
    <cfRule type="cellIs" dxfId="1211" priority="116" operator="lessThan">
      <formula>0</formula>
    </cfRule>
    <cfRule type="cellIs" dxfId="1210" priority="117" operator="greaterThan">
      <formula>0</formula>
    </cfRule>
  </conditionalFormatting>
  <conditionalFormatting sqref="AB72:AB73">
    <cfRule type="cellIs" dxfId="1209" priority="115" operator="greaterThan">
      <formula>0</formula>
    </cfRule>
  </conditionalFormatting>
  <conditionalFormatting sqref="AC18:AC21 AC36:AC40 AC42:AC45 AC47:AC51 AC57:AC61 AC63:AC66 AC68:AC70 AC72:AC73">
    <cfRule type="cellIs" dxfId="1208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{D6B80A1F-7C48-4C58-ADE7-874ECC6C2C88}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{8D06B3B2-EC5D-4DD7-9E1D-80D9490F5FB3}</x14:id>
        </ext>
      </extLst>
    </cfRule>
  </conditionalFormatting>
  <conditionalFormatting sqref="Y10:Y12 AD10">
    <cfRule type="cellIs" dxfId="1207" priority="114" operator="equal">
      <formula>0</formula>
    </cfRule>
  </conditionalFormatting>
  <conditionalFormatting sqref="Y10:Y12 AD10">
    <cfRule type="cellIs" dxfId="1206" priority="113" operator="greaterThan">
      <formula>0</formula>
    </cfRule>
  </conditionalFormatting>
  <conditionalFormatting sqref="Y10:Y12 AD10">
    <cfRule type="cellIs" dxfId="1205" priority="112" operator="lessThan">
      <formula>0</formula>
    </cfRule>
  </conditionalFormatting>
  <conditionalFormatting sqref="Z10:AB12">
    <cfRule type="cellIs" dxfId="1204" priority="111" operator="greaterThan">
      <formula>0</formula>
    </cfRule>
  </conditionalFormatting>
  <conditionalFormatting sqref="AC9 AD10 Y10:AB12">
    <cfRule type="cellIs" dxfId="1203" priority="110" operator="equal">
      <formula>0</formula>
    </cfRule>
  </conditionalFormatting>
  <conditionalFormatting sqref="AC9">
    <cfRule type="containsErrors" dxfId="1202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{CFD5D2D2-B8AA-48A2-BD7A-A04E2152A85D}</x14:id>
        </ext>
      </extLst>
    </cfRule>
  </conditionalFormatting>
  <conditionalFormatting sqref="AC10:AC12">
    <cfRule type="containsErrors" dxfId="1201" priority="103">
      <formula>ISERROR(AC10)</formula>
    </cfRule>
    <cfRule type="cellIs" dxfId="1200" priority="104" operator="greaterThan">
      <formula>0</formula>
    </cfRule>
  </conditionalFormatting>
  <conditionalFormatting sqref="AA10:AB12">
    <cfRule type="cellIs" dxfId="1199" priority="101" operator="lessThan">
      <formula>0</formula>
    </cfRule>
    <cfRule type="cellIs" dxfId="1198" priority="102" operator="greaterThan">
      <formula>0</formula>
    </cfRule>
  </conditionalFormatting>
  <conditionalFormatting sqref="AB10:AB12">
    <cfRule type="cellIs" dxfId="1197" priority="100" operator="greaterThan">
      <formula>0</formula>
    </cfRule>
  </conditionalFormatting>
  <conditionalFormatting sqref="AC10:AC12">
    <cfRule type="cellIs" dxfId="1196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{1976FC11-6A9B-4D6A-B5A8-6193CA2EAD55}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{8472093E-9144-4E33-8D80-861720183194}</x14:id>
        </ext>
      </extLst>
    </cfRule>
  </conditionalFormatting>
  <conditionalFormatting sqref="Y14:Y16 AD14">
    <cfRule type="cellIs" dxfId="1195" priority="99" operator="equal">
      <formula>0</formula>
    </cfRule>
  </conditionalFormatting>
  <conditionalFormatting sqref="Y14:Y16 AD14">
    <cfRule type="cellIs" dxfId="1194" priority="98" operator="greaterThan">
      <formula>0</formula>
    </cfRule>
  </conditionalFormatting>
  <conditionalFormatting sqref="Y14:Y16 AD14">
    <cfRule type="cellIs" dxfId="1193" priority="97" operator="lessThan">
      <formula>0</formula>
    </cfRule>
  </conditionalFormatting>
  <conditionalFormatting sqref="Z14:AB16">
    <cfRule type="cellIs" dxfId="1192" priority="96" operator="greaterThan">
      <formula>0</formula>
    </cfRule>
  </conditionalFormatting>
  <conditionalFormatting sqref="AC13 AD14 Y14:AB16">
    <cfRule type="cellIs" dxfId="1191" priority="95" operator="equal">
      <formula>0</formula>
    </cfRule>
  </conditionalFormatting>
  <conditionalFormatting sqref="AC13">
    <cfRule type="containsErrors" dxfId="1190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{6D82F0B8-7DD5-4DD2-9C4C-9E7C7C0F6EFD}</x14:id>
        </ext>
      </extLst>
    </cfRule>
  </conditionalFormatting>
  <conditionalFormatting sqref="AC14:AC16">
    <cfRule type="containsErrors" dxfId="1189" priority="88">
      <formula>ISERROR(AC14)</formula>
    </cfRule>
    <cfRule type="cellIs" dxfId="1188" priority="89" operator="greaterThan">
      <formula>0</formula>
    </cfRule>
  </conditionalFormatting>
  <conditionalFormatting sqref="AA14:AB16">
    <cfRule type="cellIs" dxfId="1187" priority="86" operator="lessThan">
      <formula>0</formula>
    </cfRule>
    <cfRule type="cellIs" dxfId="1186" priority="87" operator="greaterThan">
      <formula>0</formula>
    </cfRule>
  </conditionalFormatting>
  <conditionalFormatting sqref="AB14:AB16">
    <cfRule type="cellIs" dxfId="1185" priority="85" operator="greaterThan">
      <formula>0</formula>
    </cfRule>
  </conditionalFormatting>
  <conditionalFormatting sqref="AC14:AC16">
    <cfRule type="cellIs" dxfId="1184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{CA6889A4-7C56-4AAB-9345-CEC1F10E00DD}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{3DFB2771-AFBD-481D-8334-774A15CA86A4}</x14:id>
        </ext>
      </extLst>
    </cfRule>
  </conditionalFormatting>
  <conditionalFormatting sqref="Y23:Y25 AD23">
    <cfRule type="cellIs" dxfId="1183" priority="84" operator="equal">
      <formula>0</formula>
    </cfRule>
  </conditionalFormatting>
  <conditionalFormatting sqref="Y23:Y25 AD23">
    <cfRule type="cellIs" dxfId="1182" priority="83" operator="greaterThan">
      <formula>0</formula>
    </cfRule>
  </conditionalFormatting>
  <conditionalFormatting sqref="Y23:Y25 AD23">
    <cfRule type="cellIs" dxfId="1181" priority="82" operator="lessThan">
      <formula>0</formula>
    </cfRule>
  </conditionalFormatting>
  <conditionalFormatting sqref="Z23:AB25">
    <cfRule type="cellIs" dxfId="1180" priority="81" operator="greaterThan">
      <formula>0</formula>
    </cfRule>
  </conditionalFormatting>
  <conditionalFormatting sqref="AC22 AD23 Y23:AB25">
    <cfRule type="cellIs" dxfId="1179" priority="80" operator="equal">
      <formula>0</formula>
    </cfRule>
  </conditionalFormatting>
  <conditionalFormatting sqref="AC22">
    <cfRule type="containsErrors" dxfId="1178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{C76DCD9F-F600-4CAE-9B90-CCC24E064F94}</x14:id>
        </ext>
      </extLst>
    </cfRule>
  </conditionalFormatting>
  <conditionalFormatting sqref="AC23:AC25">
    <cfRule type="containsErrors" dxfId="1177" priority="73">
      <formula>ISERROR(AC23)</formula>
    </cfRule>
    <cfRule type="cellIs" dxfId="1176" priority="74" operator="greaterThan">
      <formula>0</formula>
    </cfRule>
  </conditionalFormatting>
  <conditionalFormatting sqref="AA23:AB25">
    <cfRule type="cellIs" dxfId="1175" priority="71" operator="lessThan">
      <formula>0</formula>
    </cfRule>
    <cfRule type="cellIs" dxfId="1174" priority="72" operator="greaterThan">
      <formula>0</formula>
    </cfRule>
  </conditionalFormatting>
  <conditionalFormatting sqref="AB23:AB25">
    <cfRule type="cellIs" dxfId="1173" priority="70" operator="greaterThan">
      <formula>0</formula>
    </cfRule>
  </conditionalFormatting>
  <conditionalFormatting sqref="AC23:AC25">
    <cfRule type="cellIs" dxfId="1172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{C47979E8-94AA-47AA-AFB5-CCF37EC4E6B5}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{6ACF7DFD-2C0E-41CE-A0BA-3E5E188CD6EF}</x14:id>
        </ext>
      </extLst>
    </cfRule>
  </conditionalFormatting>
  <conditionalFormatting sqref="Y32:Y34 AD32">
    <cfRule type="cellIs" dxfId="1171" priority="69" operator="equal">
      <formula>0</formula>
    </cfRule>
  </conditionalFormatting>
  <conditionalFormatting sqref="Y32:Y34 AD32">
    <cfRule type="cellIs" dxfId="1170" priority="68" operator="greaterThan">
      <formula>0</formula>
    </cfRule>
  </conditionalFormatting>
  <conditionalFormatting sqref="Y32:Y34 AD32">
    <cfRule type="cellIs" dxfId="1169" priority="67" operator="lessThan">
      <formula>0</formula>
    </cfRule>
  </conditionalFormatting>
  <conditionalFormatting sqref="Z32:AB34">
    <cfRule type="cellIs" dxfId="1168" priority="66" operator="greaterThan">
      <formula>0</formula>
    </cfRule>
  </conditionalFormatting>
  <conditionalFormatting sqref="AC31 AD32 Y32:AB34">
    <cfRule type="cellIs" dxfId="1167" priority="65" operator="equal">
      <formula>0</formula>
    </cfRule>
  </conditionalFormatting>
  <conditionalFormatting sqref="AC31">
    <cfRule type="containsErrors" dxfId="1166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{D1AF5A73-A67C-4A4B-A521-30B59A9CE0B6}</x14:id>
        </ext>
      </extLst>
    </cfRule>
  </conditionalFormatting>
  <conditionalFormatting sqref="AC32:AC34">
    <cfRule type="containsErrors" dxfId="1165" priority="58">
      <formula>ISERROR(AC32)</formula>
    </cfRule>
    <cfRule type="cellIs" dxfId="1164" priority="59" operator="greaterThan">
      <formula>0</formula>
    </cfRule>
  </conditionalFormatting>
  <conditionalFormatting sqref="AA32:AB34">
    <cfRule type="cellIs" dxfId="1163" priority="56" operator="lessThan">
      <formula>0</formula>
    </cfRule>
    <cfRule type="cellIs" dxfId="1162" priority="57" operator="greaterThan">
      <formula>0</formula>
    </cfRule>
  </conditionalFormatting>
  <conditionalFormatting sqref="AB32:AB34">
    <cfRule type="cellIs" dxfId="1161" priority="55" operator="greaterThan">
      <formula>0</formula>
    </cfRule>
  </conditionalFormatting>
  <conditionalFormatting sqref="AC32:AC34">
    <cfRule type="cellIs" dxfId="1160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{6E298F12-0050-474D-8D44-8EBE66D967F8}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{52260BAC-DB51-4C56-A4B5-FA185121E0D3}</x14:id>
        </ext>
      </extLst>
    </cfRule>
  </conditionalFormatting>
  <conditionalFormatting sqref="Y53:Y55 AD53">
    <cfRule type="cellIs" dxfId="1159" priority="54" operator="equal">
      <formula>0</formula>
    </cfRule>
  </conditionalFormatting>
  <conditionalFormatting sqref="Y53:Y55 AD53">
    <cfRule type="cellIs" dxfId="1158" priority="53" operator="greaterThan">
      <formula>0</formula>
    </cfRule>
  </conditionalFormatting>
  <conditionalFormatting sqref="Y53:Y55 AD53">
    <cfRule type="cellIs" dxfId="1157" priority="52" operator="lessThan">
      <formula>0</formula>
    </cfRule>
  </conditionalFormatting>
  <conditionalFormatting sqref="Z53:AB55">
    <cfRule type="cellIs" dxfId="1156" priority="51" operator="greaterThan">
      <formula>0</formula>
    </cfRule>
  </conditionalFormatting>
  <conditionalFormatting sqref="AC52 AD53 Y53:AB55">
    <cfRule type="cellIs" dxfId="1155" priority="50" operator="equal">
      <formula>0</formula>
    </cfRule>
  </conditionalFormatting>
  <conditionalFormatting sqref="AC52">
    <cfRule type="containsErrors" dxfId="1154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{9875E048-5F9C-4DB4-B715-FCC171231442}</x14:id>
        </ext>
      </extLst>
    </cfRule>
  </conditionalFormatting>
  <conditionalFormatting sqref="AC53:AC55">
    <cfRule type="containsErrors" dxfId="1153" priority="43">
      <formula>ISERROR(AC53)</formula>
    </cfRule>
    <cfRule type="cellIs" dxfId="1152" priority="44" operator="greaterThan">
      <formula>0</formula>
    </cfRule>
  </conditionalFormatting>
  <conditionalFormatting sqref="AA53:AB55">
    <cfRule type="cellIs" dxfId="1151" priority="41" operator="lessThan">
      <formula>0</formula>
    </cfRule>
    <cfRule type="cellIs" dxfId="1150" priority="42" operator="greaterThan">
      <formula>0</formula>
    </cfRule>
  </conditionalFormatting>
  <conditionalFormatting sqref="AB53:AB55">
    <cfRule type="cellIs" dxfId="1149" priority="40" operator="greaterThan">
      <formula>0</formula>
    </cfRule>
  </conditionalFormatting>
  <conditionalFormatting sqref="AC53:AC55">
    <cfRule type="cellIs" dxfId="1148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{00B56D7D-3BFE-4B8D-B44B-1F31863CF953}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{53D230D9-11F4-40F1-ADC7-46BA2B46B0B7}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{BCA2F1E5-9BC6-4EDB-9DA3-3B2A002A5974}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{4244C029-C34A-4D8C-BF1B-4FC67FB832FC}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{576330D2-71DC-40A6-8586-8DE81334A6A9}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{98F57BF7-B672-4FA2-A0D8-69E2162145E9}</x14:id>
        </ext>
      </extLst>
    </cfRule>
  </conditionalFormatting>
  <conditionalFormatting sqref="O53:O56 M53:M56 M39:M41 O39:O41 M43:M45 M50:M51 O43:O45 O50:O51">
    <cfRule type="cellIs" dxfId="1147" priority="34" operator="equal">
      <formula>0</formula>
    </cfRule>
  </conditionalFormatting>
  <conditionalFormatting sqref="O53:O56 M53:M56 M39:M41 O39:O41 M43:M45 M50:M51 O43:O45 O50:O51">
    <cfRule type="cellIs" dxfId="1146" priority="33" operator="greaterThan">
      <formula>0</formula>
    </cfRule>
  </conditionalFormatting>
  <conditionalFormatting sqref="O53:O56 M53:M56 M39:M41 O39:O41 M43:M45 M50:M51 O43:O45 O50:O51">
    <cfRule type="cellIs" dxfId="1145" priority="32" operator="lessThan">
      <formula>0</formula>
    </cfRule>
  </conditionalFormatting>
  <conditionalFormatting sqref="N53:N56 N39:N41 N43:N45 N50:N51">
    <cfRule type="cellIs" dxfId="1144" priority="31" operator="greaterThan">
      <formula>0</formula>
    </cfRule>
  </conditionalFormatting>
  <conditionalFormatting sqref="O39:P41 O53:P56 O43:P45 O50:P51">
    <cfRule type="cellIs" dxfId="1143" priority="30" operator="equal">
      <formula>0</formula>
    </cfRule>
  </conditionalFormatting>
  <conditionalFormatting sqref="O39:P41 O53:P56 O43:P45 O50:P51">
    <cfRule type="containsErrors" dxfId="1142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{54740BC4-56C4-4037-94EF-59B50B6BD70D}</x14:id>
        </ext>
      </extLst>
    </cfRule>
  </conditionalFormatting>
  <conditionalFormatting sqref="M42 O42">
    <cfRule type="cellIs" dxfId="1141" priority="27" operator="equal">
      <formula>0</formula>
    </cfRule>
  </conditionalFormatting>
  <conditionalFormatting sqref="M42 O42">
    <cfRule type="cellIs" dxfId="1140" priority="26" operator="greaterThan">
      <formula>0</formula>
    </cfRule>
  </conditionalFormatting>
  <conditionalFormatting sqref="M42 O42">
    <cfRule type="cellIs" dxfId="1139" priority="25" operator="lessThan">
      <formula>0</formula>
    </cfRule>
  </conditionalFormatting>
  <conditionalFormatting sqref="N42">
    <cfRule type="cellIs" dxfId="1138" priority="24" operator="greaterThan">
      <formula>0</formula>
    </cfRule>
  </conditionalFormatting>
  <conditionalFormatting sqref="O42:P42">
    <cfRule type="cellIs" dxfId="1137" priority="23" operator="equal">
      <formula>0</formula>
    </cfRule>
  </conditionalFormatting>
  <conditionalFormatting sqref="O42:P42">
    <cfRule type="containsErrors" dxfId="1136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{2B9AF087-D1DF-494D-B439-F52DEDA4343E}</x14:id>
        </ext>
      </extLst>
    </cfRule>
  </conditionalFormatting>
  <conditionalFormatting sqref="M46 O46">
    <cfRule type="cellIs" dxfId="1135" priority="20" operator="equal">
      <formula>0</formula>
    </cfRule>
  </conditionalFormatting>
  <conditionalFormatting sqref="M46 O46">
    <cfRule type="cellIs" dxfId="1134" priority="19" operator="greaterThan">
      <formula>0</formula>
    </cfRule>
  </conditionalFormatting>
  <conditionalFormatting sqref="M46 O46">
    <cfRule type="cellIs" dxfId="1133" priority="18" operator="lessThan">
      <formula>0</formula>
    </cfRule>
  </conditionalFormatting>
  <conditionalFormatting sqref="N46">
    <cfRule type="cellIs" dxfId="1132" priority="17" operator="greaterThan">
      <formula>0</formula>
    </cfRule>
  </conditionalFormatting>
  <conditionalFormatting sqref="O46:P46">
    <cfRule type="cellIs" dxfId="1131" priority="16" operator="equal">
      <formula>0</formula>
    </cfRule>
  </conditionalFormatting>
  <conditionalFormatting sqref="O46:P46">
    <cfRule type="containsErrors" dxfId="1130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{BB12A303-76C1-4498-A208-6C083E33E2D1}</x14:id>
        </ext>
      </extLst>
    </cfRule>
  </conditionalFormatting>
  <conditionalFormatting sqref="M47:M48 O47:O48">
    <cfRule type="cellIs" dxfId="1129" priority="13" operator="equal">
      <formula>0</formula>
    </cfRule>
  </conditionalFormatting>
  <conditionalFormatting sqref="M47:M48 O47:O48">
    <cfRule type="cellIs" dxfId="1128" priority="12" operator="greaterThan">
      <formula>0</formula>
    </cfRule>
  </conditionalFormatting>
  <conditionalFormatting sqref="M47:M48 O47:O48">
    <cfRule type="cellIs" dxfId="1127" priority="11" operator="lessThan">
      <formula>0</formula>
    </cfRule>
  </conditionalFormatting>
  <conditionalFormatting sqref="N47:N48">
    <cfRule type="cellIs" dxfId="1126" priority="10" operator="greaterThan">
      <formula>0</formula>
    </cfRule>
  </conditionalFormatting>
  <conditionalFormatting sqref="O47:P48">
    <cfRule type="cellIs" dxfId="1125" priority="9" operator="equal">
      <formula>0</formula>
    </cfRule>
  </conditionalFormatting>
  <conditionalFormatting sqref="O47:P48">
    <cfRule type="containsErrors" dxfId="1124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{14D0A9A8-D9DD-48D9-973E-3F670F71475E}</x14:id>
        </ext>
      </extLst>
    </cfRule>
  </conditionalFormatting>
  <conditionalFormatting sqref="M49 O49">
    <cfRule type="cellIs" dxfId="1123" priority="6" operator="equal">
      <formula>0</formula>
    </cfRule>
  </conditionalFormatting>
  <conditionalFormatting sqref="M49 O49">
    <cfRule type="cellIs" dxfId="1122" priority="5" operator="greaterThan">
      <formula>0</formula>
    </cfRule>
  </conditionalFormatting>
  <conditionalFormatting sqref="M49 O49">
    <cfRule type="cellIs" dxfId="1121" priority="4" operator="lessThan">
      <formula>0</formula>
    </cfRule>
  </conditionalFormatting>
  <conditionalFormatting sqref="N49">
    <cfRule type="cellIs" dxfId="1120" priority="3" operator="greaterThan">
      <formula>0</formula>
    </cfRule>
  </conditionalFormatting>
  <conditionalFormatting sqref="O49:P49">
    <cfRule type="cellIs" dxfId="1119" priority="2" operator="equal">
      <formula>0</formula>
    </cfRule>
  </conditionalFormatting>
  <conditionalFormatting sqref="O49:P49">
    <cfRule type="containsErrors" dxfId="1118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{BD1F3760-2814-4866-ADB8-A7ABB480814A}</x14:id>
        </ext>
      </extLst>
    </cfRule>
  </conditionalFormatting>
  <dataValidations count="4">
    <dataValidation type="list" allowBlank="1" showInputMessage="1" showErrorMessage="1" sqref="D5:D1005">
      <formula1>Sports</formula1>
    </dataValidation>
    <dataValidation type="list" allowBlank="1" showInputMessage="1" showErrorMessage="1" sqref="C5:C1005">
      <formula1>Maio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B5:B1005">
      <formula1>Competitions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F15DE1-18FE-493C-9D27-6BEBAE03F1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AE726817-BA6E-48BA-AF33-DDE6CA2A09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86AEEEC7-09F6-4206-BCD3-89DF6FF913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45C30031-9E11-42CF-9971-ABED1DB49F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51CE9052-A912-444D-AF07-612D8ED3E8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90B545E2-D8B9-42CD-8647-27996833D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250862EE-CC17-4328-A550-6106F1262D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D6B80A1F-7C48-4C58-ADE7-874ECC6C2C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06B3B2-EC5D-4DD7-9E1D-80D9490F5F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CFD5D2D2-B8AA-48A2-BD7A-A04E2152A8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1976FC11-6A9B-4D6A-B5A8-6193CA2EAD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472093E-9144-4E33-8D80-861720183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6D82F0B8-7DD5-4DD2-9C4C-9E7C7C0F6E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CA6889A4-7C56-4AAB-9345-CEC1F10E0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DFB2771-AFBD-481D-8334-774A15CA86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C76DCD9F-F600-4CAE-9B90-CCC24E064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C47979E8-94AA-47AA-AFB5-CCF37EC4E6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ACF7DFD-2C0E-41CE-A0BA-3E5E188CD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D1AF5A73-A67C-4A4B-A521-30B59A9CE0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6E298F12-0050-474D-8D44-8EBE66D96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2260BAC-DB51-4C56-A4B5-FA185121E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9875E048-5F9C-4DB4-B715-FCC1712314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00B56D7D-3BFE-4B8D-B44B-1F31863CF9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3D230D9-11F4-40F1-ADC7-46BA2B46B0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BCA2F1E5-9BC6-4EDB-9DA3-3B2A002A59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4244C029-C34A-4D8C-BF1B-4FC67FB83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576330D2-71DC-40A6-8586-8DE81334A6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98F57BF7-B672-4FA2-A0D8-69E2162145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54740BC4-56C4-4037-94EF-59B50B6BD7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2B9AF087-D1DF-494D-B439-F52DEDA434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BB12A303-76C1-4498-A208-6C083E33E2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14D0A9A8-D9DD-48D9-973E-3F670F7147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BD1F3760-2814-4866-ADB8-A7ABB48081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9.875" style="5" customWidth="1"/>
    <col min="9" max="9" width="2" style="2" customWidth="1"/>
    <col min="10" max="10" width="8.875" style="2"/>
    <col min="11" max="11" width="8.625" style="3" customWidth="1"/>
    <col min="12" max="12" width="9.875" style="4" customWidth="1"/>
    <col min="13" max="13" width="9.625" style="5" customWidth="1"/>
    <col min="14" max="14" width="9.875" style="2" customWidth="1"/>
    <col min="15" max="15" width="9.625" style="2" customWidth="1"/>
    <col min="16" max="16" width="10.25" style="2" customWidth="1"/>
    <col min="17" max="17" width="11.75" style="2" customWidth="1"/>
    <col min="18" max="18" width="10.375" style="2" customWidth="1"/>
    <col min="19" max="19" width="10.75" style="2" customWidth="1"/>
    <col min="20" max="20" width="14.625" style="2" customWidth="1"/>
    <col min="21" max="21" width="11.25" style="2" customWidth="1"/>
    <col min="22" max="22" width="10.62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302">
        <f>SUM(Maio!T5-Banca!E13+Banca!C14)</f>
        <v>0</v>
      </c>
      <c r="U3" s="172"/>
      <c r="V3" s="172"/>
      <c r="W3" s="173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41061</v>
      </c>
      <c r="L5" s="88">
        <f t="shared" ref="L5:L34" si="1">SUMIF(C:C,K5,G:G)</f>
        <v>0</v>
      </c>
      <c r="M5" s="52">
        <f t="shared" ref="M5:M34" si="2">SUMIF(C:C,K5,F:F)</f>
        <v>0</v>
      </c>
      <c r="N5" s="30" t="e">
        <f t="shared" ref="N5:N34" si="3">SUMIF(C:C,K5,G:G)/SUMIF(C:C,K5,F:F)</f>
        <v>#DIV/0!</v>
      </c>
      <c r="O5" s="55">
        <f t="shared" ref="O5:O34" si="4">COUNTIF(C:C,K5)</f>
        <v>0</v>
      </c>
      <c r="P5" s="52" t="e">
        <f t="shared" ref="P5:P34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41062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4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41063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4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41064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41065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41066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41067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41068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41069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41070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41071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41072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41073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41074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41075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41076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41077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41078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41079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41080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41081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41082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41083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41084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41085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41086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41087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41088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41089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41090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41061</v>
      </c>
      <c r="Q70" s="96">
        <f>T3*(1+N69)</f>
        <v>0</v>
      </c>
      <c r="R70" s="97">
        <f>Q70-T3</f>
        <v>0</v>
      </c>
      <c r="S70" s="99">
        <f t="shared" ref="S70:S99" si="15">L5</f>
        <v>0</v>
      </c>
      <c r="T70" s="100">
        <f t="shared" ref="T70:T99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41062</v>
      </c>
      <c r="Q71" s="96">
        <f t="shared" ref="Q71:Q99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41063</v>
      </c>
      <c r="Q72" s="96">
        <f t="shared" si="17"/>
        <v>0</v>
      </c>
      <c r="R72" s="98">
        <f t="shared" ref="R72:R99" si="18">Q72-Q71</f>
        <v>0</v>
      </c>
      <c r="S72" s="99">
        <f t="shared" si="15"/>
        <v>0</v>
      </c>
      <c r="T72" s="100">
        <f t="shared" si="16"/>
        <v>0</v>
      </c>
      <c r="U72" s="52">
        <f t="shared" ref="U72:U99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41064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41065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41066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41067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41068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41069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41070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41071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41072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41073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41074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41075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41076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41077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41078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41079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41080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41081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41082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41083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41084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41085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41086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41087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41088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41089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41090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X56:Y56"/>
    <mergeCell ref="X62:Y62"/>
    <mergeCell ref="X67:Y67"/>
    <mergeCell ref="X71:Y71"/>
    <mergeCell ref="K47:L47"/>
    <mergeCell ref="K53:L53"/>
    <mergeCell ref="K54:L54"/>
    <mergeCell ref="K55:L55"/>
    <mergeCell ref="K56:L56"/>
    <mergeCell ref="X22:Y22"/>
    <mergeCell ref="X26:Y26"/>
    <mergeCell ref="X31:Y31"/>
    <mergeCell ref="X35:Y35"/>
    <mergeCell ref="X41:Y41"/>
    <mergeCell ref="AD3:AD4"/>
    <mergeCell ref="AD5:AD8"/>
    <mergeCell ref="K50:L50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27:W27"/>
    <mergeCell ref="T29:U31"/>
    <mergeCell ref="V29:W31"/>
    <mergeCell ref="T32:U32"/>
    <mergeCell ref="V32:W32"/>
    <mergeCell ref="T18:W18"/>
    <mergeCell ref="T20:U22"/>
    <mergeCell ref="V20:W22"/>
    <mergeCell ref="T23:U23"/>
    <mergeCell ref="V23:W23"/>
    <mergeCell ref="T24:U24"/>
    <mergeCell ref="V24:W24"/>
    <mergeCell ref="T25:U25"/>
    <mergeCell ref="V25:W25"/>
    <mergeCell ref="T26:U26"/>
    <mergeCell ref="V26:W26"/>
    <mergeCell ref="B1:B2"/>
    <mergeCell ref="T7:W11"/>
    <mergeCell ref="X9:Y9"/>
    <mergeCell ref="T12:W12"/>
    <mergeCell ref="T13:W17"/>
    <mergeCell ref="T3:W3"/>
    <mergeCell ref="T2:W2"/>
    <mergeCell ref="T4:W4"/>
    <mergeCell ref="X4:Y4"/>
    <mergeCell ref="T5:W5"/>
    <mergeCell ref="T6:W6"/>
    <mergeCell ref="X13:Y13"/>
    <mergeCell ref="X17:Y17"/>
    <mergeCell ref="X46:Y46"/>
    <mergeCell ref="X52:Y52"/>
    <mergeCell ref="K67:U67"/>
    <mergeCell ref="K69:M69"/>
    <mergeCell ref="T36:W36"/>
    <mergeCell ref="T37:W41"/>
    <mergeCell ref="T42:W42"/>
    <mergeCell ref="T43:W47"/>
    <mergeCell ref="K51:L51"/>
    <mergeCell ref="K42:L42"/>
    <mergeCell ref="K43:L43"/>
    <mergeCell ref="K44:L44"/>
    <mergeCell ref="K45:L45"/>
    <mergeCell ref="K46:L46"/>
    <mergeCell ref="K48:L48"/>
    <mergeCell ref="K49:L49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</mergeCells>
  <conditionalFormatting sqref="Q48:S48">
    <cfRule type="dataBar" priority="59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{EB6E8AB9-81EB-4340-ACC9-E60CE5126457}</x14:id>
        </ext>
      </extLst>
    </cfRule>
  </conditionalFormatting>
  <conditionalFormatting sqref="Q49:S49">
    <cfRule type="dataBar" priority="5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{75E7166D-1835-4FC7-A375-D44D2A52D276}</x14:id>
        </ext>
      </extLst>
    </cfRule>
  </conditionalFormatting>
  <conditionalFormatting sqref="Q50:S50">
    <cfRule type="dataBar" priority="5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{FBEA0669-1F32-477B-85E3-83F55B342A91}</x14:id>
        </ext>
      </extLst>
    </cfRule>
  </conditionalFormatting>
  <conditionalFormatting sqref="Q51:S51">
    <cfRule type="dataBar" priority="5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{C311244A-2E13-4D65-80B0-6DFABAB63D90}</x14:id>
        </ext>
      </extLst>
    </cfRule>
  </conditionalFormatting>
  <conditionalFormatting sqref="G5:H1005">
    <cfRule type="cellIs" dxfId="1117" priority="593" operator="equal">
      <formula>0</formula>
    </cfRule>
  </conditionalFormatting>
  <conditionalFormatting sqref="G5:H1005">
    <cfRule type="cellIs" dxfId="1116" priority="592" operator="greaterThan">
      <formula>0</formula>
    </cfRule>
  </conditionalFormatting>
  <conditionalFormatting sqref="G5:H1005">
    <cfRule type="cellIs" dxfId="1115" priority="591" operator="lessThan">
      <formula>0</formula>
    </cfRule>
  </conditionalFormatting>
  <conditionalFormatting sqref="Q48:S51 H5:H1005">
    <cfRule type="cellIs" dxfId="1114" priority="589" operator="equal">
      <formula>0</formula>
    </cfRule>
  </conditionalFormatting>
  <conditionalFormatting sqref="H5:H1005">
    <cfRule type="containsErrors" dxfId="1113" priority="588">
      <formula>ISERROR(H5)</formula>
    </cfRule>
  </conditionalFormatting>
  <conditionalFormatting sqref="Q48:S51">
    <cfRule type="containsErrors" dxfId="1112" priority="586">
      <formula>ISERROR(Q48)</formula>
    </cfRule>
  </conditionalFormatting>
  <conditionalFormatting sqref="V33:W33">
    <cfRule type="cellIs" dxfId="1111" priority="550" operator="equal">
      <formula>0</formula>
    </cfRule>
    <cfRule type="cellIs" dxfId="1110" priority="551" operator="greaterThan">
      <formula>0</formula>
    </cfRule>
  </conditionalFormatting>
  <conditionalFormatting sqref="Q39:S46">
    <cfRule type="dataBar" priority="5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{AA41013A-8D37-4F1B-8D21-CCB21F5E8806}</x14:id>
        </ext>
      </extLst>
    </cfRule>
  </conditionalFormatting>
  <conditionalFormatting sqref="Q39:S46">
    <cfRule type="cellIs" dxfId="1109" priority="501" operator="equal">
      <formula>0</formula>
    </cfRule>
  </conditionalFormatting>
  <conditionalFormatting sqref="Q39:S46">
    <cfRule type="containsErrors" dxfId="1108" priority="499">
      <formula>ISERROR(Q39)</formula>
    </cfRule>
  </conditionalFormatting>
  <conditionalFormatting sqref="L5:L34 P5:P34">
    <cfRule type="cellIs" dxfId="1107" priority="367" operator="equal">
      <formula>0</formula>
    </cfRule>
  </conditionalFormatting>
  <conditionalFormatting sqref="L5:L34 P5:P34">
    <cfRule type="cellIs" dxfId="1106" priority="366" operator="greaterThan">
      <formula>0</formula>
    </cfRule>
  </conditionalFormatting>
  <conditionalFormatting sqref="L5:L34 P5:P34">
    <cfRule type="cellIs" dxfId="1105" priority="365" operator="lessThan">
      <formula>0</formula>
    </cfRule>
  </conditionalFormatting>
  <conditionalFormatting sqref="M5:Q34 S5:S34">
    <cfRule type="cellIs" dxfId="1104" priority="364" operator="equal">
      <formula>0</formula>
    </cfRule>
  </conditionalFormatting>
  <conditionalFormatting sqref="N5:N34 P5:P34">
    <cfRule type="containsErrors" dxfId="1103" priority="363">
      <formula>ISERROR(N5)</formula>
    </cfRule>
  </conditionalFormatting>
  <conditionalFormatting sqref="R5:R34">
    <cfRule type="cellIs" dxfId="1102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{3CE0D039-88E3-4F39-B281-75586E57D72D}</x14:id>
        </ext>
      </extLst>
    </cfRule>
  </conditionalFormatting>
  <conditionalFormatting sqref="Q38:S38">
    <cfRule type="cellIs" dxfId="1101" priority="360" operator="equal">
      <formula>0</formula>
    </cfRule>
  </conditionalFormatting>
  <conditionalFormatting sqref="Q38:S38">
    <cfRule type="containsErrors" dxfId="1100" priority="359">
      <formula>ISERROR(Q38)</formula>
    </cfRule>
  </conditionalFormatting>
  <conditionalFormatting sqref="N69">
    <cfRule type="cellIs" dxfId="1099" priority="358" operator="greaterThan">
      <formula>0</formula>
    </cfRule>
  </conditionalFormatting>
  <conditionalFormatting sqref="U70:U99">
    <cfRule type="cellIs" dxfId="1098" priority="356" operator="lessThan">
      <formula>0</formula>
    </cfRule>
    <cfRule type="cellIs" dxfId="1097" priority="357" operator="greaterThanOrEqual">
      <formula>0</formula>
    </cfRule>
  </conditionalFormatting>
  <conditionalFormatting sqref="Y63:Y66 Y68:Y70 Y18:Y21 Y36:Y40 Y42:Y45 Y47:Y51 Y57:Y61 AD36 AD42 AD47 AD57 AD63 AD68 AD18">
    <cfRule type="cellIs" dxfId="1096" priority="165" operator="equal">
      <formula>0</formula>
    </cfRule>
  </conditionalFormatting>
  <conditionalFormatting sqref="Y63:Y66 Y68:Y70 Y18:Y21 Y36:Y40 Y42:Y45 Y47:Y51 Y57:Y61 AD36 AD42 AD47 AD57 AD63 AD68 AD18">
    <cfRule type="cellIs" dxfId="1095" priority="164" operator="greaterThan">
      <formula>0</formula>
    </cfRule>
  </conditionalFormatting>
  <conditionalFormatting sqref="Y63:Y66 Y68:Y70 Y18:Y21 Y36:Y40 Y42:Y45 Y47:Y51 Y57:Y61 AD36 AD42 AD47 AD57 AD63 AD68 AD18">
    <cfRule type="cellIs" dxfId="1094" priority="163" operator="lessThan">
      <formula>0</formula>
    </cfRule>
  </conditionalFormatting>
  <conditionalFormatting sqref="Z18:AB21 Z36:AB40 Z42:AB45 Z47:AB51 Z57:AB61 Z63:AB66 Z68:AB70">
    <cfRule type="cellIs" dxfId="1093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092" priority="161" operator="equal">
      <formula>0</formula>
    </cfRule>
  </conditionalFormatting>
  <conditionalFormatting sqref="AC17 AC35 AC41 AC46 AC56 AC62 AC67">
    <cfRule type="containsErrors" dxfId="1091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{048E3D1D-1458-4C10-B2EC-2DBA6EBC9EE9}</x14:id>
        </ext>
      </extLst>
    </cfRule>
  </conditionalFormatting>
  <conditionalFormatting sqref="AC18:AC21 AC36:AC40 AC42:AC45 AC47:AC51 AC57:AC61 AC63:AC66 AC68:AC70">
    <cfRule type="containsErrors" dxfId="1090" priority="154">
      <formula>ISERROR(AC18)</formula>
    </cfRule>
    <cfRule type="cellIs" dxfId="1089" priority="155" operator="greaterThan">
      <formula>0</formula>
    </cfRule>
  </conditionalFormatting>
  <conditionalFormatting sqref="AA18:AB21 AA36:AB40 AA42:AB45 AA47:AB51 AA57:AB61 AA63:AB66 AA68:AB70">
    <cfRule type="cellIs" dxfId="1088" priority="152" operator="lessThan">
      <formula>0</formula>
    </cfRule>
    <cfRule type="cellIs" dxfId="1087" priority="153" operator="greaterThan">
      <formula>0</formula>
    </cfRule>
  </conditionalFormatting>
  <conditionalFormatting sqref="AB18:AB21 AB36:AB40 AB42:AB45 AB47:AB51 AB57:AB61 AB63:AB66 AB68:AB70">
    <cfRule type="cellIs" dxfId="1086" priority="151" operator="greaterThan">
      <formula>0</formula>
    </cfRule>
  </conditionalFormatting>
  <conditionalFormatting sqref="Y5:Y8 AD5:AD8">
    <cfRule type="cellIs" dxfId="1085" priority="150" operator="equal">
      <formula>0</formula>
    </cfRule>
  </conditionalFormatting>
  <conditionalFormatting sqref="Y5:Y8 AD5:AD8">
    <cfRule type="cellIs" dxfId="1084" priority="149" operator="greaterThan">
      <formula>0</formula>
    </cfRule>
  </conditionalFormatting>
  <conditionalFormatting sqref="Y5:Y8 AD5:AD8">
    <cfRule type="cellIs" dxfId="1083" priority="148" operator="lessThan">
      <formula>0</formula>
    </cfRule>
  </conditionalFormatting>
  <conditionalFormatting sqref="Z5:AB8">
    <cfRule type="cellIs" dxfId="1082" priority="147" operator="greaterThan">
      <formula>0</formula>
    </cfRule>
  </conditionalFormatting>
  <conditionalFormatting sqref="AC4 AD5:AD8 Y5:AB8">
    <cfRule type="cellIs" dxfId="1081" priority="146" operator="equal">
      <formula>0</formula>
    </cfRule>
  </conditionalFormatting>
  <conditionalFormatting sqref="AC4">
    <cfRule type="containsErrors" dxfId="1080" priority="145">
      <formula>ISERROR(AC4)</formula>
    </cfRule>
  </conditionalFormatting>
  <conditionalFormatting sqref="AC5:AC8">
    <cfRule type="containsErrors" dxfId="1079" priority="142">
      <formula>ISERROR(AC5)</formula>
    </cfRule>
    <cfRule type="cellIs" dxfId="1078" priority="143" operator="greaterThan">
      <formula>0</formula>
    </cfRule>
    <cfRule type="cellIs" dxfId="1077" priority="144" operator="equal">
      <formula>0</formula>
    </cfRule>
  </conditionalFormatting>
  <conditionalFormatting sqref="AA5:AB8">
    <cfRule type="cellIs" dxfId="1076" priority="140" operator="lessThan">
      <formula>0</formula>
    </cfRule>
    <cfRule type="cellIs" dxfId="1075" priority="141" operator="greaterThan">
      <formula>0</formula>
    </cfRule>
  </conditionalFormatting>
  <conditionalFormatting sqref="AB5:AB8">
    <cfRule type="cellIs" dxfId="1074" priority="139" operator="greaterThan">
      <formula>0</formula>
    </cfRule>
  </conditionalFormatting>
  <conditionalFormatting sqref="Y27:Y30 AD27">
    <cfRule type="cellIs" dxfId="1073" priority="138" operator="equal">
      <formula>0</formula>
    </cfRule>
  </conditionalFormatting>
  <conditionalFormatting sqref="Y27:Y30 AD27">
    <cfRule type="cellIs" dxfId="1072" priority="137" operator="greaterThan">
      <formula>0</formula>
    </cfRule>
  </conditionalFormatting>
  <conditionalFormatting sqref="Y27:Y30 AD27">
    <cfRule type="cellIs" dxfId="1071" priority="136" operator="lessThan">
      <formula>0</formula>
    </cfRule>
  </conditionalFormatting>
  <conditionalFormatting sqref="Z27:AB30">
    <cfRule type="cellIs" dxfId="1070" priority="135" operator="greaterThan">
      <formula>0</formula>
    </cfRule>
  </conditionalFormatting>
  <conditionalFormatting sqref="AC26 AD27 Y27:AB30">
    <cfRule type="cellIs" dxfId="1069" priority="134" operator="equal">
      <formula>0</formula>
    </cfRule>
  </conditionalFormatting>
  <conditionalFormatting sqref="AC26">
    <cfRule type="containsErrors" dxfId="1068" priority="133">
      <formula>ISERROR(AC26)</formula>
    </cfRule>
  </conditionalFormatting>
  <conditionalFormatting sqref="AC27:AC30">
    <cfRule type="containsErrors" dxfId="1067" priority="130">
      <formula>ISERROR(AC27)</formula>
    </cfRule>
    <cfRule type="cellIs" dxfId="1066" priority="131" operator="greaterThan">
      <formula>0</formula>
    </cfRule>
    <cfRule type="cellIs" dxfId="1065" priority="132" operator="equal">
      <formula>0</formula>
    </cfRule>
  </conditionalFormatting>
  <conditionalFormatting sqref="AA27:AB30">
    <cfRule type="cellIs" dxfId="1064" priority="128" operator="lessThan">
      <formula>0</formula>
    </cfRule>
    <cfRule type="cellIs" dxfId="1063" priority="129" operator="greaterThan">
      <formula>0</formula>
    </cfRule>
  </conditionalFormatting>
  <conditionalFormatting sqref="AB27:AB30">
    <cfRule type="cellIs" dxfId="1062" priority="127" operator="greaterThan">
      <formula>0</formula>
    </cfRule>
  </conditionalFormatting>
  <conditionalFormatting sqref="Y72:Y73 AD72">
    <cfRule type="cellIs" dxfId="1061" priority="126" operator="equal">
      <formula>0</formula>
    </cfRule>
  </conditionalFormatting>
  <conditionalFormatting sqref="Y72:Y73 AD72">
    <cfRule type="cellIs" dxfId="1060" priority="125" operator="greaterThan">
      <formula>0</formula>
    </cfRule>
  </conditionalFormatting>
  <conditionalFormatting sqref="Y72:Y73 AD72">
    <cfRule type="cellIs" dxfId="1059" priority="124" operator="lessThan">
      <formula>0</formula>
    </cfRule>
  </conditionalFormatting>
  <conditionalFormatting sqref="Z72:AB73">
    <cfRule type="cellIs" dxfId="1058" priority="123" operator="greaterThan">
      <formula>0</formula>
    </cfRule>
  </conditionalFormatting>
  <conditionalFormatting sqref="AD72 Y72:AB73">
    <cfRule type="cellIs" dxfId="1057" priority="122" operator="equal">
      <formula>0</formula>
    </cfRule>
  </conditionalFormatting>
  <conditionalFormatting sqref="AC71">
    <cfRule type="containsErrors" dxfId="1056" priority="121">
      <formula>ISERROR(AC71)</formula>
    </cfRule>
  </conditionalFormatting>
  <conditionalFormatting sqref="AC72:AC73">
    <cfRule type="containsErrors" dxfId="1055" priority="118">
      <formula>ISERROR(AC72)</formula>
    </cfRule>
    <cfRule type="cellIs" dxfId="1054" priority="119" operator="greaterThan">
      <formula>0</formula>
    </cfRule>
    <cfRule type="cellIs" dxfId="1053" priority="120" operator="equal">
      <formula>0</formula>
    </cfRule>
  </conditionalFormatting>
  <conditionalFormatting sqref="AA72:AB73">
    <cfRule type="cellIs" dxfId="1052" priority="116" operator="lessThan">
      <formula>0</formula>
    </cfRule>
    <cfRule type="cellIs" dxfId="1051" priority="117" operator="greaterThan">
      <formula>0</formula>
    </cfRule>
  </conditionalFormatting>
  <conditionalFormatting sqref="AB72:AB73">
    <cfRule type="cellIs" dxfId="1050" priority="115" operator="greaterThan">
      <formula>0</formula>
    </cfRule>
  </conditionalFormatting>
  <conditionalFormatting sqref="AC18:AC21 AC36:AC40 AC42:AC45 AC47:AC51 AC57:AC61 AC63:AC66 AC68:AC70 AC72:AC73">
    <cfRule type="cellIs" dxfId="1049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{AA70BA6D-FBDC-4F9E-B39C-0610C05FA9A8}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{15710611-09EE-4115-AECB-DE9AAD184A84}</x14:id>
        </ext>
      </extLst>
    </cfRule>
  </conditionalFormatting>
  <conditionalFormatting sqref="Y10:Y12 AD10">
    <cfRule type="cellIs" dxfId="1048" priority="114" operator="equal">
      <formula>0</formula>
    </cfRule>
  </conditionalFormatting>
  <conditionalFormatting sqref="Y10:Y12 AD10">
    <cfRule type="cellIs" dxfId="1047" priority="113" operator="greaterThan">
      <formula>0</formula>
    </cfRule>
  </conditionalFormatting>
  <conditionalFormatting sqref="Y10:Y12 AD10">
    <cfRule type="cellIs" dxfId="1046" priority="112" operator="lessThan">
      <formula>0</formula>
    </cfRule>
  </conditionalFormatting>
  <conditionalFormatting sqref="Z10:AB12">
    <cfRule type="cellIs" dxfId="1045" priority="111" operator="greaterThan">
      <formula>0</formula>
    </cfRule>
  </conditionalFormatting>
  <conditionalFormatting sqref="AC9 AD10 Y10:AB12">
    <cfRule type="cellIs" dxfId="1044" priority="110" operator="equal">
      <formula>0</formula>
    </cfRule>
  </conditionalFormatting>
  <conditionalFormatting sqref="AC9">
    <cfRule type="containsErrors" dxfId="1043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{78B2CB20-2BEC-4BBA-8A3F-2C979E948682}</x14:id>
        </ext>
      </extLst>
    </cfRule>
  </conditionalFormatting>
  <conditionalFormatting sqref="AC10:AC12">
    <cfRule type="containsErrors" dxfId="1042" priority="103">
      <formula>ISERROR(AC10)</formula>
    </cfRule>
    <cfRule type="cellIs" dxfId="1041" priority="104" operator="greaterThan">
      <formula>0</formula>
    </cfRule>
  </conditionalFormatting>
  <conditionalFormatting sqref="AA10:AB12">
    <cfRule type="cellIs" dxfId="1040" priority="101" operator="lessThan">
      <formula>0</formula>
    </cfRule>
    <cfRule type="cellIs" dxfId="1039" priority="102" operator="greaterThan">
      <formula>0</formula>
    </cfRule>
  </conditionalFormatting>
  <conditionalFormatting sqref="AB10:AB12">
    <cfRule type="cellIs" dxfId="1038" priority="100" operator="greaterThan">
      <formula>0</formula>
    </cfRule>
  </conditionalFormatting>
  <conditionalFormatting sqref="AC10:AC12">
    <cfRule type="cellIs" dxfId="1037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{3D1F220C-FC02-4827-9FE2-5D4AA0D1F665}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{799B500F-AB98-4EF6-9141-62B539864B0C}</x14:id>
        </ext>
      </extLst>
    </cfRule>
  </conditionalFormatting>
  <conditionalFormatting sqref="Y14:Y16 AD14">
    <cfRule type="cellIs" dxfId="1036" priority="99" operator="equal">
      <formula>0</formula>
    </cfRule>
  </conditionalFormatting>
  <conditionalFormatting sqref="Y14:Y16 AD14">
    <cfRule type="cellIs" dxfId="1035" priority="98" operator="greaterThan">
      <formula>0</formula>
    </cfRule>
  </conditionalFormatting>
  <conditionalFormatting sqref="Y14:Y16 AD14">
    <cfRule type="cellIs" dxfId="1034" priority="97" operator="lessThan">
      <formula>0</formula>
    </cfRule>
  </conditionalFormatting>
  <conditionalFormatting sqref="Z14:AB16">
    <cfRule type="cellIs" dxfId="1033" priority="96" operator="greaterThan">
      <formula>0</formula>
    </cfRule>
  </conditionalFormatting>
  <conditionalFormatting sqref="AC13 AD14 Y14:AB16">
    <cfRule type="cellIs" dxfId="1032" priority="95" operator="equal">
      <formula>0</formula>
    </cfRule>
  </conditionalFormatting>
  <conditionalFormatting sqref="AC13">
    <cfRule type="containsErrors" dxfId="1031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{7FE55A55-BE22-4001-AC22-51585A33B5F3}</x14:id>
        </ext>
      </extLst>
    </cfRule>
  </conditionalFormatting>
  <conditionalFormatting sqref="AC14:AC16">
    <cfRule type="containsErrors" dxfId="1030" priority="88">
      <formula>ISERROR(AC14)</formula>
    </cfRule>
    <cfRule type="cellIs" dxfId="1029" priority="89" operator="greaterThan">
      <formula>0</formula>
    </cfRule>
  </conditionalFormatting>
  <conditionalFormatting sqref="AA14:AB16">
    <cfRule type="cellIs" dxfId="1028" priority="86" operator="lessThan">
      <formula>0</formula>
    </cfRule>
    <cfRule type="cellIs" dxfId="1027" priority="87" operator="greaterThan">
      <formula>0</formula>
    </cfRule>
  </conditionalFormatting>
  <conditionalFormatting sqref="AB14:AB16">
    <cfRule type="cellIs" dxfId="1026" priority="85" operator="greaterThan">
      <formula>0</formula>
    </cfRule>
  </conditionalFormatting>
  <conditionalFormatting sqref="AC14:AC16">
    <cfRule type="cellIs" dxfId="1025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{D6715008-470D-4F0E-94A2-6FA942131E12}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{2F734500-5C4F-4DD8-B55D-797F6878BFBE}</x14:id>
        </ext>
      </extLst>
    </cfRule>
  </conditionalFormatting>
  <conditionalFormatting sqref="Y23:Y25 AD23">
    <cfRule type="cellIs" dxfId="1024" priority="84" operator="equal">
      <formula>0</formula>
    </cfRule>
  </conditionalFormatting>
  <conditionalFormatting sqref="Y23:Y25 AD23">
    <cfRule type="cellIs" dxfId="1023" priority="83" operator="greaterThan">
      <formula>0</formula>
    </cfRule>
  </conditionalFormatting>
  <conditionalFormatting sqref="Y23:Y25 AD23">
    <cfRule type="cellIs" dxfId="1022" priority="82" operator="lessThan">
      <formula>0</formula>
    </cfRule>
  </conditionalFormatting>
  <conditionalFormatting sqref="Z23:AB25">
    <cfRule type="cellIs" dxfId="1021" priority="81" operator="greaterThan">
      <formula>0</formula>
    </cfRule>
  </conditionalFormatting>
  <conditionalFormatting sqref="AC22 AD23 Y23:AB25">
    <cfRule type="cellIs" dxfId="1020" priority="80" operator="equal">
      <formula>0</formula>
    </cfRule>
  </conditionalFormatting>
  <conditionalFormatting sqref="AC22">
    <cfRule type="containsErrors" dxfId="1019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{C4540181-01A7-4D1E-8C78-250E87CFA27A}</x14:id>
        </ext>
      </extLst>
    </cfRule>
  </conditionalFormatting>
  <conditionalFormatting sqref="AC23:AC25">
    <cfRule type="containsErrors" dxfId="1018" priority="73">
      <formula>ISERROR(AC23)</formula>
    </cfRule>
    <cfRule type="cellIs" dxfId="1017" priority="74" operator="greaterThan">
      <formula>0</formula>
    </cfRule>
  </conditionalFormatting>
  <conditionalFormatting sqref="AA23:AB25">
    <cfRule type="cellIs" dxfId="1016" priority="71" operator="lessThan">
      <formula>0</formula>
    </cfRule>
    <cfRule type="cellIs" dxfId="1015" priority="72" operator="greaterThan">
      <formula>0</formula>
    </cfRule>
  </conditionalFormatting>
  <conditionalFormatting sqref="AB23:AB25">
    <cfRule type="cellIs" dxfId="1014" priority="70" operator="greaterThan">
      <formula>0</formula>
    </cfRule>
  </conditionalFormatting>
  <conditionalFormatting sqref="AC23:AC25">
    <cfRule type="cellIs" dxfId="1013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{42CA8F34-BF1C-4ABF-A5EE-F6EAF6E4820E}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{B83C4229-F7B6-4058-B7D2-464F3F30D893}</x14:id>
        </ext>
      </extLst>
    </cfRule>
  </conditionalFormatting>
  <conditionalFormatting sqref="Y32:Y34 AD32">
    <cfRule type="cellIs" dxfId="1012" priority="69" operator="equal">
      <formula>0</formula>
    </cfRule>
  </conditionalFormatting>
  <conditionalFormatting sqref="Y32:Y34 AD32">
    <cfRule type="cellIs" dxfId="1011" priority="68" operator="greaterThan">
      <formula>0</formula>
    </cfRule>
  </conditionalFormatting>
  <conditionalFormatting sqref="Y32:Y34 AD32">
    <cfRule type="cellIs" dxfId="1010" priority="67" operator="lessThan">
      <formula>0</formula>
    </cfRule>
  </conditionalFormatting>
  <conditionalFormatting sqref="Z32:AB34">
    <cfRule type="cellIs" dxfId="1009" priority="66" operator="greaterThan">
      <formula>0</formula>
    </cfRule>
  </conditionalFormatting>
  <conditionalFormatting sqref="AC31 AD32 Y32:AB34">
    <cfRule type="cellIs" dxfId="1008" priority="65" operator="equal">
      <formula>0</formula>
    </cfRule>
  </conditionalFormatting>
  <conditionalFormatting sqref="AC31">
    <cfRule type="containsErrors" dxfId="1007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{397BE30B-396D-4B3A-96CD-CAA4DF269375}</x14:id>
        </ext>
      </extLst>
    </cfRule>
  </conditionalFormatting>
  <conditionalFormatting sqref="AC32:AC34">
    <cfRule type="containsErrors" dxfId="1006" priority="58">
      <formula>ISERROR(AC32)</formula>
    </cfRule>
    <cfRule type="cellIs" dxfId="1005" priority="59" operator="greaterThan">
      <formula>0</formula>
    </cfRule>
  </conditionalFormatting>
  <conditionalFormatting sqref="AA32:AB34">
    <cfRule type="cellIs" dxfId="1004" priority="56" operator="lessThan">
      <formula>0</formula>
    </cfRule>
    <cfRule type="cellIs" dxfId="1003" priority="57" operator="greaterThan">
      <formula>0</formula>
    </cfRule>
  </conditionalFormatting>
  <conditionalFormatting sqref="AB32:AB34">
    <cfRule type="cellIs" dxfId="1002" priority="55" operator="greaterThan">
      <formula>0</formula>
    </cfRule>
  </conditionalFormatting>
  <conditionalFormatting sqref="AC32:AC34">
    <cfRule type="cellIs" dxfId="1001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{E0ADC5E8-729A-4AD7-A640-7E0EA27B503D}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{33EADF7E-6337-4DC2-B8C9-69EA7107D170}</x14:id>
        </ext>
      </extLst>
    </cfRule>
  </conditionalFormatting>
  <conditionalFormatting sqref="Y53:Y55 AD53">
    <cfRule type="cellIs" dxfId="1000" priority="54" operator="equal">
      <formula>0</formula>
    </cfRule>
  </conditionalFormatting>
  <conditionalFormatting sqref="Y53:Y55 AD53">
    <cfRule type="cellIs" dxfId="999" priority="53" operator="greaterThan">
      <formula>0</formula>
    </cfRule>
  </conditionalFormatting>
  <conditionalFormatting sqref="Y53:Y55 AD53">
    <cfRule type="cellIs" dxfId="998" priority="52" operator="lessThan">
      <formula>0</formula>
    </cfRule>
  </conditionalFormatting>
  <conditionalFormatting sqref="Z53:AB55">
    <cfRule type="cellIs" dxfId="997" priority="51" operator="greaterThan">
      <formula>0</formula>
    </cfRule>
  </conditionalFormatting>
  <conditionalFormatting sqref="AC52 AD53 Y53:AB55">
    <cfRule type="cellIs" dxfId="996" priority="50" operator="equal">
      <formula>0</formula>
    </cfRule>
  </conditionalFormatting>
  <conditionalFormatting sqref="AC52">
    <cfRule type="containsErrors" dxfId="995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{8D2B436A-BF62-4BA3-A609-C34A74591F16}</x14:id>
        </ext>
      </extLst>
    </cfRule>
  </conditionalFormatting>
  <conditionalFormatting sqref="AC53:AC55">
    <cfRule type="containsErrors" dxfId="994" priority="43">
      <formula>ISERROR(AC53)</formula>
    </cfRule>
    <cfRule type="cellIs" dxfId="993" priority="44" operator="greaterThan">
      <formula>0</formula>
    </cfRule>
  </conditionalFormatting>
  <conditionalFormatting sqref="AA53:AB55">
    <cfRule type="cellIs" dxfId="992" priority="41" operator="lessThan">
      <formula>0</formula>
    </cfRule>
    <cfRule type="cellIs" dxfId="991" priority="42" operator="greaterThan">
      <formula>0</formula>
    </cfRule>
  </conditionalFormatting>
  <conditionalFormatting sqref="AB53:AB55">
    <cfRule type="cellIs" dxfId="990" priority="40" operator="greaterThan">
      <formula>0</formula>
    </cfRule>
  </conditionalFormatting>
  <conditionalFormatting sqref="AC53:AC55">
    <cfRule type="cellIs" dxfId="989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{1BC5C015-D1D3-4060-B2CA-70CA71670244}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{3A38DD17-7534-4A3C-8236-F00C27B7B0A4}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{2CCAD391-8E9F-444D-BF14-2D59A0A035E7}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{6F3A099B-062F-4659-8894-A70751C2ABAB}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{C9C9DDAF-E5C9-4CEC-9074-F88841ECC5E4}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{33F41554-CE6C-4B2F-B263-F0E539543AD4}</x14:id>
        </ext>
      </extLst>
    </cfRule>
  </conditionalFormatting>
  <conditionalFormatting sqref="O53:O56 M53:M56 M39:M41 O39:O41 M43:M45 M50:M51 O43:O45 O50:O51">
    <cfRule type="cellIs" dxfId="988" priority="34" operator="equal">
      <formula>0</formula>
    </cfRule>
  </conditionalFormatting>
  <conditionalFormatting sqref="O53:O56 M53:M56 M39:M41 O39:O41 M43:M45 M50:M51 O43:O45 O50:O51">
    <cfRule type="cellIs" dxfId="987" priority="33" operator="greaterThan">
      <formula>0</formula>
    </cfRule>
  </conditionalFormatting>
  <conditionalFormatting sqref="O53:O56 M53:M56 M39:M41 O39:O41 M43:M45 M50:M51 O43:O45 O50:O51">
    <cfRule type="cellIs" dxfId="986" priority="32" operator="lessThan">
      <formula>0</formula>
    </cfRule>
  </conditionalFormatting>
  <conditionalFormatting sqref="N53:N56 N39:N41 N43:N45 N50:N51">
    <cfRule type="cellIs" dxfId="985" priority="31" operator="greaterThan">
      <formula>0</formula>
    </cfRule>
  </conditionalFormatting>
  <conditionalFormatting sqref="O39:P41 O53:P56 O43:P45 O50:P51">
    <cfRule type="cellIs" dxfId="984" priority="30" operator="equal">
      <formula>0</formula>
    </cfRule>
  </conditionalFormatting>
  <conditionalFormatting sqref="O39:P41 O53:P56 O43:P45 O50:P51">
    <cfRule type="containsErrors" dxfId="983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{38A4F98F-107F-49BB-8DF6-D5F43324F058}</x14:id>
        </ext>
      </extLst>
    </cfRule>
  </conditionalFormatting>
  <conditionalFormatting sqref="M42 O42">
    <cfRule type="cellIs" dxfId="982" priority="27" operator="equal">
      <formula>0</formula>
    </cfRule>
  </conditionalFormatting>
  <conditionalFormatting sqref="M42 O42">
    <cfRule type="cellIs" dxfId="981" priority="26" operator="greaterThan">
      <formula>0</formula>
    </cfRule>
  </conditionalFormatting>
  <conditionalFormatting sqref="M42 O42">
    <cfRule type="cellIs" dxfId="980" priority="25" operator="lessThan">
      <formula>0</formula>
    </cfRule>
  </conditionalFormatting>
  <conditionalFormatting sqref="N42">
    <cfRule type="cellIs" dxfId="979" priority="24" operator="greaterThan">
      <formula>0</formula>
    </cfRule>
  </conditionalFormatting>
  <conditionalFormatting sqref="O42:P42">
    <cfRule type="cellIs" dxfId="978" priority="23" operator="equal">
      <formula>0</formula>
    </cfRule>
  </conditionalFormatting>
  <conditionalFormatting sqref="O42:P42">
    <cfRule type="containsErrors" dxfId="977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{0C9DDA57-A714-417D-9A91-50F209748605}</x14:id>
        </ext>
      </extLst>
    </cfRule>
  </conditionalFormatting>
  <conditionalFormatting sqref="M46 O46">
    <cfRule type="cellIs" dxfId="976" priority="20" operator="equal">
      <formula>0</formula>
    </cfRule>
  </conditionalFormatting>
  <conditionalFormatting sqref="M46 O46">
    <cfRule type="cellIs" dxfId="975" priority="19" operator="greaterThan">
      <formula>0</formula>
    </cfRule>
  </conditionalFormatting>
  <conditionalFormatting sqref="M46 O46">
    <cfRule type="cellIs" dxfId="974" priority="18" operator="lessThan">
      <formula>0</formula>
    </cfRule>
  </conditionalFormatting>
  <conditionalFormatting sqref="N46">
    <cfRule type="cellIs" dxfId="973" priority="17" operator="greaterThan">
      <formula>0</formula>
    </cfRule>
  </conditionalFormatting>
  <conditionalFormatting sqref="O46:P46">
    <cfRule type="cellIs" dxfId="972" priority="16" operator="equal">
      <formula>0</formula>
    </cfRule>
  </conditionalFormatting>
  <conditionalFormatting sqref="O46:P46">
    <cfRule type="containsErrors" dxfId="971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{CCBFF3AD-23F2-4DB3-BC83-9D3BD9B0CA8B}</x14:id>
        </ext>
      </extLst>
    </cfRule>
  </conditionalFormatting>
  <conditionalFormatting sqref="M47:M48 O47:O48">
    <cfRule type="cellIs" dxfId="970" priority="13" operator="equal">
      <formula>0</formula>
    </cfRule>
  </conditionalFormatting>
  <conditionalFormatting sqref="M47:M48 O47:O48">
    <cfRule type="cellIs" dxfId="969" priority="12" operator="greaterThan">
      <formula>0</formula>
    </cfRule>
  </conditionalFormatting>
  <conditionalFormatting sqref="M47:M48 O47:O48">
    <cfRule type="cellIs" dxfId="968" priority="11" operator="lessThan">
      <formula>0</formula>
    </cfRule>
  </conditionalFormatting>
  <conditionalFormatting sqref="N47:N48">
    <cfRule type="cellIs" dxfId="967" priority="10" operator="greaterThan">
      <formula>0</formula>
    </cfRule>
  </conditionalFormatting>
  <conditionalFormatting sqref="O47:P48">
    <cfRule type="cellIs" dxfId="966" priority="9" operator="equal">
      <formula>0</formula>
    </cfRule>
  </conditionalFormatting>
  <conditionalFormatting sqref="O47:P48">
    <cfRule type="containsErrors" dxfId="965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{4EB8760A-A94E-4AE0-9949-7C540ADB730E}</x14:id>
        </ext>
      </extLst>
    </cfRule>
  </conditionalFormatting>
  <conditionalFormatting sqref="M49 O49">
    <cfRule type="cellIs" dxfId="964" priority="6" operator="equal">
      <formula>0</formula>
    </cfRule>
  </conditionalFormatting>
  <conditionalFormatting sqref="M49 O49">
    <cfRule type="cellIs" dxfId="963" priority="5" operator="greaterThan">
      <formula>0</formula>
    </cfRule>
  </conditionalFormatting>
  <conditionalFormatting sqref="M49 O49">
    <cfRule type="cellIs" dxfId="962" priority="4" operator="lessThan">
      <formula>0</formula>
    </cfRule>
  </conditionalFormatting>
  <conditionalFormatting sqref="N49">
    <cfRule type="cellIs" dxfId="961" priority="3" operator="greaterThan">
      <formula>0</formula>
    </cfRule>
  </conditionalFormatting>
  <conditionalFormatting sqref="O49:P49">
    <cfRule type="cellIs" dxfId="960" priority="2" operator="equal">
      <formula>0</formula>
    </cfRule>
  </conditionalFormatting>
  <conditionalFormatting sqref="O49:P49">
    <cfRule type="containsErrors" dxfId="959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{CDA971B4-56EF-467B-99CE-B17EF5C5C964}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C5:C1005">
      <formula1>Junho</formula1>
    </dataValidation>
    <dataValidation type="list" allowBlank="1" showInputMessage="1" showErrorMessage="1" sqref="D5:D1005">
      <formula1>Sports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6E8AB9-81EB-4340-ACC9-E60CE51264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75E7166D-1835-4FC7-A375-D44D2A52D2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FBEA0669-1F32-477B-85E3-83F55B342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C311244A-2E13-4D65-80B0-6DFABAB63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AA41013A-8D37-4F1B-8D21-CCB21F5E88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3CE0D039-88E3-4F39-B281-75586E57D7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048E3D1D-1458-4C10-B2EC-2DBA6EBC9E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AA70BA6D-FBDC-4F9E-B39C-0610C05FA9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5710611-09EE-4115-AECB-DE9AAD184A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78B2CB20-2BEC-4BBA-8A3F-2C979E9486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3D1F220C-FC02-4827-9FE2-5D4AA0D1F6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99B500F-AB98-4EF6-9141-62B539864B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7FE55A55-BE22-4001-AC22-51585A33B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D6715008-470D-4F0E-94A2-6FA942131E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F734500-5C4F-4DD8-B55D-797F6878BF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C4540181-01A7-4D1E-8C78-250E87CFA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42CA8F34-BF1C-4ABF-A5EE-F6EAF6E48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83C4229-F7B6-4058-B7D2-464F3F30D8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397BE30B-396D-4B3A-96CD-CAA4DF2693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E0ADC5E8-729A-4AD7-A640-7E0EA27B50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3EADF7E-6337-4DC2-B8C9-69EA7107D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8D2B436A-BF62-4BA3-A609-C34A74591F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1BC5C015-D1D3-4060-B2CA-70CA716702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A38DD17-7534-4A3C-8236-F00C27B7B0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2CCAD391-8E9F-444D-BF14-2D59A0A035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6F3A099B-062F-4659-8894-A70751C2AB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C9C9DDAF-E5C9-4CEC-9074-F88841ECC5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33F41554-CE6C-4B2F-B263-F0E539543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38A4F98F-107F-49BB-8DF6-D5F43324F0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0C9DDA57-A714-417D-9A91-50F2097486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CCBFF3AD-23F2-4DB3-BC83-9D3BD9B0CA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4EB8760A-A94E-4AE0-9949-7C540ADB73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CDA971B4-56EF-467B-99CE-B17EF5C5C9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" style="5" customWidth="1"/>
    <col min="9" max="9" width="2" style="2" customWidth="1"/>
    <col min="10" max="10" width="8.875" style="2"/>
    <col min="11" max="11" width="8.625" style="3" customWidth="1"/>
    <col min="12" max="12" width="10.125" style="4" customWidth="1"/>
    <col min="13" max="13" width="9.625" style="5" customWidth="1"/>
    <col min="14" max="14" width="10.375" style="2" customWidth="1"/>
    <col min="15" max="15" width="9.625" style="2" customWidth="1"/>
    <col min="16" max="16" width="10.25" style="2" customWidth="1"/>
    <col min="17" max="17" width="10.875" style="2" customWidth="1"/>
    <col min="18" max="18" width="10.75" style="2" customWidth="1"/>
    <col min="19" max="19" width="10.25" style="2" customWidth="1"/>
    <col min="20" max="20" width="14.625" style="2" customWidth="1"/>
    <col min="21" max="21" width="11" style="2" customWidth="1"/>
    <col min="22" max="22" width="10.37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71">
        <f>SUM(Junho!T5-Banca!E14+Banca!C15)</f>
        <v>0</v>
      </c>
      <c r="U3" s="303"/>
      <c r="V3" s="303"/>
      <c r="W3" s="30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41091</v>
      </c>
      <c r="L5" s="88">
        <f t="shared" ref="L5:L35" si="1">SUMIF(C:C,K5,G:G)</f>
        <v>0</v>
      </c>
      <c r="M5" s="52">
        <f t="shared" ref="M5:M35" si="2">SUMIF(C:C,K5,F:F)</f>
        <v>0</v>
      </c>
      <c r="N5" s="30" t="e">
        <f t="shared" ref="N5:N35" si="3">SUMIF(C:C,K5,G:G)/SUMIF(C:C,K5,F:F)</f>
        <v>#DIV/0!</v>
      </c>
      <c r="O5" s="55">
        <f t="shared" ref="O5:O35" si="4">COUNTIF(C:C,K5)</f>
        <v>0</v>
      </c>
      <c r="P5" s="52" t="e">
        <f t="shared" ref="P5:P35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41092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41093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41094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41095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41096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41097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41098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41099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41100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41101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41102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41103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41104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41105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41106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41107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41108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41109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41110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41111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41112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41113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41114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41115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41116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41117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41118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41119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41120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K35" s="20">
        <v>41121</v>
      </c>
      <c r="L35" s="88">
        <f t="shared" si="1"/>
        <v>0</v>
      </c>
      <c r="M35" s="52">
        <f t="shared" si="2"/>
        <v>0</v>
      </c>
      <c r="N35" s="30" t="e">
        <f t="shared" si="3"/>
        <v>#DIV/0!</v>
      </c>
      <c r="O35" s="55">
        <f t="shared" si="4"/>
        <v>0</v>
      </c>
      <c r="P35" s="52" t="e">
        <f t="shared" si="5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41091</v>
      </c>
      <c r="Q70" s="96">
        <f>T3*(1+N69)</f>
        <v>0</v>
      </c>
      <c r="R70" s="97">
        <f>Q70-T3</f>
        <v>0</v>
      </c>
      <c r="S70" s="99">
        <f t="shared" ref="S70:S100" si="15">L5</f>
        <v>0</v>
      </c>
      <c r="T70" s="100">
        <f t="shared" ref="T70:T100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41092</v>
      </c>
      <c r="Q71" s="96">
        <f t="shared" ref="Q71:Q100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41093</v>
      </c>
      <c r="Q72" s="96">
        <f t="shared" si="17"/>
        <v>0</v>
      </c>
      <c r="R72" s="98">
        <f t="shared" ref="R72:R100" si="18">Q72-Q71</f>
        <v>0</v>
      </c>
      <c r="S72" s="99">
        <f t="shared" si="15"/>
        <v>0</v>
      </c>
      <c r="T72" s="100">
        <f t="shared" si="16"/>
        <v>0</v>
      </c>
      <c r="U72" s="52">
        <f t="shared" ref="U72:U100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41094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41095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41096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41097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41098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41099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41100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41101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41102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41103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41104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41105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41106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41107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41108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41109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41110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41111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41112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41113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41114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41115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41116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41117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41118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41119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41120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  <c r="P100" s="20">
        <v>41121</v>
      </c>
      <c r="Q100" s="96">
        <f t="shared" si="17"/>
        <v>0</v>
      </c>
      <c r="R100" s="98">
        <f t="shared" si="18"/>
        <v>0</v>
      </c>
      <c r="S100" s="99">
        <f t="shared" si="15"/>
        <v>0</v>
      </c>
      <c r="T100" s="100">
        <f t="shared" si="16"/>
        <v>0</v>
      </c>
      <c r="U100" s="52">
        <f t="shared" si="19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X56:Y56"/>
    <mergeCell ref="X62:Y62"/>
    <mergeCell ref="X67:Y67"/>
    <mergeCell ref="X71:Y71"/>
    <mergeCell ref="K47:L47"/>
    <mergeCell ref="K53:L53"/>
    <mergeCell ref="K54:L54"/>
    <mergeCell ref="K55:L55"/>
    <mergeCell ref="K56:L56"/>
    <mergeCell ref="X22:Y22"/>
    <mergeCell ref="X26:Y26"/>
    <mergeCell ref="X31:Y31"/>
    <mergeCell ref="X35:Y35"/>
    <mergeCell ref="X41:Y41"/>
    <mergeCell ref="AD3:AD4"/>
    <mergeCell ref="AD5:AD8"/>
    <mergeCell ref="K50:L50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27:W27"/>
    <mergeCell ref="T29:U31"/>
    <mergeCell ref="V29:W31"/>
    <mergeCell ref="T32:U32"/>
    <mergeCell ref="V32:W32"/>
    <mergeCell ref="T18:W18"/>
    <mergeCell ref="T20:U22"/>
    <mergeCell ref="V20:W22"/>
    <mergeCell ref="T23:U23"/>
    <mergeCell ref="V23:W23"/>
    <mergeCell ref="T24:U24"/>
    <mergeCell ref="V24:W24"/>
    <mergeCell ref="T25:U25"/>
    <mergeCell ref="V25:W25"/>
    <mergeCell ref="T26:U26"/>
    <mergeCell ref="V26:W26"/>
    <mergeCell ref="B1:B2"/>
    <mergeCell ref="T7:W11"/>
    <mergeCell ref="X9:Y9"/>
    <mergeCell ref="T12:W12"/>
    <mergeCell ref="T13:W17"/>
    <mergeCell ref="T3:W3"/>
    <mergeCell ref="T2:W2"/>
    <mergeCell ref="T4:W4"/>
    <mergeCell ref="X4:Y4"/>
    <mergeCell ref="T5:W5"/>
    <mergeCell ref="T6:W6"/>
    <mergeCell ref="X13:Y13"/>
    <mergeCell ref="X17:Y17"/>
    <mergeCell ref="X46:Y46"/>
    <mergeCell ref="X52:Y52"/>
    <mergeCell ref="K67:U67"/>
    <mergeCell ref="K69:M69"/>
    <mergeCell ref="T36:W36"/>
    <mergeCell ref="T37:W41"/>
    <mergeCell ref="T42:W42"/>
    <mergeCell ref="T43:W47"/>
    <mergeCell ref="K51:L51"/>
    <mergeCell ref="K42:L42"/>
    <mergeCell ref="K43:L43"/>
    <mergeCell ref="K44:L44"/>
    <mergeCell ref="K45:L45"/>
    <mergeCell ref="K46:L46"/>
    <mergeCell ref="K48:L48"/>
    <mergeCell ref="K49:L49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</mergeCells>
  <conditionalFormatting sqref="Q39:S46">
    <cfRule type="dataBar" priority="5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{9524AB2D-C8C7-4069-873B-F505C91CF950}</x14:id>
        </ext>
      </extLst>
    </cfRule>
  </conditionalFormatting>
  <conditionalFormatting sqref="Q48:S48">
    <cfRule type="dataBar" priority="5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{EC379B03-9799-4431-9C27-3755505E0A4E}</x14:id>
        </ext>
      </extLst>
    </cfRule>
  </conditionalFormatting>
  <conditionalFormatting sqref="Q49:S49">
    <cfRule type="dataBar" priority="5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{ADD52205-4FD7-40A0-ABB8-C35AC9D15E51}</x14:id>
        </ext>
      </extLst>
    </cfRule>
  </conditionalFormatting>
  <conditionalFormatting sqref="Q50:S50">
    <cfRule type="dataBar" priority="5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{CB4B8E32-D7B9-47B7-8B83-14778ACF2739}</x14:id>
        </ext>
      </extLst>
    </cfRule>
  </conditionalFormatting>
  <conditionalFormatting sqref="Q51:S51">
    <cfRule type="dataBar" priority="5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{95FB521F-8E48-429B-8087-2AA7255DE0AB}</x14:id>
        </ext>
      </extLst>
    </cfRule>
  </conditionalFormatting>
  <conditionalFormatting sqref="G5:H1005">
    <cfRule type="cellIs" dxfId="958" priority="546" operator="equal">
      <formula>0</formula>
    </cfRule>
  </conditionalFormatting>
  <conditionalFormatting sqref="G5:H1005">
    <cfRule type="cellIs" dxfId="957" priority="545" operator="greaterThan">
      <formula>0</formula>
    </cfRule>
  </conditionalFormatting>
  <conditionalFormatting sqref="G5:H1005">
    <cfRule type="cellIs" dxfId="956" priority="544" operator="lessThan">
      <formula>0</formula>
    </cfRule>
  </conditionalFormatting>
  <conditionalFormatting sqref="Q39:S46 Q48:S51 H5:H1005">
    <cfRule type="cellIs" dxfId="955" priority="542" operator="equal">
      <formula>0</formula>
    </cfRule>
  </conditionalFormatting>
  <conditionalFormatting sqref="H5:H1005">
    <cfRule type="containsErrors" dxfId="954" priority="541">
      <formula>ISERROR(H5)</formula>
    </cfRule>
  </conditionalFormatting>
  <conditionalFormatting sqref="Q39:S46 Q48:S51">
    <cfRule type="containsErrors" dxfId="953" priority="539">
      <formula>ISERROR(Q39)</formula>
    </cfRule>
  </conditionalFormatting>
  <conditionalFormatting sqref="V33:W33">
    <cfRule type="cellIs" dxfId="952" priority="503" operator="equal">
      <formula>0</formula>
    </cfRule>
    <cfRule type="cellIs" dxfId="951" priority="504" operator="greaterThan">
      <formula>0</formula>
    </cfRule>
  </conditionalFormatting>
  <conditionalFormatting sqref="L5:L35 P5:P35">
    <cfRule type="cellIs" dxfId="950" priority="367" operator="equal">
      <formula>0</formula>
    </cfRule>
  </conditionalFormatting>
  <conditionalFormatting sqref="L5:L35 P5:P35">
    <cfRule type="cellIs" dxfId="949" priority="366" operator="greaterThan">
      <formula>0</formula>
    </cfRule>
  </conditionalFormatting>
  <conditionalFormatting sqref="L5:L35 P5:P35">
    <cfRule type="cellIs" dxfId="948" priority="365" operator="lessThan">
      <formula>0</formula>
    </cfRule>
  </conditionalFormatting>
  <conditionalFormatting sqref="M5:Q35 S5:S35">
    <cfRule type="cellIs" dxfId="947" priority="364" operator="equal">
      <formula>0</formula>
    </cfRule>
  </conditionalFormatting>
  <conditionalFormatting sqref="N5:N35 P5:P35">
    <cfRule type="containsErrors" dxfId="946" priority="363">
      <formula>ISERROR(N5)</formula>
    </cfRule>
  </conditionalFormatting>
  <conditionalFormatting sqref="R5:R35">
    <cfRule type="cellIs" dxfId="945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{D1284DC5-F758-43DD-93F2-0F5006FC8876}</x14:id>
        </ext>
      </extLst>
    </cfRule>
  </conditionalFormatting>
  <conditionalFormatting sqref="Q38:S38">
    <cfRule type="cellIs" dxfId="944" priority="360" operator="equal">
      <formula>0</formula>
    </cfRule>
  </conditionalFormatting>
  <conditionalFormatting sqref="Q38:S38">
    <cfRule type="containsErrors" dxfId="943" priority="359">
      <formula>ISERROR(Q38)</formula>
    </cfRule>
  </conditionalFormatting>
  <conditionalFormatting sqref="N69">
    <cfRule type="cellIs" dxfId="942" priority="358" operator="greaterThan">
      <formula>0</formula>
    </cfRule>
  </conditionalFormatting>
  <conditionalFormatting sqref="U70:U100">
    <cfRule type="cellIs" dxfId="941" priority="356" operator="lessThan">
      <formula>0</formula>
    </cfRule>
    <cfRule type="cellIs" dxfId="940" priority="357" operator="greaterThanOrEqual">
      <formula>0</formula>
    </cfRule>
  </conditionalFormatting>
  <conditionalFormatting sqref="Y63:Y66 Y68:Y70 Y18:Y21 Y36:Y40 Y42:Y45 Y47:Y51 Y57:Y61 AD36 AD42 AD47 AD57 AD63 AD68 AD18">
    <cfRule type="cellIs" dxfId="939" priority="165" operator="equal">
      <formula>0</formula>
    </cfRule>
  </conditionalFormatting>
  <conditionalFormatting sqref="Y63:Y66 Y68:Y70 Y18:Y21 Y36:Y40 Y42:Y45 Y47:Y51 Y57:Y61 AD36 AD42 AD47 AD57 AD63 AD68 AD18">
    <cfRule type="cellIs" dxfId="938" priority="164" operator="greaterThan">
      <formula>0</formula>
    </cfRule>
  </conditionalFormatting>
  <conditionalFormatting sqref="Y63:Y66 Y68:Y70 Y18:Y21 Y36:Y40 Y42:Y45 Y47:Y51 Y57:Y61 AD36 AD42 AD47 AD57 AD63 AD68 AD18">
    <cfRule type="cellIs" dxfId="937" priority="163" operator="lessThan">
      <formula>0</formula>
    </cfRule>
  </conditionalFormatting>
  <conditionalFormatting sqref="Z18:AB21 Z36:AB40 Z42:AB45 Z47:AB51 Z57:AB61 Z63:AB66 Z68:AB70">
    <cfRule type="cellIs" dxfId="936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935" priority="161" operator="equal">
      <formula>0</formula>
    </cfRule>
  </conditionalFormatting>
  <conditionalFormatting sqref="AC17 AC35 AC41 AC46 AC56 AC62 AC67">
    <cfRule type="containsErrors" dxfId="934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{9697AEB2-6483-4B28-97A3-98F34428FACD}</x14:id>
        </ext>
      </extLst>
    </cfRule>
  </conditionalFormatting>
  <conditionalFormatting sqref="AC18:AC21 AC36:AC40 AC42:AC45 AC47:AC51 AC57:AC61 AC63:AC66 AC68:AC70">
    <cfRule type="containsErrors" dxfId="933" priority="154">
      <formula>ISERROR(AC18)</formula>
    </cfRule>
    <cfRule type="cellIs" dxfId="932" priority="155" operator="greaterThan">
      <formula>0</formula>
    </cfRule>
  </conditionalFormatting>
  <conditionalFormatting sqref="AA18:AB21 AA36:AB40 AA42:AB45 AA47:AB51 AA57:AB61 AA63:AB66 AA68:AB70">
    <cfRule type="cellIs" dxfId="931" priority="152" operator="lessThan">
      <formula>0</formula>
    </cfRule>
    <cfRule type="cellIs" dxfId="930" priority="153" operator="greaterThan">
      <formula>0</formula>
    </cfRule>
  </conditionalFormatting>
  <conditionalFormatting sqref="AB18:AB21 AB36:AB40 AB42:AB45 AB47:AB51 AB57:AB61 AB63:AB66 AB68:AB70">
    <cfRule type="cellIs" dxfId="929" priority="151" operator="greaterThan">
      <formula>0</formula>
    </cfRule>
  </conditionalFormatting>
  <conditionalFormatting sqref="Y5:Y8 AD5:AD8">
    <cfRule type="cellIs" dxfId="928" priority="150" operator="equal">
      <formula>0</formula>
    </cfRule>
  </conditionalFormatting>
  <conditionalFormatting sqref="Y5:Y8 AD5:AD8">
    <cfRule type="cellIs" dxfId="927" priority="149" operator="greaterThan">
      <formula>0</formula>
    </cfRule>
  </conditionalFormatting>
  <conditionalFormatting sqref="Y5:Y8 AD5:AD8">
    <cfRule type="cellIs" dxfId="926" priority="148" operator="lessThan">
      <formula>0</formula>
    </cfRule>
  </conditionalFormatting>
  <conditionalFormatting sqref="Z5:AB8">
    <cfRule type="cellIs" dxfId="925" priority="147" operator="greaterThan">
      <formula>0</formula>
    </cfRule>
  </conditionalFormatting>
  <conditionalFormatting sqref="AC4 AD5:AD8 Y5:AB8">
    <cfRule type="cellIs" dxfId="924" priority="146" operator="equal">
      <formula>0</formula>
    </cfRule>
  </conditionalFormatting>
  <conditionalFormatting sqref="AC4">
    <cfRule type="containsErrors" dxfId="923" priority="145">
      <formula>ISERROR(AC4)</formula>
    </cfRule>
  </conditionalFormatting>
  <conditionalFormatting sqref="AC5:AC8">
    <cfRule type="containsErrors" dxfId="922" priority="142">
      <formula>ISERROR(AC5)</formula>
    </cfRule>
    <cfRule type="cellIs" dxfId="921" priority="143" operator="greaterThan">
      <formula>0</formula>
    </cfRule>
    <cfRule type="cellIs" dxfId="920" priority="144" operator="equal">
      <formula>0</formula>
    </cfRule>
  </conditionalFormatting>
  <conditionalFormatting sqref="AA5:AB8">
    <cfRule type="cellIs" dxfId="919" priority="140" operator="lessThan">
      <formula>0</formula>
    </cfRule>
    <cfRule type="cellIs" dxfId="918" priority="141" operator="greaterThan">
      <formula>0</formula>
    </cfRule>
  </conditionalFormatting>
  <conditionalFormatting sqref="AB5:AB8">
    <cfRule type="cellIs" dxfId="917" priority="139" operator="greaterThan">
      <formula>0</formula>
    </cfRule>
  </conditionalFormatting>
  <conditionalFormatting sqref="Y27:Y30 AD27">
    <cfRule type="cellIs" dxfId="916" priority="138" operator="equal">
      <formula>0</formula>
    </cfRule>
  </conditionalFormatting>
  <conditionalFormatting sqref="Y27:Y30 AD27">
    <cfRule type="cellIs" dxfId="915" priority="137" operator="greaterThan">
      <formula>0</formula>
    </cfRule>
  </conditionalFormatting>
  <conditionalFormatting sqref="Y27:Y30 AD27">
    <cfRule type="cellIs" dxfId="914" priority="136" operator="lessThan">
      <formula>0</formula>
    </cfRule>
  </conditionalFormatting>
  <conditionalFormatting sqref="Z27:AB30">
    <cfRule type="cellIs" dxfId="913" priority="135" operator="greaterThan">
      <formula>0</formula>
    </cfRule>
  </conditionalFormatting>
  <conditionalFormatting sqref="AC26 AD27 Y27:AB30">
    <cfRule type="cellIs" dxfId="912" priority="134" operator="equal">
      <formula>0</formula>
    </cfRule>
  </conditionalFormatting>
  <conditionalFormatting sqref="AC26">
    <cfRule type="containsErrors" dxfId="911" priority="133">
      <formula>ISERROR(AC26)</formula>
    </cfRule>
  </conditionalFormatting>
  <conditionalFormatting sqref="AC27:AC30">
    <cfRule type="containsErrors" dxfId="910" priority="130">
      <formula>ISERROR(AC27)</formula>
    </cfRule>
    <cfRule type="cellIs" dxfId="909" priority="131" operator="greaterThan">
      <formula>0</formula>
    </cfRule>
    <cfRule type="cellIs" dxfId="908" priority="132" operator="equal">
      <formula>0</formula>
    </cfRule>
  </conditionalFormatting>
  <conditionalFormatting sqref="AA27:AB30">
    <cfRule type="cellIs" dxfId="907" priority="128" operator="lessThan">
      <formula>0</formula>
    </cfRule>
    <cfRule type="cellIs" dxfId="906" priority="129" operator="greaterThan">
      <formula>0</formula>
    </cfRule>
  </conditionalFormatting>
  <conditionalFormatting sqref="AB27:AB30">
    <cfRule type="cellIs" dxfId="905" priority="127" operator="greaterThan">
      <formula>0</formula>
    </cfRule>
  </conditionalFormatting>
  <conditionalFormatting sqref="Y72:Y73 AD72">
    <cfRule type="cellIs" dxfId="904" priority="126" operator="equal">
      <formula>0</formula>
    </cfRule>
  </conditionalFormatting>
  <conditionalFormatting sqref="Y72:Y73 AD72">
    <cfRule type="cellIs" dxfId="903" priority="125" operator="greaterThan">
      <formula>0</formula>
    </cfRule>
  </conditionalFormatting>
  <conditionalFormatting sqref="Y72:Y73 AD72">
    <cfRule type="cellIs" dxfId="902" priority="124" operator="lessThan">
      <formula>0</formula>
    </cfRule>
  </conditionalFormatting>
  <conditionalFormatting sqref="Z72:AB73">
    <cfRule type="cellIs" dxfId="901" priority="123" operator="greaterThan">
      <formula>0</formula>
    </cfRule>
  </conditionalFormatting>
  <conditionalFormatting sqref="AD72 Y72:AB73">
    <cfRule type="cellIs" dxfId="900" priority="122" operator="equal">
      <formula>0</formula>
    </cfRule>
  </conditionalFormatting>
  <conditionalFormatting sqref="AC71">
    <cfRule type="containsErrors" dxfId="899" priority="121">
      <formula>ISERROR(AC71)</formula>
    </cfRule>
  </conditionalFormatting>
  <conditionalFormatting sqref="AC72:AC73">
    <cfRule type="containsErrors" dxfId="898" priority="118">
      <formula>ISERROR(AC72)</formula>
    </cfRule>
    <cfRule type="cellIs" dxfId="897" priority="119" operator="greaterThan">
      <formula>0</formula>
    </cfRule>
    <cfRule type="cellIs" dxfId="896" priority="120" operator="equal">
      <formula>0</formula>
    </cfRule>
  </conditionalFormatting>
  <conditionalFormatting sqref="AA72:AB73">
    <cfRule type="cellIs" dxfId="895" priority="116" operator="lessThan">
      <formula>0</formula>
    </cfRule>
    <cfRule type="cellIs" dxfId="894" priority="117" operator="greaterThan">
      <formula>0</formula>
    </cfRule>
  </conditionalFormatting>
  <conditionalFormatting sqref="AB72:AB73">
    <cfRule type="cellIs" dxfId="893" priority="115" operator="greaterThan">
      <formula>0</formula>
    </cfRule>
  </conditionalFormatting>
  <conditionalFormatting sqref="AC18:AC21 AC36:AC40 AC42:AC45 AC47:AC51 AC57:AC61 AC63:AC66 AC68:AC70 AC72:AC73">
    <cfRule type="cellIs" dxfId="892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{EBA8ABD5-788A-4FFF-9700-838B46EE116B}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{51B6DBB5-DC9F-4987-AEFF-AFED90471189}</x14:id>
        </ext>
      </extLst>
    </cfRule>
  </conditionalFormatting>
  <conditionalFormatting sqref="Y10:Y12 AD10">
    <cfRule type="cellIs" dxfId="891" priority="114" operator="equal">
      <formula>0</formula>
    </cfRule>
  </conditionalFormatting>
  <conditionalFormatting sqref="Y10:Y12 AD10">
    <cfRule type="cellIs" dxfId="890" priority="113" operator="greaterThan">
      <formula>0</formula>
    </cfRule>
  </conditionalFormatting>
  <conditionalFormatting sqref="Y10:Y12 AD10">
    <cfRule type="cellIs" dxfId="889" priority="112" operator="lessThan">
      <formula>0</formula>
    </cfRule>
  </conditionalFormatting>
  <conditionalFormatting sqref="Z10:AB12">
    <cfRule type="cellIs" dxfId="888" priority="111" operator="greaterThan">
      <formula>0</formula>
    </cfRule>
  </conditionalFormatting>
  <conditionalFormatting sqref="AC9 AD10 Y10:AB12">
    <cfRule type="cellIs" dxfId="887" priority="110" operator="equal">
      <formula>0</formula>
    </cfRule>
  </conditionalFormatting>
  <conditionalFormatting sqref="AC9">
    <cfRule type="containsErrors" dxfId="886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{64B346DF-CD5D-43A5-8387-1C357F962E77}</x14:id>
        </ext>
      </extLst>
    </cfRule>
  </conditionalFormatting>
  <conditionalFormatting sqref="AC10:AC12">
    <cfRule type="containsErrors" dxfId="885" priority="103">
      <formula>ISERROR(AC10)</formula>
    </cfRule>
    <cfRule type="cellIs" dxfId="884" priority="104" operator="greaterThan">
      <formula>0</formula>
    </cfRule>
  </conditionalFormatting>
  <conditionalFormatting sqref="AA10:AB12">
    <cfRule type="cellIs" dxfId="883" priority="101" operator="lessThan">
      <formula>0</formula>
    </cfRule>
    <cfRule type="cellIs" dxfId="882" priority="102" operator="greaterThan">
      <formula>0</formula>
    </cfRule>
  </conditionalFormatting>
  <conditionalFormatting sqref="AB10:AB12">
    <cfRule type="cellIs" dxfId="881" priority="100" operator="greaterThan">
      <formula>0</formula>
    </cfRule>
  </conditionalFormatting>
  <conditionalFormatting sqref="AC10:AC12">
    <cfRule type="cellIs" dxfId="880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{76695908-C575-4D8D-975A-7C63E9599274}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{8FD38A8A-B231-48D0-8BFE-1E56C5E6DC3D}</x14:id>
        </ext>
      </extLst>
    </cfRule>
  </conditionalFormatting>
  <conditionalFormatting sqref="Y14:Y16 AD14">
    <cfRule type="cellIs" dxfId="879" priority="99" operator="equal">
      <formula>0</formula>
    </cfRule>
  </conditionalFormatting>
  <conditionalFormatting sqref="Y14:Y16 AD14">
    <cfRule type="cellIs" dxfId="878" priority="98" operator="greaterThan">
      <formula>0</formula>
    </cfRule>
  </conditionalFormatting>
  <conditionalFormatting sqref="Y14:Y16 AD14">
    <cfRule type="cellIs" dxfId="877" priority="97" operator="lessThan">
      <formula>0</formula>
    </cfRule>
  </conditionalFormatting>
  <conditionalFormatting sqref="Z14:AB16">
    <cfRule type="cellIs" dxfId="876" priority="96" operator="greaterThan">
      <formula>0</formula>
    </cfRule>
  </conditionalFormatting>
  <conditionalFormatting sqref="AC13 AD14 Y14:AB16">
    <cfRule type="cellIs" dxfId="875" priority="95" operator="equal">
      <formula>0</formula>
    </cfRule>
  </conditionalFormatting>
  <conditionalFormatting sqref="AC13">
    <cfRule type="containsErrors" dxfId="874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{098E58BE-9F7B-4129-8EEE-5D7CDB6FC763}</x14:id>
        </ext>
      </extLst>
    </cfRule>
  </conditionalFormatting>
  <conditionalFormatting sqref="AC14:AC16">
    <cfRule type="containsErrors" dxfId="873" priority="88">
      <formula>ISERROR(AC14)</formula>
    </cfRule>
    <cfRule type="cellIs" dxfId="872" priority="89" operator="greaterThan">
      <formula>0</formula>
    </cfRule>
  </conditionalFormatting>
  <conditionalFormatting sqref="AA14:AB16">
    <cfRule type="cellIs" dxfId="871" priority="86" operator="lessThan">
      <formula>0</formula>
    </cfRule>
    <cfRule type="cellIs" dxfId="870" priority="87" operator="greaterThan">
      <formula>0</formula>
    </cfRule>
  </conditionalFormatting>
  <conditionalFormatting sqref="AB14:AB16">
    <cfRule type="cellIs" dxfId="869" priority="85" operator="greaterThan">
      <formula>0</formula>
    </cfRule>
  </conditionalFormatting>
  <conditionalFormatting sqref="AC14:AC16">
    <cfRule type="cellIs" dxfId="868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{530144E9-5337-43D1-9EB9-ABB405AEE137}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{CCD8C0AD-D736-4CF4-8439-3F32E7CFF4C9}</x14:id>
        </ext>
      </extLst>
    </cfRule>
  </conditionalFormatting>
  <conditionalFormatting sqref="Y23:Y25 AD23">
    <cfRule type="cellIs" dxfId="867" priority="84" operator="equal">
      <formula>0</formula>
    </cfRule>
  </conditionalFormatting>
  <conditionalFormatting sqref="Y23:Y25 AD23">
    <cfRule type="cellIs" dxfId="866" priority="83" operator="greaterThan">
      <formula>0</formula>
    </cfRule>
  </conditionalFormatting>
  <conditionalFormatting sqref="Y23:Y25 AD23">
    <cfRule type="cellIs" dxfId="865" priority="82" operator="lessThan">
      <formula>0</formula>
    </cfRule>
  </conditionalFormatting>
  <conditionalFormatting sqref="Z23:AB25">
    <cfRule type="cellIs" dxfId="864" priority="81" operator="greaterThan">
      <formula>0</formula>
    </cfRule>
  </conditionalFormatting>
  <conditionalFormatting sqref="AC22 AD23 Y23:AB25">
    <cfRule type="cellIs" dxfId="863" priority="80" operator="equal">
      <formula>0</formula>
    </cfRule>
  </conditionalFormatting>
  <conditionalFormatting sqref="AC22">
    <cfRule type="containsErrors" dxfId="862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{A851F3F6-988C-45AE-A733-BCAE5226F4CF}</x14:id>
        </ext>
      </extLst>
    </cfRule>
  </conditionalFormatting>
  <conditionalFormatting sqref="AC23:AC25">
    <cfRule type="containsErrors" dxfId="861" priority="73">
      <formula>ISERROR(AC23)</formula>
    </cfRule>
    <cfRule type="cellIs" dxfId="860" priority="74" operator="greaterThan">
      <formula>0</formula>
    </cfRule>
  </conditionalFormatting>
  <conditionalFormatting sqref="AA23:AB25">
    <cfRule type="cellIs" dxfId="859" priority="71" operator="lessThan">
      <formula>0</formula>
    </cfRule>
    <cfRule type="cellIs" dxfId="858" priority="72" operator="greaterThan">
      <formula>0</formula>
    </cfRule>
  </conditionalFormatting>
  <conditionalFormatting sqref="AB23:AB25">
    <cfRule type="cellIs" dxfId="857" priority="70" operator="greaterThan">
      <formula>0</formula>
    </cfRule>
  </conditionalFormatting>
  <conditionalFormatting sqref="AC23:AC25">
    <cfRule type="cellIs" dxfId="856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{F513172F-3C4D-4A80-81B2-DEA5645B404E}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{2E3B4121-F8B3-49EB-8D5B-6A38595DC35A}</x14:id>
        </ext>
      </extLst>
    </cfRule>
  </conditionalFormatting>
  <conditionalFormatting sqref="Y32:Y34 AD32">
    <cfRule type="cellIs" dxfId="855" priority="69" operator="equal">
      <formula>0</formula>
    </cfRule>
  </conditionalFormatting>
  <conditionalFormatting sqref="Y32:Y34 AD32">
    <cfRule type="cellIs" dxfId="854" priority="68" operator="greaterThan">
      <formula>0</formula>
    </cfRule>
  </conditionalFormatting>
  <conditionalFormatting sqref="Y32:Y34 AD32">
    <cfRule type="cellIs" dxfId="853" priority="67" operator="lessThan">
      <formula>0</formula>
    </cfRule>
  </conditionalFormatting>
  <conditionalFormatting sqref="Z32:AB34">
    <cfRule type="cellIs" dxfId="852" priority="66" operator="greaterThan">
      <formula>0</formula>
    </cfRule>
  </conditionalFormatting>
  <conditionalFormatting sqref="AC31 AD32 Y32:AB34">
    <cfRule type="cellIs" dxfId="851" priority="65" operator="equal">
      <formula>0</formula>
    </cfRule>
  </conditionalFormatting>
  <conditionalFormatting sqref="AC31">
    <cfRule type="containsErrors" dxfId="850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{BD696CF3-95F4-41E3-9B0C-C6CAE8B2FC70}</x14:id>
        </ext>
      </extLst>
    </cfRule>
  </conditionalFormatting>
  <conditionalFormatting sqref="AC32:AC34">
    <cfRule type="containsErrors" dxfId="849" priority="58">
      <formula>ISERROR(AC32)</formula>
    </cfRule>
    <cfRule type="cellIs" dxfId="848" priority="59" operator="greaterThan">
      <formula>0</formula>
    </cfRule>
  </conditionalFormatting>
  <conditionalFormatting sqref="AA32:AB34">
    <cfRule type="cellIs" dxfId="847" priority="56" operator="lessThan">
      <formula>0</formula>
    </cfRule>
    <cfRule type="cellIs" dxfId="846" priority="57" operator="greaterThan">
      <formula>0</formula>
    </cfRule>
  </conditionalFormatting>
  <conditionalFormatting sqref="AB32:AB34">
    <cfRule type="cellIs" dxfId="845" priority="55" operator="greaterThan">
      <formula>0</formula>
    </cfRule>
  </conditionalFormatting>
  <conditionalFormatting sqref="AC32:AC34">
    <cfRule type="cellIs" dxfId="844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{F3C72FBF-2778-4C2E-BEA2-EC56B142E5B3}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{4A5D44D2-BD34-4D9C-AAC0-99800ACD1792}</x14:id>
        </ext>
      </extLst>
    </cfRule>
  </conditionalFormatting>
  <conditionalFormatting sqref="Y53:Y55 AD53">
    <cfRule type="cellIs" dxfId="843" priority="54" operator="equal">
      <formula>0</formula>
    </cfRule>
  </conditionalFormatting>
  <conditionalFormatting sqref="Y53:Y55 AD53">
    <cfRule type="cellIs" dxfId="842" priority="53" operator="greaterThan">
      <formula>0</formula>
    </cfRule>
  </conditionalFormatting>
  <conditionalFormatting sqref="Y53:Y55 AD53">
    <cfRule type="cellIs" dxfId="841" priority="52" operator="lessThan">
      <formula>0</formula>
    </cfRule>
  </conditionalFormatting>
  <conditionalFormatting sqref="Z53:AB55">
    <cfRule type="cellIs" dxfId="840" priority="51" operator="greaterThan">
      <formula>0</formula>
    </cfRule>
  </conditionalFormatting>
  <conditionalFormatting sqref="AC52 AD53 Y53:AB55">
    <cfRule type="cellIs" dxfId="839" priority="50" operator="equal">
      <formula>0</formula>
    </cfRule>
  </conditionalFormatting>
  <conditionalFormatting sqref="AC52">
    <cfRule type="containsErrors" dxfId="838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{973C8AFE-50DB-4C92-82D9-7ACE8A46C6EA}</x14:id>
        </ext>
      </extLst>
    </cfRule>
  </conditionalFormatting>
  <conditionalFormatting sqref="AC53:AC55">
    <cfRule type="containsErrors" dxfId="837" priority="43">
      <formula>ISERROR(AC53)</formula>
    </cfRule>
    <cfRule type="cellIs" dxfId="836" priority="44" operator="greaterThan">
      <formula>0</formula>
    </cfRule>
  </conditionalFormatting>
  <conditionalFormatting sqref="AA53:AB55">
    <cfRule type="cellIs" dxfId="835" priority="41" operator="lessThan">
      <formula>0</formula>
    </cfRule>
    <cfRule type="cellIs" dxfId="834" priority="42" operator="greaterThan">
      <formula>0</formula>
    </cfRule>
  </conditionalFormatting>
  <conditionalFormatting sqref="AB53:AB55">
    <cfRule type="cellIs" dxfId="833" priority="40" operator="greaterThan">
      <formula>0</formula>
    </cfRule>
  </conditionalFormatting>
  <conditionalFormatting sqref="AC53:AC55">
    <cfRule type="cellIs" dxfId="832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{BAEB579C-DB2A-4B63-B8A2-99B43405EA64}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{2C1ADA3D-97C5-4E9E-A378-EEDB159F1A38}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{135CFD32-FF87-4526-B3BA-0DD567599039}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{5FD55C04-3B36-4D69-BBF7-FBCF389D06BB}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{D627F195-68FD-4BB1-84F7-73505CEE407D}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{041E99C9-0073-40B5-9C4B-E0A10AE44481}</x14:id>
        </ext>
      </extLst>
    </cfRule>
  </conditionalFormatting>
  <conditionalFormatting sqref="O53:O56 M53:M56 M39:M41 O39:O41 M43:M45 M50:M51 O43:O45 O50:O51">
    <cfRule type="cellIs" dxfId="831" priority="34" operator="equal">
      <formula>0</formula>
    </cfRule>
  </conditionalFormatting>
  <conditionalFormatting sqref="O53:O56 M53:M56 M39:M41 O39:O41 M43:M45 M50:M51 O43:O45 O50:O51">
    <cfRule type="cellIs" dxfId="830" priority="33" operator="greaterThan">
      <formula>0</formula>
    </cfRule>
  </conditionalFormatting>
  <conditionalFormatting sqref="O53:O56 M53:M56 M39:M41 O39:O41 M43:M45 M50:M51 O43:O45 O50:O51">
    <cfRule type="cellIs" dxfId="829" priority="32" operator="lessThan">
      <formula>0</formula>
    </cfRule>
  </conditionalFormatting>
  <conditionalFormatting sqref="N53:N56 N39:N41 N43:N45 N50:N51">
    <cfRule type="cellIs" dxfId="828" priority="31" operator="greaterThan">
      <formula>0</formula>
    </cfRule>
  </conditionalFormatting>
  <conditionalFormatting sqref="O39:P41 O53:P56 O43:P45 O50:P51">
    <cfRule type="cellIs" dxfId="827" priority="30" operator="equal">
      <formula>0</formula>
    </cfRule>
  </conditionalFormatting>
  <conditionalFormatting sqref="O39:P41 O53:P56 O43:P45 O50:P51">
    <cfRule type="containsErrors" dxfId="826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{38FEC035-B2E0-4444-9F69-CF0858639959}</x14:id>
        </ext>
      </extLst>
    </cfRule>
  </conditionalFormatting>
  <conditionalFormatting sqref="M42 O42">
    <cfRule type="cellIs" dxfId="825" priority="27" operator="equal">
      <formula>0</formula>
    </cfRule>
  </conditionalFormatting>
  <conditionalFormatting sqref="M42 O42">
    <cfRule type="cellIs" dxfId="824" priority="26" operator="greaterThan">
      <formula>0</formula>
    </cfRule>
  </conditionalFormatting>
  <conditionalFormatting sqref="M42 O42">
    <cfRule type="cellIs" dxfId="823" priority="25" operator="lessThan">
      <formula>0</formula>
    </cfRule>
  </conditionalFormatting>
  <conditionalFormatting sqref="N42">
    <cfRule type="cellIs" dxfId="822" priority="24" operator="greaterThan">
      <formula>0</formula>
    </cfRule>
  </conditionalFormatting>
  <conditionalFormatting sqref="O42:P42">
    <cfRule type="cellIs" dxfId="821" priority="23" operator="equal">
      <formula>0</formula>
    </cfRule>
  </conditionalFormatting>
  <conditionalFormatting sqref="O42:P42">
    <cfRule type="containsErrors" dxfId="820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{EECBCC19-0F59-4236-A033-55FE72F2DE6C}</x14:id>
        </ext>
      </extLst>
    </cfRule>
  </conditionalFormatting>
  <conditionalFormatting sqref="M46 O46">
    <cfRule type="cellIs" dxfId="819" priority="20" operator="equal">
      <formula>0</formula>
    </cfRule>
  </conditionalFormatting>
  <conditionalFormatting sqref="M46 O46">
    <cfRule type="cellIs" dxfId="818" priority="19" operator="greaterThan">
      <formula>0</formula>
    </cfRule>
  </conditionalFormatting>
  <conditionalFormatting sqref="M46 O46">
    <cfRule type="cellIs" dxfId="817" priority="18" operator="lessThan">
      <formula>0</formula>
    </cfRule>
  </conditionalFormatting>
  <conditionalFormatting sqref="N46">
    <cfRule type="cellIs" dxfId="816" priority="17" operator="greaterThan">
      <formula>0</formula>
    </cfRule>
  </conditionalFormatting>
  <conditionalFormatting sqref="O46:P46">
    <cfRule type="cellIs" dxfId="815" priority="16" operator="equal">
      <formula>0</formula>
    </cfRule>
  </conditionalFormatting>
  <conditionalFormatting sqref="O46:P46">
    <cfRule type="containsErrors" dxfId="814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{E2BA59F3-59A6-468B-80A6-5789F5E8D4D6}</x14:id>
        </ext>
      </extLst>
    </cfRule>
  </conditionalFormatting>
  <conditionalFormatting sqref="M47:M48 O47:O48">
    <cfRule type="cellIs" dxfId="813" priority="13" operator="equal">
      <formula>0</formula>
    </cfRule>
  </conditionalFormatting>
  <conditionalFormatting sqref="M47:M48 O47:O48">
    <cfRule type="cellIs" dxfId="812" priority="12" operator="greaterThan">
      <formula>0</formula>
    </cfRule>
  </conditionalFormatting>
  <conditionalFormatting sqref="M47:M48 O47:O48">
    <cfRule type="cellIs" dxfId="811" priority="11" operator="lessThan">
      <formula>0</formula>
    </cfRule>
  </conditionalFormatting>
  <conditionalFormatting sqref="N47:N48">
    <cfRule type="cellIs" dxfId="810" priority="10" operator="greaterThan">
      <formula>0</formula>
    </cfRule>
  </conditionalFormatting>
  <conditionalFormatting sqref="O47:P48">
    <cfRule type="cellIs" dxfId="809" priority="9" operator="equal">
      <formula>0</formula>
    </cfRule>
  </conditionalFormatting>
  <conditionalFormatting sqref="O47:P48">
    <cfRule type="containsErrors" dxfId="808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{AD17936D-3A14-4941-8D7C-FD22E433C501}</x14:id>
        </ext>
      </extLst>
    </cfRule>
  </conditionalFormatting>
  <conditionalFormatting sqref="M49 O49">
    <cfRule type="cellIs" dxfId="807" priority="6" operator="equal">
      <formula>0</formula>
    </cfRule>
  </conditionalFormatting>
  <conditionalFormatting sqref="M49 O49">
    <cfRule type="cellIs" dxfId="806" priority="5" operator="greaterThan">
      <formula>0</formula>
    </cfRule>
  </conditionalFormatting>
  <conditionalFormatting sqref="M49 O49">
    <cfRule type="cellIs" dxfId="805" priority="4" operator="lessThan">
      <formula>0</formula>
    </cfRule>
  </conditionalFormatting>
  <conditionalFormatting sqref="N49">
    <cfRule type="cellIs" dxfId="804" priority="3" operator="greaterThan">
      <formula>0</formula>
    </cfRule>
  </conditionalFormatting>
  <conditionalFormatting sqref="O49:P49">
    <cfRule type="cellIs" dxfId="803" priority="2" operator="equal">
      <formula>0</formula>
    </cfRule>
  </conditionalFormatting>
  <conditionalFormatting sqref="O49:P49">
    <cfRule type="containsErrors" dxfId="802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{D8CF43CB-0EC3-4F89-844B-9A4B226F8B08}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C5:C1005">
      <formula1>Julho</formula1>
    </dataValidation>
    <dataValidation type="list" allowBlank="1" showInputMessage="1" showErrorMessage="1" sqref="D5:D1005">
      <formula1>Sports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24AB2D-C8C7-4069-873B-F505C91CF9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EC379B03-9799-4431-9C27-3755505E0A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ADD52205-4FD7-40A0-ABB8-C35AC9D15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CB4B8E32-D7B9-47B7-8B83-14778ACF2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95FB521F-8E48-429B-8087-2AA7255DE0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D1284DC5-F758-43DD-93F2-0F5006FC8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9697AEB2-6483-4B28-97A3-98F34428FA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EBA8ABD5-788A-4FFF-9700-838B46EE1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1B6DBB5-DC9F-4987-AEFF-AFED904711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64B346DF-CD5D-43A5-8387-1C357F962E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76695908-C575-4D8D-975A-7C63E95992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FD38A8A-B231-48D0-8BFE-1E56C5E6DC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098E58BE-9F7B-4129-8EEE-5D7CDB6FC7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530144E9-5337-43D1-9EB9-ABB405AEE1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D8C0AD-D736-4CF4-8439-3F32E7CFF4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A851F3F6-988C-45AE-A733-BCAE5226F4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F513172F-3C4D-4A80-81B2-DEA5645B40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3B4121-F8B3-49EB-8D5B-6A38595DC3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BD696CF3-95F4-41E3-9B0C-C6CAE8B2FC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F3C72FBF-2778-4C2E-BEA2-EC56B142E5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A5D44D2-BD34-4D9C-AAC0-99800ACD17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973C8AFE-50DB-4C92-82D9-7ACE8A46C6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BAEB579C-DB2A-4B63-B8A2-99B43405EA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C1ADA3D-97C5-4E9E-A378-EEDB159F1A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135CFD32-FF87-4526-B3BA-0DD5675990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5FD55C04-3B36-4D69-BBF7-FBCF389D06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D627F195-68FD-4BB1-84F7-73505CEE40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041E99C9-0073-40B5-9C4B-E0A10AE444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38FEC035-B2E0-4444-9F69-CF08586399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EECBCC19-0F59-4236-A033-55FE72F2DE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E2BA59F3-59A6-468B-80A6-5789F5E8D4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AD17936D-3A14-4941-8D7C-FD22E43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D8CF43CB-0EC3-4F89-844B-9A4B226F8B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.125" style="5" customWidth="1"/>
    <col min="9" max="9" width="2" style="2" customWidth="1"/>
    <col min="10" max="10" width="8.875" style="2"/>
    <col min="11" max="11" width="8.625" style="3" customWidth="1"/>
    <col min="12" max="12" width="10.125" style="4" customWidth="1"/>
    <col min="13" max="13" width="9.75" style="5" customWidth="1"/>
    <col min="14" max="14" width="9.875" style="2" customWidth="1"/>
    <col min="15" max="15" width="9.625" style="2" customWidth="1"/>
    <col min="16" max="16" width="10.25" style="2" customWidth="1"/>
    <col min="17" max="18" width="11" style="2" customWidth="1"/>
    <col min="19" max="19" width="10.25" style="2" customWidth="1"/>
    <col min="20" max="20" width="14.625" style="2" customWidth="1"/>
    <col min="21" max="21" width="10.375" style="2" customWidth="1"/>
    <col min="22" max="22" width="10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71">
        <f>SUM(Julho!T5-Banca!E15+Banca!C16)</f>
        <v>0</v>
      </c>
      <c r="U3" s="303"/>
      <c r="V3" s="303"/>
      <c r="W3" s="30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41122</v>
      </c>
      <c r="L5" s="88">
        <f t="shared" ref="L5:L35" si="1">SUMIF(C:C,K5,G:G)</f>
        <v>0</v>
      </c>
      <c r="M5" s="52">
        <f t="shared" ref="M5:M35" si="2">SUMIF(C:C,K5,F:F)</f>
        <v>0</v>
      </c>
      <c r="N5" s="30" t="e">
        <f t="shared" ref="N5:N35" si="3">SUMIF(C:C,K5,G:G)/SUMIF(C:C,K5,F:F)</f>
        <v>#DIV/0!</v>
      </c>
      <c r="O5" s="55">
        <f t="shared" ref="O5:O35" si="4">COUNTIF(C:C,K5)</f>
        <v>0</v>
      </c>
      <c r="P5" s="52" t="e">
        <f t="shared" ref="P5:P35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41123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41124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41125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41126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41127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41128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41129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41130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41131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41132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41133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41134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41135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41136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41137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41138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41139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41140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41141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41142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41143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41144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41145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41146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41147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41148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41149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41150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41151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K35" s="20">
        <v>41152</v>
      </c>
      <c r="L35" s="88">
        <f t="shared" si="1"/>
        <v>0</v>
      </c>
      <c r="M35" s="52">
        <f t="shared" si="2"/>
        <v>0</v>
      </c>
      <c r="N35" s="30" t="e">
        <f t="shared" si="3"/>
        <v>#DIV/0!</v>
      </c>
      <c r="O35" s="55">
        <f t="shared" si="4"/>
        <v>0</v>
      </c>
      <c r="P35" s="52" t="e">
        <f t="shared" si="5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41122</v>
      </c>
      <c r="Q70" s="96">
        <f>T3*(1+N69)</f>
        <v>0</v>
      </c>
      <c r="R70" s="97">
        <f>Q70-T3</f>
        <v>0</v>
      </c>
      <c r="S70" s="99">
        <f t="shared" ref="S70:S100" si="15">L5</f>
        <v>0</v>
      </c>
      <c r="T70" s="100">
        <f t="shared" ref="T70:T100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41123</v>
      </c>
      <c r="Q71" s="96">
        <f t="shared" ref="Q71:Q100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41124</v>
      </c>
      <c r="Q72" s="96">
        <f t="shared" si="17"/>
        <v>0</v>
      </c>
      <c r="R72" s="98">
        <f t="shared" ref="R72:R100" si="18">Q72-Q71</f>
        <v>0</v>
      </c>
      <c r="S72" s="99">
        <f t="shared" si="15"/>
        <v>0</v>
      </c>
      <c r="T72" s="100">
        <f t="shared" si="16"/>
        <v>0</v>
      </c>
      <c r="U72" s="52">
        <f t="shared" ref="U72:U100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41125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41126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41127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41128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41129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41130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41131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41132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41133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41134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41135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41136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41137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41138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41139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41140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41141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41142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41143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41144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41145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41146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41147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41148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41149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41150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41151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  <c r="P100" s="20">
        <v>41152</v>
      </c>
      <c r="Q100" s="96">
        <f t="shared" si="17"/>
        <v>0</v>
      </c>
      <c r="R100" s="98">
        <f t="shared" si="18"/>
        <v>0</v>
      </c>
      <c r="S100" s="99">
        <f t="shared" si="15"/>
        <v>0</v>
      </c>
      <c r="T100" s="100">
        <f t="shared" si="16"/>
        <v>0</v>
      </c>
      <c r="U100" s="52">
        <f t="shared" si="19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X56:Y56"/>
    <mergeCell ref="X62:Y62"/>
    <mergeCell ref="X67:Y67"/>
    <mergeCell ref="X71:Y71"/>
    <mergeCell ref="K47:L47"/>
    <mergeCell ref="K53:L53"/>
    <mergeCell ref="K54:L54"/>
    <mergeCell ref="K55:L55"/>
    <mergeCell ref="K56:L56"/>
    <mergeCell ref="X22:Y22"/>
    <mergeCell ref="X26:Y26"/>
    <mergeCell ref="X31:Y31"/>
    <mergeCell ref="X35:Y35"/>
    <mergeCell ref="X41:Y41"/>
    <mergeCell ref="AD3:AD4"/>
    <mergeCell ref="AD5:AD8"/>
    <mergeCell ref="K50:L50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27:W27"/>
    <mergeCell ref="T29:U31"/>
    <mergeCell ref="V29:W31"/>
    <mergeCell ref="T32:U32"/>
    <mergeCell ref="V32:W32"/>
    <mergeCell ref="T18:W18"/>
    <mergeCell ref="T20:U22"/>
    <mergeCell ref="V20:W22"/>
    <mergeCell ref="T23:U23"/>
    <mergeCell ref="V23:W23"/>
    <mergeCell ref="T24:U24"/>
    <mergeCell ref="V24:W24"/>
    <mergeCell ref="T25:U25"/>
    <mergeCell ref="V25:W25"/>
    <mergeCell ref="T26:U26"/>
    <mergeCell ref="V26:W26"/>
    <mergeCell ref="B1:B2"/>
    <mergeCell ref="T7:W11"/>
    <mergeCell ref="X9:Y9"/>
    <mergeCell ref="T12:W12"/>
    <mergeCell ref="T13:W17"/>
    <mergeCell ref="T3:W3"/>
    <mergeCell ref="T2:W2"/>
    <mergeCell ref="T4:W4"/>
    <mergeCell ref="X4:Y4"/>
    <mergeCell ref="T5:W5"/>
    <mergeCell ref="T6:W6"/>
    <mergeCell ref="X13:Y13"/>
    <mergeCell ref="X17:Y17"/>
    <mergeCell ref="X46:Y46"/>
    <mergeCell ref="X52:Y52"/>
    <mergeCell ref="K67:U67"/>
    <mergeCell ref="K69:M69"/>
    <mergeCell ref="T36:W36"/>
    <mergeCell ref="T37:W41"/>
    <mergeCell ref="T42:W42"/>
    <mergeCell ref="T43:W47"/>
    <mergeCell ref="K51:L51"/>
    <mergeCell ref="K42:L42"/>
    <mergeCell ref="K43:L43"/>
    <mergeCell ref="K44:L44"/>
    <mergeCell ref="K45:L45"/>
    <mergeCell ref="K46:L46"/>
    <mergeCell ref="K48:L48"/>
    <mergeCell ref="K49:L49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</mergeCells>
  <conditionalFormatting sqref="Q48:S48">
    <cfRule type="dataBar" priority="5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{179E54BD-07A9-455E-8AD6-7826B7A261C7}</x14:id>
        </ext>
      </extLst>
    </cfRule>
  </conditionalFormatting>
  <conditionalFormatting sqref="Q49:S49">
    <cfRule type="dataBar" priority="5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{A64D87EF-9F36-42B4-A799-F4B6BDE57D8A}</x14:id>
        </ext>
      </extLst>
    </cfRule>
  </conditionalFormatting>
  <conditionalFormatting sqref="Q50:S50">
    <cfRule type="dataBar" priority="5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{8CDE3BB4-863D-4CF8-A026-6572EC43A3A9}</x14:id>
        </ext>
      </extLst>
    </cfRule>
  </conditionalFormatting>
  <conditionalFormatting sqref="Q51:S51">
    <cfRule type="dataBar" priority="5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{88957226-6E36-4A3F-95EA-4F00BDAB3066}</x14:id>
        </ext>
      </extLst>
    </cfRule>
  </conditionalFormatting>
  <conditionalFormatting sqref="G18:H1005 H5:H17">
    <cfRule type="cellIs" dxfId="801" priority="560" operator="equal">
      <formula>0</formula>
    </cfRule>
  </conditionalFormatting>
  <conditionalFormatting sqref="G18:H1005 H5:H17">
    <cfRule type="cellIs" dxfId="800" priority="559" operator="greaterThan">
      <formula>0</formula>
    </cfRule>
  </conditionalFormatting>
  <conditionalFormatting sqref="G18:H1005 H5:H17">
    <cfRule type="cellIs" dxfId="799" priority="558" operator="lessThan">
      <formula>0</formula>
    </cfRule>
  </conditionalFormatting>
  <conditionalFormatting sqref="Q48:S51 H5:H1005">
    <cfRule type="cellIs" dxfId="798" priority="556" operator="equal">
      <formula>0</formula>
    </cfRule>
  </conditionalFormatting>
  <conditionalFormatting sqref="H5:H1005">
    <cfRule type="containsErrors" dxfId="797" priority="555">
      <formula>ISERROR(H5)</formula>
    </cfRule>
  </conditionalFormatting>
  <conditionalFormatting sqref="Q48:S51">
    <cfRule type="containsErrors" dxfId="796" priority="553">
      <formula>ISERROR(Q48)</formula>
    </cfRule>
  </conditionalFormatting>
  <conditionalFormatting sqref="V33:W33">
    <cfRule type="cellIs" dxfId="795" priority="517" operator="equal">
      <formula>0</formula>
    </cfRule>
    <cfRule type="cellIs" dxfId="794" priority="518" operator="greaterThan">
      <formula>0</formula>
    </cfRule>
  </conditionalFormatting>
  <conditionalFormatting sqref="Q39:S46">
    <cfRule type="dataBar" priority="4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{BE3A9C11-2F37-4716-9858-6AD60D5B3497}</x14:id>
        </ext>
      </extLst>
    </cfRule>
  </conditionalFormatting>
  <conditionalFormatting sqref="Q39:S46">
    <cfRule type="cellIs" dxfId="793" priority="468" operator="equal">
      <formula>0</formula>
    </cfRule>
  </conditionalFormatting>
  <conditionalFormatting sqref="Q39:S46">
    <cfRule type="containsErrors" dxfId="792" priority="466">
      <formula>ISERROR(Q39)</formula>
    </cfRule>
  </conditionalFormatting>
  <conditionalFormatting sqref="L5:L35 P5:P35">
    <cfRule type="cellIs" dxfId="791" priority="373" operator="equal">
      <formula>0</formula>
    </cfRule>
  </conditionalFormatting>
  <conditionalFormatting sqref="L5:L35 P5:P35">
    <cfRule type="cellIs" dxfId="790" priority="372" operator="greaterThan">
      <formula>0</formula>
    </cfRule>
  </conditionalFormatting>
  <conditionalFormatting sqref="L5:L35 P5:P35">
    <cfRule type="cellIs" dxfId="789" priority="371" operator="lessThan">
      <formula>0</formula>
    </cfRule>
  </conditionalFormatting>
  <conditionalFormatting sqref="M5:Q35 S5:S35">
    <cfRule type="cellIs" dxfId="788" priority="370" operator="equal">
      <formula>0</formula>
    </cfRule>
  </conditionalFormatting>
  <conditionalFormatting sqref="N5:N35 P5:P35">
    <cfRule type="containsErrors" dxfId="787" priority="369">
      <formula>ISERROR(N5)</formula>
    </cfRule>
  </conditionalFormatting>
  <conditionalFormatting sqref="R5:R35">
    <cfRule type="cellIs" dxfId="786" priority="368" operator="equal">
      <formula>0</formula>
    </cfRule>
  </conditionalFormatting>
  <conditionalFormatting sqref="Q38:S38">
    <cfRule type="dataBar" priority="3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{4E2E9BC8-9C12-4811-8E5C-1C83E54AF60D}</x14:id>
        </ext>
      </extLst>
    </cfRule>
  </conditionalFormatting>
  <conditionalFormatting sqref="Q38:S38">
    <cfRule type="cellIs" dxfId="785" priority="366" operator="equal">
      <formula>0</formula>
    </cfRule>
  </conditionalFormatting>
  <conditionalFormatting sqref="Q38:S38">
    <cfRule type="containsErrors" dxfId="784" priority="365">
      <formula>ISERROR(Q38)</formula>
    </cfRule>
  </conditionalFormatting>
  <conditionalFormatting sqref="G14:G17">
    <cfRule type="cellIs" dxfId="783" priority="364" operator="equal">
      <formula>0</formula>
    </cfRule>
  </conditionalFormatting>
  <conditionalFormatting sqref="G14:G17">
    <cfRule type="cellIs" dxfId="782" priority="363" operator="greaterThan">
      <formula>0</formula>
    </cfRule>
  </conditionalFormatting>
  <conditionalFormatting sqref="G14:G17">
    <cfRule type="cellIs" dxfId="781" priority="362" operator="lessThan">
      <formula>0</formula>
    </cfRule>
  </conditionalFormatting>
  <conditionalFormatting sqref="G5:G13">
    <cfRule type="cellIs" dxfId="780" priority="361" operator="equal">
      <formula>0</formula>
    </cfRule>
  </conditionalFormatting>
  <conditionalFormatting sqref="G5:G13">
    <cfRule type="cellIs" dxfId="779" priority="360" operator="greaterThan">
      <formula>0</formula>
    </cfRule>
  </conditionalFormatting>
  <conditionalFormatting sqref="G5:G13">
    <cfRule type="cellIs" dxfId="778" priority="359" operator="lessThan">
      <formula>0</formula>
    </cfRule>
  </conditionalFormatting>
  <conditionalFormatting sqref="N69">
    <cfRule type="cellIs" dxfId="777" priority="358" operator="greaterThan">
      <formula>0</formula>
    </cfRule>
  </conditionalFormatting>
  <conditionalFormatting sqref="U70:U100">
    <cfRule type="cellIs" dxfId="776" priority="356" operator="lessThan">
      <formula>0</formula>
    </cfRule>
    <cfRule type="cellIs" dxfId="775" priority="357" operator="greaterThanOrEqual">
      <formula>0</formula>
    </cfRule>
  </conditionalFormatting>
  <conditionalFormatting sqref="Y63:Y66 Y68:Y70 Y18:Y21 Y36:Y40 Y42:Y45 Y47:Y51 Y57:Y61 AD36 AD42 AD47 AD57 AD63 AD68 AD18">
    <cfRule type="cellIs" dxfId="774" priority="165" operator="equal">
      <formula>0</formula>
    </cfRule>
  </conditionalFormatting>
  <conditionalFormatting sqref="Y63:Y66 Y68:Y70 Y18:Y21 Y36:Y40 Y42:Y45 Y47:Y51 Y57:Y61 AD36 AD42 AD47 AD57 AD63 AD68 AD18">
    <cfRule type="cellIs" dxfId="773" priority="164" operator="greaterThan">
      <formula>0</formula>
    </cfRule>
  </conditionalFormatting>
  <conditionalFormatting sqref="Y63:Y66 Y68:Y70 Y18:Y21 Y36:Y40 Y42:Y45 Y47:Y51 Y57:Y61 AD36 AD42 AD47 AD57 AD63 AD68 AD18">
    <cfRule type="cellIs" dxfId="772" priority="163" operator="lessThan">
      <formula>0</formula>
    </cfRule>
  </conditionalFormatting>
  <conditionalFormatting sqref="Z18:AB21 Z36:AB40 Z42:AB45 Z47:AB51 Z57:AB61 Z63:AB66 Z68:AB70">
    <cfRule type="cellIs" dxfId="771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770" priority="161" operator="equal">
      <formula>0</formula>
    </cfRule>
  </conditionalFormatting>
  <conditionalFormatting sqref="AC17 AC35 AC41 AC46 AC56 AC62 AC67">
    <cfRule type="containsErrors" dxfId="769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{1C1D9FBD-B4BD-4D5F-8E69-C796A0B7CA32}</x14:id>
        </ext>
      </extLst>
    </cfRule>
  </conditionalFormatting>
  <conditionalFormatting sqref="AC18:AC21 AC36:AC40 AC42:AC45 AC47:AC51 AC57:AC61 AC63:AC66 AC68:AC70">
    <cfRule type="containsErrors" dxfId="768" priority="154">
      <formula>ISERROR(AC18)</formula>
    </cfRule>
    <cfRule type="cellIs" dxfId="767" priority="155" operator="greaterThan">
      <formula>0</formula>
    </cfRule>
  </conditionalFormatting>
  <conditionalFormatting sqref="AA18:AB21 AA36:AB40 AA42:AB45 AA47:AB51 AA57:AB61 AA63:AB66 AA68:AB70">
    <cfRule type="cellIs" dxfId="766" priority="152" operator="lessThan">
      <formula>0</formula>
    </cfRule>
    <cfRule type="cellIs" dxfId="765" priority="153" operator="greaterThan">
      <formula>0</formula>
    </cfRule>
  </conditionalFormatting>
  <conditionalFormatting sqref="AB18:AB21 AB36:AB40 AB42:AB45 AB47:AB51 AB57:AB61 AB63:AB66 AB68:AB70">
    <cfRule type="cellIs" dxfId="764" priority="151" operator="greaterThan">
      <formula>0</formula>
    </cfRule>
  </conditionalFormatting>
  <conditionalFormatting sqref="Y5:Y8 AD5:AD8">
    <cfRule type="cellIs" dxfId="763" priority="150" operator="equal">
      <formula>0</formula>
    </cfRule>
  </conditionalFormatting>
  <conditionalFormatting sqref="Y5:Y8 AD5:AD8">
    <cfRule type="cellIs" dxfId="762" priority="149" operator="greaterThan">
      <formula>0</formula>
    </cfRule>
  </conditionalFormatting>
  <conditionalFormatting sqref="Y5:Y8 AD5:AD8">
    <cfRule type="cellIs" dxfId="761" priority="148" operator="lessThan">
      <formula>0</formula>
    </cfRule>
  </conditionalFormatting>
  <conditionalFormatting sqref="Z5:AB8">
    <cfRule type="cellIs" dxfId="760" priority="147" operator="greaterThan">
      <formula>0</formula>
    </cfRule>
  </conditionalFormatting>
  <conditionalFormatting sqref="AC4 AD5:AD8 Y5:AB8">
    <cfRule type="cellIs" dxfId="759" priority="146" operator="equal">
      <formula>0</formula>
    </cfRule>
  </conditionalFormatting>
  <conditionalFormatting sqref="AC4">
    <cfRule type="containsErrors" dxfId="758" priority="145">
      <formula>ISERROR(AC4)</formula>
    </cfRule>
  </conditionalFormatting>
  <conditionalFormatting sqref="AC5:AC8">
    <cfRule type="containsErrors" dxfId="757" priority="142">
      <formula>ISERROR(AC5)</formula>
    </cfRule>
    <cfRule type="cellIs" dxfId="756" priority="143" operator="greaterThan">
      <formula>0</formula>
    </cfRule>
    <cfRule type="cellIs" dxfId="755" priority="144" operator="equal">
      <formula>0</formula>
    </cfRule>
  </conditionalFormatting>
  <conditionalFormatting sqref="AA5:AB8">
    <cfRule type="cellIs" dxfId="754" priority="140" operator="lessThan">
      <formula>0</formula>
    </cfRule>
    <cfRule type="cellIs" dxfId="753" priority="141" operator="greaterThan">
      <formula>0</formula>
    </cfRule>
  </conditionalFormatting>
  <conditionalFormatting sqref="AB5:AB8">
    <cfRule type="cellIs" dxfId="752" priority="139" operator="greaterThan">
      <formula>0</formula>
    </cfRule>
  </conditionalFormatting>
  <conditionalFormatting sqref="Y27:Y30 AD27">
    <cfRule type="cellIs" dxfId="751" priority="138" operator="equal">
      <formula>0</formula>
    </cfRule>
  </conditionalFormatting>
  <conditionalFormatting sqref="Y27:Y30 AD27">
    <cfRule type="cellIs" dxfId="750" priority="137" operator="greaterThan">
      <formula>0</formula>
    </cfRule>
  </conditionalFormatting>
  <conditionalFormatting sqref="Y27:Y30 AD27">
    <cfRule type="cellIs" dxfId="749" priority="136" operator="lessThan">
      <formula>0</formula>
    </cfRule>
  </conditionalFormatting>
  <conditionalFormatting sqref="Z27:AB30">
    <cfRule type="cellIs" dxfId="748" priority="135" operator="greaterThan">
      <formula>0</formula>
    </cfRule>
  </conditionalFormatting>
  <conditionalFormatting sqref="AC26 AD27 Y27:AB30">
    <cfRule type="cellIs" dxfId="747" priority="134" operator="equal">
      <formula>0</formula>
    </cfRule>
  </conditionalFormatting>
  <conditionalFormatting sqref="AC26">
    <cfRule type="containsErrors" dxfId="746" priority="133">
      <formula>ISERROR(AC26)</formula>
    </cfRule>
  </conditionalFormatting>
  <conditionalFormatting sqref="AC27:AC30">
    <cfRule type="containsErrors" dxfId="745" priority="130">
      <formula>ISERROR(AC27)</formula>
    </cfRule>
    <cfRule type="cellIs" dxfId="744" priority="131" operator="greaterThan">
      <formula>0</formula>
    </cfRule>
    <cfRule type="cellIs" dxfId="743" priority="132" operator="equal">
      <formula>0</formula>
    </cfRule>
  </conditionalFormatting>
  <conditionalFormatting sqref="AA27:AB30">
    <cfRule type="cellIs" dxfId="742" priority="128" operator="lessThan">
      <formula>0</formula>
    </cfRule>
    <cfRule type="cellIs" dxfId="741" priority="129" operator="greaterThan">
      <formula>0</formula>
    </cfRule>
  </conditionalFormatting>
  <conditionalFormatting sqref="AB27:AB30">
    <cfRule type="cellIs" dxfId="740" priority="127" operator="greaterThan">
      <formula>0</formula>
    </cfRule>
  </conditionalFormatting>
  <conditionalFormatting sqref="Y72:Y73 AD72">
    <cfRule type="cellIs" dxfId="739" priority="126" operator="equal">
      <formula>0</formula>
    </cfRule>
  </conditionalFormatting>
  <conditionalFormatting sqref="Y72:Y73 AD72">
    <cfRule type="cellIs" dxfId="738" priority="125" operator="greaterThan">
      <formula>0</formula>
    </cfRule>
  </conditionalFormatting>
  <conditionalFormatting sqref="Y72:Y73 AD72">
    <cfRule type="cellIs" dxfId="737" priority="124" operator="lessThan">
      <formula>0</formula>
    </cfRule>
  </conditionalFormatting>
  <conditionalFormatting sqref="Z72:AB73">
    <cfRule type="cellIs" dxfId="736" priority="123" operator="greaterThan">
      <formula>0</formula>
    </cfRule>
  </conditionalFormatting>
  <conditionalFormatting sqref="AD72 Y72:AB73">
    <cfRule type="cellIs" dxfId="735" priority="122" operator="equal">
      <formula>0</formula>
    </cfRule>
  </conditionalFormatting>
  <conditionalFormatting sqref="AC71">
    <cfRule type="containsErrors" dxfId="734" priority="121">
      <formula>ISERROR(AC71)</formula>
    </cfRule>
  </conditionalFormatting>
  <conditionalFormatting sqref="AC72:AC73">
    <cfRule type="containsErrors" dxfId="733" priority="118">
      <formula>ISERROR(AC72)</formula>
    </cfRule>
    <cfRule type="cellIs" dxfId="732" priority="119" operator="greaterThan">
      <formula>0</formula>
    </cfRule>
    <cfRule type="cellIs" dxfId="731" priority="120" operator="equal">
      <formula>0</formula>
    </cfRule>
  </conditionalFormatting>
  <conditionalFormatting sqref="AA72:AB73">
    <cfRule type="cellIs" dxfId="730" priority="116" operator="lessThan">
      <formula>0</formula>
    </cfRule>
    <cfRule type="cellIs" dxfId="729" priority="117" operator="greaterThan">
      <formula>0</formula>
    </cfRule>
  </conditionalFormatting>
  <conditionalFormatting sqref="AB72:AB73">
    <cfRule type="cellIs" dxfId="728" priority="115" operator="greaterThan">
      <formula>0</formula>
    </cfRule>
  </conditionalFormatting>
  <conditionalFormatting sqref="AC18:AC21 AC36:AC40 AC42:AC45 AC47:AC51 AC57:AC61 AC63:AC66 AC68:AC70 AC72:AC73">
    <cfRule type="cellIs" dxfId="727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{B358714B-FFA5-4A58-836D-4FEB3174AFE9}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{2B96D681-C99D-4D0C-A28C-9170B4E655C7}</x14:id>
        </ext>
      </extLst>
    </cfRule>
  </conditionalFormatting>
  <conditionalFormatting sqref="Y10:Y12 AD10">
    <cfRule type="cellIs" dxfId="726" priority="114" operator="equal">
      <formula>0</formula>
    </cfRule>
  </conditionalFormatting>
  <conditionalFormatting sqref="Y10:Y12 AD10">
    <cfRule type="cellIs" dxfId="725" priority="113" operator="greaterThan">
      <formula>0</formula>
    </cfRule>
  </conditionalFormatting>
  <conditionalFormatting sqref="Y10:Y12 AD10">
    <cfRule type="cellIs" dxfId="724" priority="112" operator="lessThan">
      <formula>0</formula>
    </cfRule>
  </conditionalFormatting>
  <conditionalFormatting sqref="Z10:AB12">
    <cfRule type="cellIs" dxfId="723" priority="111" operator="greaterThan">
      <formula>0</formula>
    </cfRule>
  </conditionalFormatting>
  <conditionalFormatting sqref="AC9 AD10 Y10:AB12">
    <cfRule type="cellIs" dxfId="722" priority="110" operator="equal">
      <formula>0</formula>
    </cfRule>
  </conditionalFormatting>
  <conditionalFormatting sqref="AC9">
    <cfRule type="containsErrors" dxfId="721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{37B79A03-8A01-41A0-B337-F16DA7CE43C6}</x14:id>
        </ext>
      </extLst>
    </cfRule>
  </conditionalFormatting>
  <conditionalFormatting sqref="AC10:AC12">
    <cfRule type="containsErrors" dxfId="720" priority="103">
      <formula>ISERROR(AC10)</formula>
    </cfRule>
    <cfRule type="cellIs" dxfId="719" priority="104" operator="greaterThan">
      <formula>0</formula>
    </cfRule>
  </conditionalFormatting>
  <conditionalFormatting sqref="AA10:AB12">
    <cfRule type="cellIs" dxfId="718" priority="101" operator="lessThan">
      <formula>0</formula>
    </cfRule>
    <cfRule type="cellIs" dxfId="717" priority="102" operator="greaterThan">
      <formula>0</formula>
    </cfRule>
  </conditionalFormatting>
  <conditionalFormatting sqref="AB10:AB12">
    <cfRule type="cellIs" dxfId="716" priority="100" operator="greaterThan">
      <formula>0</formula>
    </cfRule>
  </conditionalFormatting>
  <conditionalFormatting sqref="AC10:AC12">
    <cfRule type="cellIs" dxfId="715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{0CDC9474-67A8-4956-ADE5-7F1239144C97}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{73CB884A-9C6C-4338-9EF4-F76A7754D006}</x14:id>
        </ext>
      </extLst>
    </cfRule>
  </conditionalFormatting>
  <conditionalFormatting sqref="Y14:Y16 AD14">
    <cfRule type="cellIs" dxfId="714" priority="99" operator="equal">
      <formula>0</formula>
    </cfRule>
  </conditionalFormatting>
  <conditionalFormatting sqref="Y14:Y16 AD14">
    <cfRule type="cellIs" dxfId="713" priority="98" operator="greaterThan">
      <formula>0</formula>
    </cfRule>
  </conditionalFormatting>
  <conditionalFormatting sqref="Y14:Y16 AD14">
    <cfRule type="cellIs" dxfId="712" priority="97" operator="lessThan">
      <formula>0</formula>
    </cfRule>
  </conditionalFormatting>
  <conditionalFormatting sqref="Z14:AB16">
    <cfRule type="cellIs" dxfId="711" priority="96" operator="greaterThan">
      <formula>0</formula>
    </cfRule>
  </conditionalFormatting>
  <conditionalFormatting sqref="AC13 AD14 Y14:AB16">
    <cfRule type="cellIs" dxfId="710" priority="95" operator="equal">
      <formula>0</formula>
    </cfRule>
  </conditionalFormatting>
  <conditionalFormatting sqref="AC13">
    <cfRule type="containsErrors" dxfId="709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{3009BD4E-F817-4F25-B892-FE7BAE31C6AF}</x14:id>
        </ext>
      </extLst>
    </cfRule>
  </conditionalFormatting>
  <conditionalFormatting sqref="AC14:AC16">
    <cfRule type="containsErrors" dxfId="708" priority="88">
      <formula>ISERROR(AC14)</formula>
    </cfRule>
    <cfRule type="cellIs" dxfId="707" priority="89" operator="greaterThan">
      <formula>0</formula>
    </cfRule>
  </conditionalFormatting>
  <conditionalFormatting sqref="AA14:AB16">
    <cfRule type="cellIs" dxfId="706" priority="86" operator="lessThan">
      <formula>0</formula>
    </cfRule>
    <cfRule type="cellIs" dxfId="705" priority="87" operator="greaterThan">
      <formula>0</formula>
    </cfRule>
  </conditionalFormatting>
  <conditionalFormatting sqref="AB14:AB16">
    <cfRule type="cellIs" dxfId="704" priority="85" operator="greaterThan">
      <formula>0</formula>
    </cfRule>
  </conditionalFormatting>
  <conditionalFormatting sqref="AC14:AC16">
    <cfRule type="cellIs" dxfId="703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{1A38DEAC-170E-4CC6-8BA3-EBE8368991E0}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{9916BE0F-F2FF-4751-9F08-C4846096B7A3}</x14:id>
        </ext>
      </extLst>
    </cfRule>
  </conditionalFormatting>
  <conditionalFormatting sqref="Y23:Y25 AD23">
    <cfRule type="cellIs" dxfId="702" priority="84" operator="equal">
      <formula>0</formula>
    </cfRule>
  </conditionalFormatting>
  <conditionalFormatting sqref="Y23:Y25 AD23">
    <cfRule type="cellIs" dxfId="701" priority="83" operator="greaterThan">
      <formula>0</formula>
    </cfRule>
  </conditionalFormatting>
  <conditionalFormatting sqref="Y23:Y25 AD23">
    <cfRule type="cellIs" dxfId="700" priority="82" operator="lessThan">
      <formula>0</formula>
    </cfRule>
  </conditionalFormatting>
  <conditionalFormatting sqref="Z23:AB25">
    <cfRule type="cellIs" dxfId="699" priority="81" operator="greaterThan">
      <formula>0</formula>
    </cfRule>
  </conditionalFormatting>
  <conditionalFormatting sqref="AC22 AD23 Y23:AB25">
    <cfRule type="cellIs" dxfId="698" priority="80" operator="equal">
      <formula>0</formula>
    </cfRule>
  </conditionalFormatting>
  <conditionalFormatting sqref="AC22">
    <cfRule type="containsErrors" dxfId="697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{40365C2C-3C1A-4DE1-92D3-CACDB869E92B}</x14:id>
        </ext>
      </extLst>
    </cfRule>
  </conditionalFormatting>
  <conditionalFormatting sqref="AC23:AC25">
    <cfRule type="containsErrors" dxfId="696" priority="73">
      <formula>ISERROR(AC23)</formula>
    </cfRule>
    <cfRule type="cellIs" dxfId="695" priority="74" operator="greaterThan">
      <formula>0</formula>
    </cfRule>
  </conditionalFormatting>
  <conditionalFormatting sqref="AA23:AB25">
    <cfRule type="cellIs" dxfId="694" priority="71" operator="lessThan">
      <formula>0</formula>
    </cfRule>
    <cfRule type="cellIs" dxfId="693" priority="72" operator="greaterThan">
      <formula>0</formula>
    </cfRule>
  </conditionalFormatting>
  <conditionalFormatting sqref="AB23:AB25">
    <cfRule type="cellIs" dxfId="692" priority="70" operator="greaterThan">
      <formula>0</formula>
    </cfRule>
  </conditionalFormatting>
  <conditionalFormatting sqref="AC23:AC25">
    <cfRule type="cellIs" dxfId="691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{D870118C-662F-49FF-960B-D57BD0A68DED}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{DA8027FC-EF1A-4156-B80A-81D942C1496D}</x14:id>
        </ext>
      </extLst>
    </cfRule>
  </conditionalFormatting>
  <conditionalFormatting sqref="Y32:Y34 AD32">
    <cfRule type="cellIs" dxfId="690" priority="69" operator="equal">
      <formula>0</formula>
    </cfRule>
  </conditionalFormatting>
  <conditionalFormatting sqref="Y32:Y34 AD32">
    <cfRule type="cellIs" dxfId="689" priority="68" operator="greaterThan">
      <formula>0</formula>
    </cfRule>
  </conditionalFormatting>
  <conditionalFormatting sqref="Y32:Y34 AD32">
    <cfRule type="cellIs" dxfId="688" priority="67" operator="lessThan">
      <formula>0</formula>
    </cfRule>
  </conditionalFormatting>
  <conditionalFormatting sqref="Z32:AB34">
    <cfRule type="cellIs" dxfId="687" priority="66" operator="greaterThan">
      <formula>0</formula>
    </cfRule>
  </conditionalFormatting>
  <conditionalFormatting sqref="AC31 AD32 Y32:AB34">
    <cfRule type="cellIs" dxfId="686" priority="65" operator="equal">
      <formula>0</formula>
    </cfRule>
  </conditionalFormatting>
  <conditionalFormatting sqref="AC31">
    <cfRule type="containsErrors" dxfId="685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{12409D58-AE7F-4183-A1A4-3B54BD7191A2}</x14:id>
        </ext>
      </extLst>
    </cfRule>
  </conditionalFormatting>
  <conditionalFormatting sqref="AC32:AC34">
    <cfRule type="containsErrors" dxfId="684" priority="58">
      <formula>ISERROR(AC32)</formula>
    </cfRule>
    <cfRule type="cellIs" dxfId="683" priority="59" operator="greaterThan">
      <formula>0</formula>
    </cfRule>
  </conditionalFormatting>
  <conditionalFormatting sqref="AA32:AB34">
    <cfRule type="cellIs" dxfId="682" priority="56" operator="lessThan">
      <formula>0</formula>
    </cfRule>
    <cfRule type="cellIs" dxfId="681" priority="57" operator="greaterThan">
      <formula>0</formula>
    </cfRule>
  </conditionalFormatting>
  <conditionalFormatting sqref="AB32:AB34">
    <cfRule type="cellIs" dxfId="680" priority="55" operator="greaterThan">
      <formula>0</formula>
    </cfRule>
  </conditionalFormatting>
  <conditionalFormatting sqref="AC32:AC34">
    <cfRule type="cellIs" dxfId="679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{5523CBD3-5428-4C38-99A0-F3544488FB59}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{113CC0C5-1E75-4F19-B1EA-24715EAAC24E}</x14:id>
        </ext>
      </extLst>
    </cfRule>
  </conditionalFormatting>
  <conditionalFormatting sqref="Y53:Y55 AD53">
    <cfRule type="cellIs" dxfId="678" priority="54" operator="equal">
      <formula>0</formula>
    </cfRule>
  </conditionalFormatting>
  <conditionalFormatting sqref="Y53:Y55 AD53">
    <cfRule type="cellIs" dxfId="677" priority="53" operator="greaterThan">
      <formula>0</formula>
    </cfRule>
  </conditionalFormatting>
  <conditionalFormatting sqref="Y53:Y55 AD53">
    <cfRule type="cellIs" dxfId="676" priority="52" operator="lessThan">
      <formula>0</formula>
    </cfRule>
  </conditionalFormatting>
  <conditionalFormatting sqref="Z53:AB55">
    <cfRule type="cellIs" dxfId="675" priority="51" operator="greaterThan">
      <formula>0</formula>
    </cfRule>
  </conditionalFormatting>
  <conditionalFormatting sqref="AC52 AD53 Y53:AB55">
    <cfRule type="cellIs" dxfId="674" priority="50" operator="equal">
      <formula>0</formula>
    </cfRule>
  </conditionalFormatting>
  <conditionalFormatting sqref="AC52">
    <cfRule type="containsErrors" dxfId="673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{27525CCA-6BCB-4C99-87AA-03B1CFFE9739}</x14:id>
        </ext>
      </extLst>
    </cfRule>
  </conditionalFormatting>
  <conditionalFormatting sqref="AC53:AC55">
    <cfRule type="containsErrors" dxfId="672" priority="43">
      <formula>ISERROR(AC53)</formula>
    </cfRule>
    <cfRule type="cellIs" dxfId="671" priority="44" operator="greaterThan">
      <formula>0</formula>
    </cfRule>
  </conditionalFormatting>
  <conditionalFormatting sqref="AA53:AB55">
    <cfRule type="cellIs" dxfId="670" priority="41" operator="lessThan">
      <formula>0</formula>
    </cfRule>
    <cfRule type="cellIs" dxfId="669" priority="42" operator="greaterThan">
      <formula>0</formula>
    </cfRule>
  </conditionalFormatting>
  <conditionalFormatting sqref="AB53:AB55">
    <cfRule type="cellIs" dxfId="668" priority="40" operator="greaterThan">
      <formula>0</formula>
    </cfRule>
  </conditionalFormatting>
  <conditionalFormatting sqref="AC53:AC55">
    <cfRule type="cellIs" dxfId="667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{D3B68F6A-FADD-4FA3-A2B2-EF4BBA35FBC9}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{C7128A25-01CF-43C9-9F82-B4B8B3108BEF}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{2326E893-1122-4433-B267-3166A689FC37}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{27229BF5-62A3-4D1C-B4D6-06AF3D76A39A}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{923B442E-2AC9-471C-AEC9-1F4A49C71992}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{80407633-FD5F-4AA7-A3B8-8605418078C8}</x14:id>
        </ext>
      </extLst>
    </cfRule>
  </conditionalFormatting>
  <conditionalFormatting sqref="O53:O56 M53:M56 M39:M41 O39:O41 M43:M45 M50:M51 O43:O45 O50:O51">
    <cfRule type="cellIs" dxfId="666" priority="34" operator="equal">
      <formula>0</formula>
    </cfRule>
  </conditionalFormatting>
  <conditionalFormatting sqref="O53:O56 M53:M56 M39:M41 O39:O41 M43:M45 M50:M51 O43:O45 O50:O51">
    <cfRule type="cellIs" dxfId="665" priority="33" operator="greaterThan">
      <formula>0</formula>
    </cfRule>
  </conditionalFormatting>
  <conditionalFormatting sqref="O53:O56 M53:M56 M39:M41 O39:O41 M43:M45 M50:M51 O43:O45 O50:O51">
    <cfRule type="cellIs" dxfId="664" priority="32" operator="lessThan">
      <formula>0</formula>
    </cfRule>
  </conditionalFormatting>
  <conditionalFormatting sqref="N53:N56 N39:N41 N43:N45 N50:N51">
    <cfRule type="cellIs" dxfId="663" priority="31" operator="greaterThan">
      <formula>0</formula>
    </cfRule>
  </conditionalFormatting>
  <conditionalFormatting sqref="O39:P41 O53:P56 O43:P45 O50:P51">
    <cfRule type="cellIs" dxfId="662" priority="30" operator="equal">
      <formula>0</formula>
    </cfRule>
  </conditionalFormatting>
  <conditionalFormatting sqref="O39:P41 O53:P56 O43:P45 O50:P51">
    <cfRule type="containsErrors" dxfId="661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{CA814792-214D-4372-AF25-C49895471F45}</x14:id>
        </ext>
      </extLst>
    </cfRule>
  </conditionalFormatting>
  <conditionalFormatting sqref="M42 O42">
    <cfRule type="cellIs" dxfId="660" priority="27" operator="equal">
      <formula>0</formula>
    </cfRule>
  </conditionalFormatting>
  <conditionalFormatting sqref="M42 O42">
    <cfRule type="cellIs" dxfId="659" priority="26" operator="greaterThan">
      <formula>0</formula>
    </cfRule>
  </conditionalFormatting>
  <conditionalFormatting sqref="M42 O42">
    <cfRule type="cellIs" dxfId="658" priority="25" operator="lessThan">
      <formula>0</formula>
    </cfRule>
  </conditionalFormatting>
  <conditionalFormatting sqref="N42">
    <cfRule type="cellIs" dxfId="657" priority="24" operator="greaterThan">
      <formula>0</formula>
    </cfRule>
  </conditionalFormatting>
  <conditionalFormatting sqref="O42:P42">
    <cfRule type="cellIs" dxfId="656" priority="23" operator="equal">
      <formula>0</formula>
    </cfRule>
  </conditionalFormatting>
  <conditionalFormatting sqref="O42:P42">
    <cfRule type="containsErrors" dxfId="655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{4DA61D9C-991F-43B3-B4C6-7794F6678F8B}</x14:id>
        </ext>
      </extLst>
    </cfRule>
  </conditionalFormatting>
  <conditionalFormatting sqref="M46 O46">
    <cfRule type="cellIs" dxfId="654" priority="20" operator="equal">
      <formula>0</formula>
    </cfRule>
  </conditionalFormatting>
  <conditionalFormatting sqref="M46 O46">
    <cfRule type="cellIs" dxfId="653" priority="19" operator="greaterThan">
      <formula>0</formula>
    </cfRule>
  </conditionalFormatting>
  <conditionalFormatting sqref="M46 O46">
    <cfRule type="cellIs" dxfId="652" priority="18" operator="lessThan">
      <formula>0</formula>
    </cfRule>
  </conditionalFormatting>
  <conditionalFormatting sqref="N46">
    <cfRule type="cellIs" dxfId="651" priority="17" operator="greaterThan">
      <formula>0</formula>
    </cfRule>
  </conditionalFormatting>
  <conditionalFormatting sqref="O46:P46">
    <cfRule type="cellIs" dxfId="650" priority="16" operator="equal">
      <formula>0</formula>
    </cfRule>
  </conditionalFormatting>
  <conditionalFormatting sqref="O46:P46">
    <cfRule type="containsErrors" dxfId="649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{E7B4452B-8FFF-40A2-B958-A1DEC4D58A16}</x14:id>
        </ext>
      </extLst>
    </cfRule>
  </conditionalFormatting>
  <conditionalFormatting sqref="M47:M48 O47:O48">
    <cfRule type="cellIs" dxfId="648" priority="13" operator="equal">
      <formula>0</formula>
    </cfRule>
  </conditionalFormatting>
  <conditionalFormatting sqref="M47:M48 O47:O48">
    <cfRule type="cellIs" dxfId="647" priority="12" operator="greaterThan">
      <formula>0</formula>
    </cfRule>
  </conditionalFormatting>
  <conditionalFormatting sqref="M47:M48 O47:O48">
    <cfRule type="cellIs" dxfId="646" priority="11" operator="lessThan">
      <formula>0</formula>
    </cfRule>
  </conditionalFormatting>
  <conditionalFormatting sqref="N47:N48">
    <cfRule type="cellIs" dxfId="645" priority="10" operator="greaterThan">
      <formula>0</formula>
    </cfRule>
  </conditionalFormatting>
  <conditionalFormatting sqref="O47:P48">
    <cfRule type="cellIs" dxfId="644" priority="9" operator="equal">
      <formula>0</formula>
    </cfRule>
  </conditionalFormatting>
  <conditionalFormatting sqref="O47:P48">
    <cfRule type="containsErrors" dxfId="643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{B1F82072-F0FA-46D1-8E5E-AF47220EEE54}</x14:id>
        </ext>
      </extLst>
    </cfRule>
  </conditionalFormatting>
  <conditionalFormatting sqref="M49 O49">
    <cfRule type="cellIs" dxfId="642" priority="6" operator="equal">
      <formula>0</formula>
    </cfRule>
  </conditionalFormatting>
  <conditionalFormatting sqref="M49 O49">
    <cfRule type="cellIs" dxfId="641" priority="5" operator="greaterThan">
      <formula>0</formula>
    </cfRule>
  </conditionalFormatting>
  <conditionalFormatting sqref="M49 O49">
    <cfRule type="cellIs" dxfId="640" priority="4" operator="lessThan">
      <formula>0</formula>
    </cfRule>
  </conditionalFormatting>
  <conditionalFormatting sqref="N49">
    <cfRule type="cellIs" dxfId="639" priority="3" operator="greaterThan">
      <formula>0</formula>
    </cfRule>
  </conditionalFormatting>
  <conditionalFormatting sqref="O49:P49">
    <cfRule type="cellIs" dxfId="638" priority="2" operator="equal">
      <formula>0</formula>
    </cfRule>
  </conditionalFormatting>
  <conditionalFormatting sqref="O49:P49">
    <cfRule type="containsErrors" dxfId="637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{4104E149-A8BF-4804-A966-2847857134FA}</x14:id>
        </ext>
      </extLst>
    </cfRule>
  </conditionalFormatting>
  <dataValidations count="4">
    <dataValidation type="list" allowBlank="1" showInputMessage="1" showErrorMessage="1" sqref="D5:D1005">
      <formula1>Sports</formula1>
    </dataValidation>
    <dataValidation type="list" allowBlank="1" showInputMessage="1" showErrorMessage="1" sqref="C5:C1005">
      <formula1>Agosto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B5:B1005">
      <formula1>Competitions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9E54BD-07A9-455E-8AD6-7826B7A261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A64D87EF-9F36-42B4-A799-F4B6BDE57D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8CDE3BB4-863D-4CF8-A026-6572EC43A3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88957226-6E36-4A3F-95EA-4F00BDAB3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BE3A9C11-2F37-4716-9858-6AD60D5B34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4E2E9BC8-9C12-4811-8E5C-1C83E54AF6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1C1D9FBD-B4BD-4D5F-8E69-C796A0B7C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B358714B-FFA5-4A58-836D-4FEB3174AF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B96D681-C99D-4D0C-A28C-9170B4E655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37B79A03-8A01-41A0-B337-F16DA7CE43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0CDC9474-67A8-4956-ADE5-7F1239144C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3CB884A-9C6C-4338-9EF4-F76A7754D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3009BD4E-F817-4F25-B892-FE7BAE31C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1A38DEAC-170E-4CC6-8BA3-EBE8368991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916BE0F-F2FF-4751-9F08-C4846096B7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40365C2C-3C1A-4DE1-92D3-CACDB869E9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D870118C-662F-49FF-960B-D57BD0A68D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A8027FC-EF1A-4156-B80A-81D942C149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12409D58-AE7F-4183-A1A4-3B54BD7191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5523CBD3-5428-4C38-99A0-F3544488F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13CC0C5-1E75-4F19-B1EA-24715EAAC2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27525CCA-6BCB-4C99-87AA-03B1CFFE9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D3B68F6A-FADD-4FA3-A2B2-EF4BBA35FB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7128A25-01CF-43C9-9F82-B4B8B3108B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2326E893-1122-4433-B267-3166A689FC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27229BF5-62A3-4D1C-B4D6-06AF3D76A3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923B442E-2AC9-471C-AEC9-1F4A49C719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80407633-FD5F-4AA7-A3B8-860541807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CA814792-214D-4372-AF25-C49895471F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4DA61D9C-991F-43B3-B4C6-7794F6678F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E7B4452B-8FFF-40A2-B958-A1DEC4D58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B1F82072-F0FA-46D1-8E5E-AF47220EEE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4104E149-A8BF-4804-A966-2847857134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" style="5" customWidth="1"/>
    <col min="9" max="9" width="2" style="2" customWidth="1"/>
    <col min="10" max="10" width="8.875" style="2"/>
    <col min="11" max="11" width="8.625" style="3" customWidth="1"/>
    <col min="12" max="12" width="10.375" style="4" customWidth="1"/>
    <col min="13" max="13" width="9.75" style="5" customWidth="1"/>
    <col min="14" max="14" width="10" style="2" customWidth="1"/>
    <col min="15" max="15" width="11" style="2" customWidth="1"/>
    <col min="16" max="16" width="9.375" style="2" bestFit="1" customWidth="1"/>
    <col min="17" max="17" width="10.75" style="2" customWidth="1"/>
    <col min="18" max="18" width="11.875" style="2" customWidth="1"/>
    <col min="19" max="19" width="10.25" style="2" customWidth="1"/>
    <col min="20" max="20" width="14.625" style="2" customWidth="1"/>
    <col min="21" max="21" width="11.875" style="2" customWidth="1"/>
    <col min="22" max="22" width="10.37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64">
        <f>SUM(Agosto!T5-Banca!E16+Banca!C17)</f>
        <v>0</v>
      </c>
      <c r="U3" s="164"/>
      <c r="V3" s="164"/>
      <c r="W3" s="16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41153</v>
      </c>
      <c r="L5" s="88">
        <f t="shared" ref="L5:L34" si="1">SUMIF(C:C,K5,G:G)</f>
        <v>0</v>
      </c>
      <c r="M5" s="52">
        <f t="shared" ref="M5:M34" si="2">SUMIF(C:C,K5,F:F)</f>
        <v>0</v>
      </c>
      <c r="N5" s="30" t="e">
        <f t="shared" ref="N5:N34" si="3">SUMIF(C:C,K5,G:G)/SUMIF(C:C,K5,F:F)</f>
        <v>#DIV/0!</v>
      </c>
      <c r="O5" s="55">
        <f t="shared" ref="O5:O34" si="4">COUNTIF(C:C,K5)</f>
        <v>0</v>
      </c>
      <c r="P5" s="52" t="e">
        <f t="shared" ref="P5:P34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41154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4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41155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4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41156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41157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41158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41159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41160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41161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41162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41163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41164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41165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41166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41167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41168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41169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41170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41171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41172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41173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41174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41175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41176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41177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41178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41179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41180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41181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41182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41153</v>
      </c>
      <c r="Q70" s="96">
        <f>T3*(1+N69)</f>
        <v>0</v>
      </c>
      <c r="R70" s="97">
        <f>Q70-T3</f>
        <v>0</v>
      </c>
      <c r="S70" s="99">
        <f t="shared" ref="S70:S99" si="15">L5</f>
        <v>0</v>
      </c>
      <c r="T70" s="100">
        <f t="shared" ref="T70:T99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41154</v>
      </c>
      <c r="Q71" s="96">
        <f t="shared" ref="Q71:Q99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41155</v>
      </c>
      <c r="Q72" s="96">
        <f t="shared" si="17"/>
        <v>0</v>
      </c>
      <c r="R72" s="98">
        <f t="shared" ref="R72:R99" si="18">Q72-Q71</f>
        <v>0</v>
      </c>
      <c r="S72" s="99">
        <f t="shared" si="15"/>
        <v>0</v>
      </c>
      <c r="T72" s="100">
        <f t="shared" si="16"/>
        <v>0</v>
      </c>
      <c r="U72" s="52">
        <f t="shared" ref="U72:U99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41156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41157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41158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41159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41160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41161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41162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41163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41164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41165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41166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41167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41168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41169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41170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41171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41172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41173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41174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41175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41176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41177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41178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41179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41180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41181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41182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X56:Y56"/>
    <mergeCell ref="X62:Y62"/>
    <mergeCell ref="X67:Y67"/>
    <mergeCell ref="X71:Y71"/>
    <mergeCell ref="K47:L47"/>
    <mergeCell ref="K53:L53"/>
    <mergeCell ref="K54:L54"/>
    <mergeCell ref="K55:L55"/>
    <mergeCell ref="K56:L56"/>
    <mergeCell ref="X22:Y22"/>
    <mergeCell ref="X26:Y26"/>
    <mergeCell ref="X31:Y31"/>
    <mergeCell ref="X35:Y35"/>
    <mergeCell ref="X41:Y41"/>
    <mergeCell ref="AD3:AD4"/>
    <mergeCell ref="AD5:AD8"/>
    <mergeCell ref="K50:L50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27:W27"/>
    <mergeCell ref="T29:U31"/>
    <mergeCell ref="V29:W31"/>
    <mergeCell ref="T32:U32"/>
    <mergeCell ref="V32:W32"/>
    <mergeCell ref="T18:W18"/>
    <mergeCell ref="T20:U22"/>
    <mergeCell ref="V20:W22"/>
    <mergeCell ref="T23:U23"/>
    <mergeCell ref="V23:W23"/>
    <mergeCell ref="T24:U24"/>
    <mergeCell ref="V24:W24"/>
    <mergeCell ref="T25:U25"/>
    <mergeCell ref="V25:W25"/>
    <mergeCell ref="T26:U26"/>
    <mergeCell ref="V26:W26"/>
    <mergeCell ref="B1:B2"/>
    <mergeCell ref="T7:W11"/>
    <mergeCell ref="X9:Y9"/>
    <mergeCell ref="T12:W12"/>
    <mergeCell ref="T13:W17"/>
    <mergeCell ref="T3:W3"/>
    <mergeCell ref="T2:W2"/>
    <mergeCell ref="T4:W4"/>
    <mergeCell ref="X4:Y4"/>
    <mergeCell ref="T5:W5"/>
    <mergeCell ref="T6:W6"/>
    <mergeCell ref="X13:Y13"/>
    <mergeCell ref="X17:Y17"/>
    <mergeCell ref="X46:Y46"/>
    <mergeCell ref="X52:Y52"/>
    <mergeCell ref="K67:U67"/>
    <mergeCell ref="K69:M69"/>
    <mergeCell ref="T36:W36"/>
    <mergeCell ref="T37:W41"/>
    <mergeCell ref="T42:W42"/>
    <mergeCell ref="T43:W47"/>
    <mergeCell ref="K51:L51"/>
    <mergeCell ref="K42:L42"/>
    <mergeCell ref="K43:L43"/>
    <mergeCell ref="K44:L44"/>
    <mergeCell ref="K45:L45"/>
    <mergeCell ref="K46:L46"/>
    <mergeCell ref="K48:L48"/>
    <mergeCell ref="K49:L49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</mergeCells>
  <conditionalFormatting sqref="Q48:S48">
    <cfRule type="dataBar" priority="5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{4D0CE769-362A-4B57-B8C3-70650B7C7477}</x14:id>
        </ext>
      </extLst>
    </cfRule>
  </conditionalFormatting>
  <conditionalFormatting sqref="Q49:S49">
    <cfRule type="dataBar" priority="5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{3DE57F96-D596-4400-9591-5FBD8D7047D6}</x14:id>
        </ext>
      </extLst>
    </cfRule>
  </conditionalFormatting>
  <conditionalFormatting sqref="Q50:S50">
    <cfRule type="dataBar" priority="5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{D83A1EA5-8111-4926-A3F5-3E10911D53CF}</x14:id>
        </ext>
      </extLst>
    </cfRule>
  </conditionalFormatting>
  <conditionalFormatting sqref="Q51:S51">
    <cfRule type="dataBar" priority="5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{402E768C-1381-4D47-9BEE-A31FA9C6799E}</x14:id>
        </ext>
      </extLst>
    </cfRule>
  </conditionalFormatting>
  <conditionalFormatting sqref="G5:H1005">
    <cfRule type="cellIs" dxfId="636" priority="554" operator="equal">
      <formula>0</formula>
    </cfRule>
  </conditionalFormatting>
  <conditionalFormatting sqref="G5:H1005">
    <cfRule type="cellIs" dxfId="635" priority="553" operator="greaterThan">
      <formula>0</formula>
    </cfRule>
  </conditionalFormatting>
  <conditionalFormatting sqref="G5:H1005">
    <cfRule type="cellIs" dxfId="634" priority="552" operator="lessThan">
      <formula>0</formula>
    </cfRule>
  </conditionalFormatting>
  <conditionalFormatting sqref="Q48:S51 H5:H1005">
    <cfRule type="cellIs" dxfId="633" priority="550" operator="equal">
      <formula>0</formula>
    </cfRule>
  </conditionalFormatting>
  <conditionalFormatting sqref="H5:H1005">
    <cfRule type="containsErrors" dxfId="632" priority="549">
      <formula>ISERROR(H5)</formula>
    </cfRule>
  </conditionalFormatting>
  <conditionalFormatting sqref="Q48:S51">
    <cfRule type="containsErrors" dxfId="631" priority="547">
      <formula>ISERROR(Q48)</formula>
    </cfRule>
  </conditionalFormatting>
  <conditionalFormatting sqref="V33:W33">
    <cfRule type="cellIs" dxfId="630" priority="511" operator="equal">
      <formula>0</formula>
    </cfRule>
    <cfRule type="cellIs" dxfId="629" priority="512" operator="greaterThan">
      <formula>0</formula>
    </cfRule>
  </conditionalFormatting>
  <conditionalFormatting sqref="Q39:S46">
    <cfRule type="dataBar" priority="4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{823499FB-AA6C-4AB8-A7F2-E8E1C59518B8}</x14:id>
        </ext>
      </extLst>
    </cfRule>
  </conditionalFormatting>
  <conditionalFormatting sqref="Q39:S46">
    <cfRule type="cellIs" dxfId="628" priority="462" operator="equal">
      <formula>0</formula>
    </cfRule>
  </conditionalFormatting>
  <conditionalFormatting sqref="Q39:S46">
    <cfRule type="containsErrors" dxfId="627" priority="460">
      <formula>ISERROR(Q39)</formula>
    </cfRule>
  </conditionalFormatting>
  <conditionalFormatting sqref="L5:L34 P5:P34">
    <cfRule type="cellIs" dxfId="626" priority="367" operator="equal">
      <formula>0</formula>
    </cfRule>
  </conditionalFormatting>
  <conditionalFormatting sqref="L5:L34 P5:P34">
    <cfRule type="cellIs" dxfId="625" priority="366" operator="greaterThan">
      <formula>0</formula>
    </cfRule>
  </conditionalFormatting>
  <conditionalFormatting sqref="L5:L34 P5:P34">
    <cfRule type="cellIs" dxfId="624" priority="365" operator="lessThan">
      <formula>0</formula>
    </cfRule>
  </conditionalFormatting>
  <conditionalFormatting sqref="M5:Q34 S5:S34">
    <cfRule type="cellIs" dxfId="623" priority="364" operator="equal">
      <formula>0</formula>
    </cfRule>
  </conditionalFormatting>
  <conditionalFormatting sqref="N5:N34 P5:P34">
    <cfRule type="containsErrors" dxfId="622" priority="363">
      <formula>ISERROR(N5)</formula>
    </cfRule>
  </conditionalFormatting>
  <conditionalFormatting sqref="R5:R34">
    <cfRule type="cellIs" dxfId="621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{EEE05EC6-6743-4F35-8FC5-7DD09D866F87}</x14:id>
        </ext>
      </extLst>
    </cfRule>
  </conditionalFormatting>
  <conditionalFormatting sqref="Q38:S38">
    <cfRule type="cellIs" dxfId="620" priority="360" operator="equal">
      <formula>0</formula>
    </cfRule>
  </conditionalFormatting>
  <conditionalFormatting sqref="Q38:S38">
    <cfRule type="containsErrors" dxfId="619" priority="359">
      <formula>ISERROR(Q38)</formula>
    </cfRule>
  </conditionalFormatting>
  <conditionalFormatting sqref="N69">
    <cfRule type="cellIs" dxfId="618" priority="358" operator="greaterThan">
      <formula>0</formula>
    </cfRule>
  </conditionalFormatting>
  <conditionalFormatting sqref="U70:U99">
    <cfRule type="cellIs" dxfId="617" priority="356" operator="lessThan">
      <formula>0</formula>
    </cfRule>
    <cfRule type="cellIs" dxfId="616" priority="357" operator="greaterThanOrEqual">
      <formula>0</formula>
    </cfRule>
  </conditionalFormatting>
  <conditionalFormatting sqref="Y63:Y66 Y68:Y70 Y18:Y21 Y36:Y40 Y42:Y45 Y47:Y51 Y57:Y61 AD36 AD42 AD47 AD57 AD63 AD68 AD18">
    <cfRule type="cellIs" dxfId="615" priority="165" operator="equal">
      <formula>0</formula>
    </cfRule>
  </conditionalFormatting>
  <conditionalFormatting sqref="Y63:Y66 Y68:Y70 Y18:Y21 Y36:Y40 Y42:Y45 Y47:Y51 Y57:Y61 AD36 AD42 AD47 AD57 AD63 AD68 AD18">
    <cfRule type="cellIs" dxfId="614" priority="164" operator="greaterThan">
      <formula>0</formula>
    </cfRule>
  </conditionalFormatting>
  <conditionalFormatting sqref="Y63:Y66 Y68:Y70 Y18:Y21 Y36:Y40 Y42:Y45 Y47:Y51 Y57:Y61 AD36 AD42 AD47 AD57 AD63 AD68 AD18">
    <cfRule type="cellIs" dxfId="613" priority="163" operator="lessThan">
      <formula>0</formula>
    </cfRule>
  </conditionalFormatting>
  <conditionalFormatting sqref="Z18:AB21 Z36:AB40 Z42:AB45 Z47:AB51 Z57:AB61 Z63:AB66 Z68:AB70">
    <cfRule type="cellIs" dxfId="612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611" priority="161" operator="equal">
      <formula>0</formula>
    </cfRule>
  </conditionalFormatting>
  <conditionalFormatting sqref="AC17 AC35 AC41 AC46 AC56 AC62 AC67">
    <cfRule type="containsErrors" dxfId="610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{75660687-DBC1-4D7F-AB7E-A0C35EFE22F5}</x14:id>
        </ext>
      </extLst>
    </cfRule>
  </conditionalFormatting>
  <conditionalFormatting sqref="AC18:AC21 AC36:AC40 AC42:AC45 AC47:AC51 AC57:AC61 AC63:AC66 AC68:AC70">
    <cfRule type="containsErrors" dxfId="609" priority="154">
      <formula>ISERROR(AC18)</formula>
    </cfRule>
    <cfRule type="cellIs" dxfId="608" priority="155" operator="greaterThan">
      <formula>0</formula>
    </cfRule>
  </conditionalFormatting>
  <conditionalFormatting sqref="AA18:AB21 AA36:AB40 AA42:AB45 AA47:AB51 AA57:AB61 AA63:AB66 AA68:AB70">
    <cfRule type="cellIs" dxfId="607" priority="152" operator="lessThan">
      <formula>0</formula>
    </cfRule>
    <cfRule type="cellIs" dxfId="606" priority="153" operator="greaterThan">
      <formula>0</formula>
    </cfRule>
  </conditionalFormatting>
  <conditionalFormatting sqref="AB18:AB21 AB36:AB40 AB42:AB45 AB47:AB51 AB57:AB61 AB63:AB66 AB68:AB70">
    <cfRule type="cellIs" dxfId="605" priority="151" operator="greaterThan">
      <formula>0</formula>
    </cfRule>
  </conditionalFormatting>
  <conditionalFormatting sqref="Y5:Y8 AD5:AD8">
    <cfRule type="cellIs" dxfId="604" priority="150" operator="equal">
      <formula>0</formula>
    </cfRule>
  </conditionalFormatting>
  <conditionalFormatting sqref="Y5:Y8 AD5:AD8">
    <cfRule type="cellIs" dxfId="603" priority="149" operator="greaterThan">
      <formula>0</formula>
    </cfRule>
  </conditionalFormatting>
  <conditionalFormatting sqref="Y5:Y8 AD5:AD8">
    <cfRule type="cellIs" dxfId="602" priority="148" operator="lessThan">
      <formula>0</formula>
    </cfRule>
  </conditionalFormatting>
  <conditionalFormatting sqref="Z5:AB8">
    <cfRule type="cellIs" dxfId="601" priority="147" operator="greaterThan">
      <formula>0</formula>
    </cfRule>
  </conditionalFormatting>
  <conditionalFormatting sqref="AC4 AD5:AD8 Y5:AB8">
    <cfRule type="cellIs" dxfId="600" priority="146" operator="equal">
      <formula>0</formula>
    </cfRule>
  </conditionalFormatting>
  <conditionalFormatting sqref="AC4">
    <cfRule type="containsErrors" dxfId="599" priority="145">
      <formula>ISERROR(AC4)</formula>
    </cfRule>
  </conditionalFormatting>
  <conditionalFormatting sqref="AC5:AC8">
    <cfRule type="containsErrors" dxfId="598" priority="142">
      <formula>ISERROR(AC5)</formula>
    </cfRule>
    <cfRule type="cellIs" dxfId="597" priority="143" operator="greaterThan">
      <formula>0</formula>
    </cfRule>
    <cfRule type="cellIs" dxfId="596" priority="144" operator="equal">
      <formula>0</formula>
    </cfRule>
  </conditionalFormatting>
  <conditionalFormatting sqref="AA5:AB8">
    <cfRule type="cellIs" dxfId="595" priority="140" operator="lessThan">
      <formula>0</formula>
    </cfRule>
    <cfRule type="cellIs" dxfId="594" priority="141" operator="greaterThan">
      <formula>0</formula>
    </cfRule>
  </conditionalFormatting>
  <conditionalFormatting sqref="AB5:AB8">
    <cfRule type="cellIs" dxfId="593" priority="139" operator="greaterThan">
      <formula>0</formula>
    </cfRule>
  </conditionalFormatting>
  <conditionalFormatting sqref="Y27:Y30 AD27">
    <cfRule type="cellIs" dxfId="592" priority="138" operator="equal">
      <formula>0</formula>
    </cfRule>
  </conditionalFormatting>
  <conditionalFormatting sqref="Y27:Y30 AD27">
    <cfRule type="cellIs" dxfId="591" priority="137" operator="greaterThan">
      <formula>0</formula>
    </cfRule>
  </conditionalFormatting>
  <conditionalFormatting sqref="Y27:Y30 AD27">
    <cfRule type="cellIs" dxfId="590" priority="136" operator="lessThan">
      <formula>0</formula>
    </cfRule>
  </conditionalFormatting>
  <conditionalFormatting sqref="Z27:AB30">
    <cfRule type="cellIs" dxfId="589" priority="135" operator="greaterThan">
      <formula>0</formula>
    </cfRule>
  </conditionalFormatting>
  <conditionalFormatting sqref="AC26 AD27 Y27:AB30">
    <cfRule type="cellIs" dxfId="588" priority="134" operator="equal">
      <formula>0</formula>
    </cfRule>
  </conditionalFormatting>
  <conditionalFormatting sqref="AC26">
    <cfRule type="containsErrors" dxfId="587" priority="133">
      <formula>ISERROR(AC26)</formula>
    </cfRule>
  </conditionalFormatting>
  <conditionalFormatting sqref="AC27:AC30">
    <cfRule type="containsErrors" dxfId="586" priority="130">
      <formula>ISERROR(AC27)</formula>
    </cfRule>
    <cfRule type="cellIs" dxfId="585" priority="131" operator="greaterThan">
      <formula>0</formula>
    </cfRule>
    <cfRule type="cellIs" dxfId="584" priority="132" operator="equal">
      <formula>0</formula>
    </cfRule>
  </conditionalFormatting>
  <conditionalFormatting sqref="AA27:AB30">
    <cfRule type="cellIs" dxfId="583" priority="128" operator="lessThan">
      <formula>0</formula>
    </cfRule>
    <cfRule type="cellIs" dxfId="582" priority="129" operator="greaterThan">
      <formula>0</formula>
    </cfRule>
  </conditionalFormatting>
  <conditionalFormatting sqref="AB27:AB30">
    <cfRule type="cellIs" dxfId="581" priority="127" operator="greaterThan">
      <formula>0</formula>
    </cfRule>
  </conditionalFormatting>
  <conditionalFormatting sqref="Y72:Y73 AD72">
    <cfRule type="cellIs" dxfId="580" priority="126" operator="equal">
      <formula>0</formula>
    </cfRule>
  </conditionalFormatting>
  <conditionalFormatting sqref="Y72:Y73 AD72">
    <cfRule type="cellIs" dxfId="579" priority="125" operator="greaterThan">
      <formula>0</formula>
    </cfRule>
  </conditionalFormatting>
  <conditionalFormatting sqref="Y72:Y73 AD72">
    <cfRule type="cellIs" dxfId="578" priority="124" operator="lessThan">
      <formula>0</formula>
    </cfRule>
  </conditionalFormatting>
  <conditionalFormatting sqref="Z72:AB73">
    <cfRule type="cellIs" dxfId="577" priority="123" operator="greaterThan">
      <formula>0</formula>
    </cfRule>
  </conditionalFormatting>
  <conditionalFormatting sqref="AD72 Y72:AB73">
    <cfRule type="cellIs" dxfId="576" priority="122" operator="equal">
      <formula>0</formula>
    </cfRule>
  </conditionalFormatting>
  <conditionalFormatting sqref="AC71">
    <cfRule type="containsErrors" dxfId="575" priority="121">
      <formula>ISERROR(AC71)</formula>
    </cfRule>
  </conditionalFormatting>
  <conditionalFormatting sqref="AC72:AC73">
    <cfRule type="containsErrors" dxfId="574" priority="118">
      <formula>ISERROR(AC72)</formula>
    </cfRule>
    <cfRule type="cellIs" dxfId="573" priority="119" operator="greaterThan">
      <formula>0</formula>
    </cfRule>
    <cfRule type="cellIs" dxfId="572" priority="120" operator="equal">
      <formula>0</formula>
    </cfRule>
  </conditionalFormatting>
  <conditionalFormatting sqref="AA72:AB73">
    <cfRule type="cellIs" dxfId="571" priority="116" operator="lessThan">
      <formula>0</formula>
    </cfRule>
    <cfRule type="cellIs" dxfId="570" priority="117" operator="greaterThan">
      <formula>0</formula>
    </cfRule>
  </conditionalFormatting>
  <conditionalFormatting sqref="AB72:AB73">
    <cfRule type="cellIs" dxfId="569" priority="115" operator="greaterThan">
      <formula>0</formula>
    </cfRule>
  </conditionalFormatting>
  <conditionalFormatting sqref="AC18:AC21 AC36:AC40 AC42:AC45 AC47:AC51 AC57:AC61 AC63:AC66 AC68:AC70 AC72:AC73">
    <cfRule type="cellIs" dxfId="568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{DF5DF1CC-7D5D-4771-9AE5-1B0EBCFF9233}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{229D8717-8759-4A6F-8CEF-E3B324729A39}</x14:id>
        </ext>
      </extLst>
    </cfRule>
  </conditionalFormatting>
  <conditionalFormatting sqref="Y10:Y12 AD10">
    <cfRule type="cellIs" dxfId="567" priority="114" operator="equal">
      <formula>0</formula>
    </cfRule>
  </conditionalFormatting>
  <conditionalFormatting sqref="Y10:Y12 AD10">
    <cfRule type="cellIs" dxfId="566" priority="113" operator="greaterThan">
      <formula>0</formula>
    </cfRule>
  </conditionalFormatting>
  <conditionalFormatting sqref="Y10:Y12 AD10">
    <cfRule type="cellIs" dxfId="565" priority="112" operator="lessThan">
      <formula>0</formula>
    </cfRule>
  </conditionalFormatting>
  <conditionalFormatting sqref="Z10:AB12">
    <cfRule type="cellIs" dxfId="564" priority="111" operator="greaterThan">
      <formula>0</formula>
    </cfRule>
  </conditionalFormatting>
  <conditionalFormatting sqref="AC9 AD10 Y10:AB12">
    <cfRule type="cellIs" dxfId="563" priority="110" operator="equal">
      <formula>0</formula>
    </cfRule>
  </conditionalFormatting>
  <conditionalFormatting sqref="AC9">
    <cfRule type="containsErrors" dxfId="562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{898CA498-97C4-4D3B-AC75-AB09EF9DA9A5}</x14:id>
        </ext>
      </extLst>
    </cfRule>
  </conditionalFormatting>
  <conditionalFormatting sqref="AC10:AC12">
    <cfRule type="containsErrors" dxfId="561" priority="103">
      <formula>ISERROR(AC10)</formula>
    </cfRule>
    <cfRule type="cellIs" dxfId="560" priority="104" operator="greaterThan">
      <formula>0</formula>
    </cfRule>
  </conditionalFormatting>
  <conditionalFormatting sqref="AA10:AB12">
    <cfRule type="cellIs" dxfId="559" priority="101" operator="lessThan">
      <formula>0</formula>
    </cfRule>
    <cfRule type="cellIs" dxfId="558" priority="102" operator="greaterThan">
      <formula>0</formula>
    </cfRule>
  </conditionalFormatting>
  <conditionalFormatting sqref="AB10:AB12">
    <cfRule type="cellIs" dxfId="557" priority="100" operator="greaterThan">
      <formula>0</formula>
    </cfRule>
  </conditionalFormatting>
  <conditionalFormatting sqref="AC10:AC12">
    <cfRule type="cellIs" dxfId="556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{BBDF8A6A-0EB7-4D81-B51B-03FD52978DAC}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{5E96D9E1-F8EA-43A5-9708-4E09E5A891A2}</x14:id>
        </ext>
      </extLst>
    </cfRule>
  </conditionalFormatting>
  <conditionalFormatting sqref="Y14:Y16 AD14">
    <cfRule type="cellIs" dxfId="555" priority="99" operator="equal">
      <formula>0</formula>
    </cfRule>
  </conditionalFormatting>
  <conditionalFormatting sqref="Y14:Y16 AD14">
    <cfRule type="cellIs" dxfId="554" priority="98" operator="greaterThan">
      <formula>0</formula>
    </cfRule>
  </conditionalFormatting>
  <conditionalFormatting sqref="Y14:Y16 AD14">
    <cfRule type="cellIs" dxfId="553" priority="97" operator="lessThan">
      <formula>0</formula>
    </cfRule>
  </conditionalFormatting>
  <conditionalFormatting sqref="Z14:AB16">
    <cfRule type="cellIs" dxfId="552" priority="96" operator="greaterThan">
      <formula>0</formula>
    </cfRule>
  </conditionalFormatting>
  <conditionalFormatting sqref="AC13 AD14 Y14:AB16">
    <cfRule type="cellIs" dxfId="551" priority="95" operator="equal">
      <formula>0</formula>
    </cfRule>
  </conditionalFormatting>
  <conditionalFormatting sqref="AC13">
    <cfRule type="containsErrors" dxfId="550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{2CA52BA6-1E52-408F-B7E6-F578C5EA9532}</x14:id>
        </ext>
      </extLst>
    </cfRule>
  </conditionalFormatting>
  <conditionalFormatting sqref="AC14:AC16">
    <cfRule type="containsErrors" dxfId="549" priority="88">
      <formula>ISERROR(AC14)</formula>
    </cfRule>
    <cfRule type="cellIs" dxfId="548" priority="89" operator="greaterThan">
      <formula>0</formula>
    </cfRule>
  </conditionalFormatting>
  <conditionalFormatting sqref="AA14:AB16">
    <cfRule type="cellIs" dxfId="547" priority="86" operator="lessThan">
      <formula>0</formula>
    </cfRule>
    <cfRule type="cellIs" dxfId="546" priority="87" operator="greaterThan">
      <formula>0</formula>
    </cfRule>
  </conditionalFormatting>
  <conditionalFormatting sqref="AB14:AB16">
    <cfRule type="cellIs" dxfId="545" priority="85" operator="greaterThan">
      <formula>0</formula>
    </cfRule>
  </conditionalFormatting>
  <conditionalFormatting sqref="AC14:AC16">
    <cfRule type="cellIs" dxfId="544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{6E482EED-F54E-467F-B8AB-D30B912EDD84}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{104502F5-6EF1-419E-9695-21377530602B}</x14:id>
        </ext>
      </extLst>
    </cfRule>
  </conditionalFormatting>
  <conditionalFormatting sqref="Y23:Y25 AD23">
    <cfRule type="cellIs" dxfId="543" priority="84" operator="equal">
      <formula>0</formula>
    </cfRule>
  </conditionalFormatting>
  <conditionalFormatting sqref="Y23:Y25 AD23">
    <cfRule type="cellIs" dxfId="542" priority="83" operator="greaterThan">
      <formula>0</formula>
    </cfRule>
  </conditionalFormatting>
  <conditionalFormatting sqref="Y23:Y25 AD23">
    <cfRule type="cellIs" dxfId="541" priority="82" operator="lessThan">
      <formula>0</formula>
    </cfRule>
  </conditionalFormatting>
  <conditionalFormatting sqref="Z23:AB25">
    <cfRule type="cellIs" dxfId="540" priority="81" operator="greaterThan">
      <formula>0</formula>
    </cfRule>
  </conditionalFormatting>
  <conditionalFormatting sqref="AC22 AD23 Y23:AB25">
    <cfRule type="cellIs" dxfId="539" priority="80" operator="equal">
      <formula>0</formula>
    </cfRule>
  </conditionalFormatting>
  <conditionalFormatting sqref="AC22">
    <cfRule type="containsErrors" dxfId="538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{7E1E8DB7-235F-46B5-A5B5-4D930365FD31}</x14:id>
        </ext>
      </extLst>
    </cfRule>
  </conditionalFormatting>
  <conditionalFormatting sqref="AC23:AC25">
    <cfRule type="containsErrors" dxfId="537" priority="73">
      <formula>ISERROR(AC23)</formula>
    </cfRule>
    <cfRule type="cellIs" dxfId="536" priority="74" operator="greaterThan">
      <formula>0</formula>
    </cfRule>
  </conditionalFormatting>
  <conditionalFormatting sqref="AA23:AB25">
    <cfRule type="cellIs" dxfId="535" priority="71" operator="lessThan">
      <formula>0</formula>
    </cfRule>
    <cfRule type="cellIs" dxfId="534" priority="72" operator="greaterThan">
      <formula>0</formula>
    </cfRule>
  </conditionalFormatting>
  <conditionalFormatting sqref="AB23:AB25">
    <cfRule type="cellIs" dxfId="533" priority="70" operator="greaterThan">
      <formula>0</formula>
    </cfRule>
  </conditionalFormatting>
  <conditionalFormatting sqref="AC23:AC25">
    <cfRule type="cellIs" dxfId="532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{1A407E95-7F56-49C9-A460-1E23BC58EB49}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{B7879694-1A24-47DB-95C8-5940717CA63A}</x14:id>
        </ext>
      </extLst>
    </cfRule>
  </conditionalFormatting>
  <conditionalFormatting sqref="Y32:Y34 AD32">
    <cfRule type="cellIs" dxfId="531" priority="69" operator="equal">
      <formula>0</formula>
    </cfRule>
  </conditionalFormatting>
  <conditionalFormatting sqref="Y32:Y34 AD32">
    <cfRule type="cellIs" dxfId="530" priority="68" operator="greaterThan">
      <formula>0</formula>
    </cfRule>
  </conditionalFormatting>
  <conditionalFormatting sqref="Y32:Y34 AD32">
    <cfRule type="cellIs" dxfId="529" priority="67" operator="lessThan">
      <formula>0</formula>
    </cfRule>
  </conditionalFormatting>
  <conditionalFormatting sqref="Z32:AB34">
    <cfRule type="cellIs" dxfId="528" priority="66" operator="greaterThan">
      <formula>0</formula>
    </cfRule>
  </conditionalFormatting>
  <conditionalFormatting sqref="AC31 AD32 Y32:AB34">
    <cfRule type="cellIs" dxfId="527" priority="65" operator="equal">
      <formula>0</formula>
    </cfRule>
  </conditionalFormatting>
  <conditionalFormatting sqref="AC31">
    <cfRule type="containsErrors" dxfId="526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{EC69FDDA-CC83-493F-997D-62C8E78CE250}</x14:id>
        </ext>
      </extLst>
    </cfRule>
  </conditionalFormatting>
  <conditionalFormatting sqref="AC32:AC34">
    <cfRule type="containsErrors" dxfId="525" priority="58">
      <formula>ISERROR(AC32)</formula>
    </cfRule>
    <cfRule type="cellIs" dxfId="524" priority="59" operator="greaterThan">
      <formula>0</formula>
    </cfRule>
  </conditionalFormatting>
  <conditionalFormatting sqref="AA32:AB34">
    <cfRule type="cellIs" dxfId="523" priority="56" operator="lessThan">
      <formula>0</formula>
    </cfRule>
    <cfRule type="cellIs" dxfId="522" priority="57" operator="greaterThan">
      <formula>0</formula>
    </cfRule>
  </conditionalFormatting>
  <conditionalFormatting sqref="AB32:AB34">
    <cfRule type="cellIs" dxfId="521" priority="55" operator="greaterThan">
      <formula>0</formula>
    </cfRule>
  </conditionalFormatting>
  <conditionalFormatting sqref="AC32:AC34">
    <cfRule type="cellIs" dxfId="520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{1EC7184D-87BB-4C9C-A178-FA2595B7B7F2}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{C505BEF0-10BB-4B12-AAAD-FA2E5FCE1576}</x14:id>
        </ext>
      </extLst>
    </cfRule>
  </conditionalFormatting>
  <conditionalFormatting sqref="Y53:Y55 AD53">
    <cfRule type="cellIs" dxfId="519" priority="54" operator="equal">
      <formula>0</formula>
    </cfRule>
  </conditionalFormatting>
  <conditionalFormatting sqref="Y53:Y55 AD53">
    <cfRule type="cellIs" dxfId="518" priority="53" operator="greaterThan">
      <formula>0</formula>
    </cfRule>
  </conditionalFormatting>
  <conditionalFormatting sqref="Y53:Y55 AD53">
    <cfRule type="cellIs" dxfId="517" priority="52" operator="lessThan">
      <formula>0</formula>
    </cfRule>
  </conditionalFormatting>
  <conditionalFormatting sqref="Z53:AB55">
    <cfRule type="cellIs" dxfId="516" priority="51" operator="greaterThan">
      <formula>0</formula>
    </cfRule>
  </conditionalFormatting>
  <conditionalFormatting sqref="AC52 AD53 Y53:AB55">
    <cfRule type="cellIs" dxfId="515" priority="50" operator="equal">
      <formula>0</formula>
    </cfRule>
  </conditionalFormatting>
  <conditionalFormatting sqref="AC52">
    <cfRule type="containsErrors" dxfId="514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{DAEB8279-3DD0-4CBD-8F75-9E618DB46311}</x14:id>
        </ext>
      </extLst>
    </cfRule>
  </conditionalFormatting>
  <conditionalFormatting sqref="AC53:AC55">
    <cfRule type="containsErrors" dxfId="513" priority="43">
      <formula>ISERROR(AC53)</formula>
    </cfRule>
    <cfRule type="cellIs" dxfId="512" priority="44" operator="greaterThan">
      <formula>0</formula>
    </cfRule>
  </conditionalFormatting>
  <conditionalFormatting sqref="AA53:AB55">
    <cfRule type="cellIs" dxfId="511" priority="41" operator="lessThan">
      <formula>0</formula>
    </cfRule>
    <cfRule type="cellIs" dxfId="510" priority="42" operator="greaterThan">
      <formula>0</formula>
    </cfRule>
  </conditionalFormatting>
  <conditionalFormatting sqref="AB53:AB55">
    <cfRule type="cellIs" dxfId="509" priority="40" operator="greaterThan">
      <formula>0</formula>
    </cfRule>
  </conditionalFormatting>
  <conditionalFormatting sqref="AC53:AC55">
    <cfRule type="cellIs" dxfId="508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{DD4E8B2B-7161-4399-927E-5D53EABBDBBF}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{C8B18508-41D6-4BFC-8873-F45D8737783A}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{3EDA1746-5F98-48AC-B9FD-2C2D5AB1386D}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{0453D2BA-3BB3-4A2D-9580-989CA333DAFB}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{B603D5B9-7610-484A-AC50-AB62CAADC5CB}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{575B8F83-6D1E-4F26-85E1-5BB3C12D4C98}</x14:id>
        </ext>
      </extLst>
    </cfRule>
  </conditionalFormatting>
  <conditionalFormatting sqref="O53:O56 M53:M56 M39:M41 O39:O41 M43:M45 M50:M51 O43:O45 O50:O51">
    <cfRule type="cellIs" dxfId="507" priority="34" operator="equal">
      <formula>0</formula>
    </cfRule>
  </conditionalFormatting>
  <conditionalFormatting sqref="O53:O56 M53:M56 M39:M41 O39:O41 M43:M45 M50:M51 O43:O45 O50:O51">
    <cfRule type="cellIs" dxfId="506" priority="33" operator="greaterThan">
      <formula>0</formula>
    </cfRule>
  </conditionalFormatting>
  <conditionalFormatting sqref="O53:O56 M53:M56 M39:M41 O39:O41 M43:M45 M50:M51 O43:O45 O50:O51">
    <cfRule type="cellIs" dxfId="505" priority="32" operator="lessThan">
      <formula>0</formula>
    </cfRule>
  </conditionalFormatting>
  <conditionalFormatting sqref="N53:N56 N39:N41 N43:N45 N50:N51">
    <cfRule type="cellIs" dxfId="504" priority="31" operator="greaterThan">
      <formula>0</formula>
    </cfRule>
  </conditionalFormatting>
  <conditionalFormatting sqref="O39:P41 O53:P56 O43:P45 O50:P51">
    <cfRule type="cellIs" dxfId="503" priority="30" operator="equal">
      <formula>0</formula>
    </cfRule>
  </conditionalFormatting>
  <conditionalFormatting sqref="O39:P41 O53:P56 O43:P45 O50:P51">
    <cfRule type="containsErrors" dxfId="502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{790BA603-B6D6-4625-A780-DACD36A52BEB}</x14:id>
        </ext>
      </extLst>
    </cfRule>
  </conditionalFormatting>
  <conditionalFormatting sqref="M42 O42">
    <cfRule type="cellIs" dxfId="501" priority="27" operator="equal">
      <formula>0</formula>
    </cfRule>
  </conditionalFormatting>
  <conditionalFormatting sqref="M42 O42">
    <cfRule type="cellIs" dxfId="500" priority="26" operator="greaterThan">
      <formula>0</formula>
    </cfRule>
  </conditionalFormatting>
  <conditionalFormatting sqref="M42 O42">
    <cfRule type="cellIs" dxfId="499" priority="25" operator="lessThan">
      <formula>0</formula>
    </cfRule>
  </conditionalFormatting>
  <conditionalFormatting sqref="N42">
    <cfRule type="cellIs" dxfId="498" priority="24" operator="greaterThan">
      <formula>0</formula>
    </cfRule>
  </conditionalFormatting>
  <conditionalFormatting sqref="O42:P42">
    <cfRule type="cellIs" dxfId="497" priority="23" operator="equal">
      <formula>0</formula>
    </cfRule>
  </conditionalFormatting>
  <conditionalFormatting sqref="O42:P42">
    <cfRule type="containsErrors" dxfId="496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{38536A9F-D1FF-407A-B933-33B51F5E2FEE}</x14:id>
        </ext>
      </extLst>
    </cfRule>
  </conditionalFormatting>
  <conditionalFormatting sqref="M46 O46">
    <cfRule type="cellIs" dxfId="495" priority="20" operator="equal">
      <formula>0</formula>
    </cfRule>
  </conditionalFormatting>
  <conditionalFormatting sqref="M46 O46">
    <cfRule type="cellIs" dxfId="494" priority="19" operator="greaterThan">
      <formula>0</formula>
    </cfRule>
  </conditionalFormatting>
  <conditionalFormatting sqref="M46 O46">
    <cfRule type="cellIs" dxfId="493" priority="18" operator="lessThan">
      <formula>0</formula>
    </cfRule>
  </conditionalFormatting>
  <conditionalFormatting sqref="N46">
    <cfRule type="cellIs" dxfId="492" priority="17" operator="greaterThan">
      <formula>0</formula>
    </cfRule>
  </conditionalFormatting>
  <conditionalFormatting sqref="O46:P46">
    <cfRule type="cellIs" dxfId="491" priority="16" operator="equal">
      <formula>0</formula>
    </cfRule>
  </conditionalFormatting>
  <conditionalFormatting sqref="O46:P46">
    <cfRule type="containsErrors" dxfId="490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{9E82697D-155E-43F8-BB26-C71EC1D4A5DA}</x14:id>
        </ext>
      </extLst>
    </cfRule>
  </conditionalFormatting>
  <conditionalFormatting sqref="M47:M48 O47:O48">
    <cfRule type="cellIs" dxfId="489" priority="13" operator="equal">
      <formula>0</formula>
    </cfRule>
  </conditionalFormatting>
  <conditionalFormatting sqref="M47:M48 O47:O48">
    <cfRule type="cellIs" dxfId="488" priority="12" operator="greaterThan">
      <formula>0</formula>
    </cfRule>
  </conditionalFormatting>
  <conditionalFormatting sqref="M47:M48 O47:O48">
    <cfRule type="cellIs" dxfId="487" priority="11" operator="lessThan">
      <formula>0</formula>
    </cfRule>
  </conditionalFormatting>
  <conditionalFormatting sqref="N47:N48">
    <cfRule type="cellIs" dxfId="486" priority="10" operator="greaterThan">
      <formula>0</formula>
    </cfRule>
  </conditionalFormatting>
  <conditionalFormatting sqref="O47:P48">
    <cfRule type="cellIs" dxfId="485" priority="9" operator="equal">
      <formula>0</formula>
    </cfRule>
  </conditionalFormatting>
  <conditionalFormatting sqref="O47:P48">
    <cfRule type="containsErrors" dxfId="484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{7F3CC8FA-E0D5-4FDD-9AA6-9913E8A48FB2}</x14:id>
        </ext>
      </extLst>
    </cfRule>
  </conditionalFormatting>
  <conditionalFormatting sqref="M49 O49">
    <cfRule type="cellIs" dxfId="483" priority="6" operator="equal">
      <formula>0</formula>
    </cfRule>
  </conditionalFormatting>
  <conditionalFormatting sqref="M49 O49">
    <cfRule type="cellIs" dxfId="482" priority="5" operator="greaterThan">
      <formula>0</formula>
    </cfRule>
  </conditionalFormatting>
  <conditionalFormatting sqref="M49 O49">
    <cfRule type="cellIs" dxfId="481" priority="4" operator="lessThan">
      <formula>0</formula>
    </cfRule>
  </conditionalFormatting>
  <conditionalFormatting sqref="N49">
    <cfRule type="cellIs" dxfId="480" priority="3" operator="greaterThan">
      <formula>0</formula>
    </cfRule>
  </conditionalFormatting>
  <conditionalFormatting sqref="O49:P49">
    <cfRule type="cellIs" dxfId="479" priority="2" operator="equal">
      <formula>0</formula>
    </cfRule>
  </conditionalFormatting>
  <conditionalFormatting sqref="O49:P49">
    <cfRule type="containsErrors" dxfId="478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{04C04F24-DA3B-4418-A8C4-452FA6173882}</x14:id>
        </ext>
      </extLst>
    </cfRule>
  </conditionalFormatting>
  <dataValidations count="4">
    <dataValidation type="list" allowBlank="1" showInputMessage="1" showErrorMessage="1" sqref="D5:D1005">
      <formula1>Sports</formula1>
    </dataValidation>
    <dataValidation type="list" allowBlank="1" showInputMessage="1" showErrorMessage="1" sqref="C5:C1005">
      <formula1>Setembro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B5:B1005">
      <formula1>Competitions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0CE769-362A-4B57-B8C3-70650B7C74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3DE57F96-D596-4400-9591-5FBD8D7047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D83A1EA5-8111-4926-A3F5-3E10911D53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402E768C-1381-4D47-9BEE-A31FA9C67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823499FB-AA6C-4AB8-A7F2-E8E1C5951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EEE05EC6-6743-4F35-8FC5-7DD09D866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75660687-DBC1-4D7F-AB7E-A0C35EFE22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DF5DF1CC-7D5D-4771-9AE5-1B0EBCFF92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9D8717-8759-4A6F-8CEF-E3B324729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898CA498-97C4-4D3B-AC75-AB09EF9DA9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BBDF8A6A-0EB7-4D81-B51B-03FD52978D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E96D9E1-F8EA-43A5-9708-4E09E5A891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2CA52BA6-1E52-408F-B7E6-F578C5EA95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6E482EED-F54E-467F-B8AB-D30B912EDD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4502F5-6EF1-419E-9695-213775306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7E1E8DB7-235F-46B5-A5B5-4D930365FD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1A407E95-7F56-49C9-A460-1E23BC58EB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7879694-1A24-47DB-95C8-5940717CA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EC69FDDA-CC83-493F-997D-62C8E78CE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1EC7184D-87BB-4C9C-A178-FA2595B7B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505BEF0-10BB-4B12-AAAD-FA2E5FCE15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DAEB8279-3DD0-4CBD-8F75-9E618DB463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DD4E8B2B-7161-4399-927E-5D53EABBDB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8B18508-41D6-4BFC-8873-F45D87377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3EDA1746-5F98-48AC-B9FD-2C2D5AB138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0453D2BA-3BB3-4A2D-9580-989CA333DA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B603D5B9-7610-484A-AC50-AB62CAADC5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575B8F83-6D1E-4F26-85E1-5BB3C12D4C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790BA603-B6D6-4625-A780-DACD36A52B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38536A9F-D1FF-407A-B933-33B51F5E2F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9E82697D-155E-43F8-BB26-C71EC1D4A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7F3CC8FA-E0D5-4FDD-9AA6-9913E8A48F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04C04F24-DA3B-4418-A8C4-452FA61738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" style="5" customWidth="1"/>
    <col min="9" max="9" width="2" style="2" customWidth="1"/>
    <col min="10" max="10" width="8.875" style="2"/>
    <col min="11" max="11" width="8.625" style="3" customWidth="1"/>
    <col min="12" max="12" width="9.875" style="4" customWidth="1"/>
    <col min="13" max="13" width="9.625" style="5" customWidth="1"/>
    <col min="14" max="14" width="10.125" style="2" customWidth="1"/>
    <col min="15" max="15" width="10.625" style="2" customWidth="1"/>
    <col min="16" max="17" width="10.75" style="2" customWidth="1"/>
    <col min="18" max="18" width="10.25" style="2" customWidth="1"/>
    <col min="19" max="19" width="10.375" style="2" customWidth="1"/>
    <col min="20" max="20" width="14.625" style="2" customWidth="1"/>
    <col min="21" max="21" width="11.25" style="2" customWidth="1"/>
    <col min="22" max="22" width="9.62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71">
        <f>SUM(Setembro!T5-Banca!E17+Banca!C18)</f>
        <v>0</v>
      </c>
      <c r="U3" s="303"/>
      <c r="V3" s="303"/>
      <c r="W3" s="30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75" t="s">
        <v>0</v>
      </c>
      <c r="B4" s="75" t="s">
        <v>1</v>
      </c>
      <c r="C4" s="19" t="s">
        <v>7</v>
      </c>
      <c r="D4" s="75" t="s">
        <v>2</v>
      </c>
      <c r="E4" s="75" t="s">
        <v>47</v>
      </c>
      <c r="F4" s="53" t="s">
        <v>3</v>
      </c>
      <c r="G4" s="53" t="s">
        <v>4</v>
      </c>
      <c r="H4" s="75" t="s">
        <v>5</v>
      </c>
      <c r="I4" s="75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68" si="0">SUM(G5/F5)</f>
        <v>#DIV/0!</v>
      </c>
      <c r="K5" s="20">
        <v>41183</v>
      </c>
      <c r="L5" s="88">
        <f t="shared" ref="L5:L35" si="1">SUMIF(C:C,K5,G:G)</f>
        <v>0</v>
      </c>
      <c r="M5" s="52">
        <f t="shared" ref="M5:M35" si="2">SUMIF(C:C,K5,F:F)</f>
        <v>0</v>
      </c>
      <c r="N5" s="30" t="e">
        <f t="shared" ref="N5:N35" si="3">SUMIF(C:C,K5,G:G)/SUMIF(C:C,K5,F:F)</f>
        <v>#DIV/0!</v>
      </c>
      <c r="O5" s="55">
        <f t="shared" ref="O5:O35" si="4">COUNTIF(C:C,K5)</f>
        <v>0</v>
      </c>
      <c r="P5" s="52" t="e">
        <f t="shared" ref="P5:P35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41184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41185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41186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41187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41188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41189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41190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41191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41192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41193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41194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41195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41196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41197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41198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41199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41200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41201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41202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41203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41204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41205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41206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41207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41208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41209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41210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41211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41212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K35" s="20">
        <v>41213</v>
      </c>
      <c r="L35" s="88">
        <f t="shared" si="1"/>
        <v>0</v>
      </c>
      <c r="M35" s="52">
        <f t="shared" si="2"/>
        <v>0</v>
      </c>
      <c r="N35" s="30" t="e">
        <f t="shared" si="3"/>
        <v>#DIV/0!</v>
      </c>
      <c r="O35" s="55">
        <f t="shared" si="4"/>
        <v>0</v>
      </c>
      <c r="P35" s="52" t="e">
        <f t="shared" si="5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si="0"/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0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0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0"/>
        <v>#DIV/0!</v>
      </c>
      <c r="K47" s="254" t="s">
        <v>217</v>
      </c>
      <c r="L47" s="255"/>
      <c r="M47" s="56">
        <f t="shared" ref="M47:M48" si="11">SUMIF(A:A,K47,G:G)</f>
        <v>0</v>
      </c>
      <c r="N47" s="21">
        <f t="shared" ref="N47:N48" si="12">COUNTIF(A:A,K47)</f>
        <v>0</v>
      </c>
      <c r="O47" s="58" t="e">
        <f t="shared" ref="O47:O48" si="13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0"/>
        <v>#DIV/0!</v>
      </c>
      <c r="K48" s="254" t="s">
        <v>218</v>
      </c>
      <c r="L48" s="255"/>
      <c r="M48" s="56">
        <f t="shared" si="11"/>
        <v>0</v>
      </c>
      <c r="N48" s="21">
        <f t="shared" si="12"/>
        <v>0</v>
      </c>
      <c r="O48" s="58" t="e">
        <f t="shared" si="13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0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0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0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0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0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0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0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0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0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0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0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0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0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0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0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0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0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0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0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0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ref="H69:H132" si="14">SUM(G69/F69)</f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4"/>
        <v>#DIV/0!</v>
      </c>
      <c r="P70" s="20">
        <v>41183</v>
      </c>
      <c r="Q70" s="96">
        <f>T3*(1+N69)</f>
        <v>0</v>
      </c>
      <c r="R70" s="97">
        <f>Q70-T3</f>
        <v>0</v>
      </c>
      <c r="S70" s="99">
        <f t="shared" ref="S70:S100" si="15">L5</f>
        <v>0</v>
      </c>
      <c r="T70" s="100">
        <f t="shared" ref="T70:T100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4"/>
        <v>#DIV/0!</v>
      </c>
      <c r="P71" s="20">
        <v>41184</v>
      </c>
      <c r="Q71" s="96">
        <f t="shared" ref="Q71:Q100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4"/>
        <v>#DIV/0!</v>
      </c>
      <c r="P72" s="20">
        <v>41185</v>
      </c>
      <c r="Q72" s="96">
        <f t="shared" si="17"/>
        <v>0</v>
      </c>
      <c r="R72" s="98">
        <f t="shared" ref="R72:R100" si="18">Q72-Q71</f>
        <v>0</v>
      </c>
      <c r="S72" s="99">
        <f t="shared" si="15"/>
        <v>0</v>
      </c>
      <c r="T72" s="100">
        <f t="shared" si="16"/>
        <v>0</v>
      </c>
      <c r="U72" s="52">
        <f t="shared" ref="U72:U100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4"/>
        <v>#DIV/0!</v>
      </c>
      <c r="P73" s="20">
        <v>41186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4"/>
        <v>#DIV/0!</v>
      </c>
      <c r="P74" s="20">
        <v>41187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4"/>
        <v>#DIV/0!</v>
      </c>
      <c r="P75" s="20">
        <v>41188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4"/>
        <v>#DIV/0!</v>
      </c>
      <c r="P76" s="20">
        <v>41189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4"/>
        <v>#DIV/0!</v>
      </c>
      <c r="P77" s="20">
        <v>41190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4"/>
        <v>#DIV/0!</v>
      </c>
      <c r="P78" s="20">
        <v>41191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4"/>
        <v>#DIV/0!</v>
      </c>
      <c r="P79" s="20">
        <v>41192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4"/>
        <v>#DIV/0!</v>
      </c>
      <c r="P80" s="20">
        <v>41193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4"/>
        <v>#DIV/0!</v>
      </c>
      <c r="P81" s="20">
        <v>41194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4"/>
        <v>#DIV/0!</v>
      </c>
      <c r="P82" s="20">
        <v>41195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4"/>
        <v>#DIV/0!</v>
      </c>
      <c r="P83" s="20">
        <v>41196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4"/>
        <v>#DIV/0!</v>
      </c>
      <c r="P84" s="20">
        <v>41197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4"/>
        <v>#DIV/0!</v>
      </c>
      <c r="P85" s="20">
        <v>41198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4"/>
        <v>#DIV/0!</v>
      </c>
      <c r="P86" s="20">
        <v>41199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4"/>
        <v>#DIV/0!</v>
      </c>
      <c r="P87" s="20">
        <v>41200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4"/>
        <v>#DIV/0!</v>
      </c>
      <c r="P88" s="20">
        <v>41201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4"/>
        <v>#DIV/0!</v>
      </c>
      <c r="P89" s="20">
        <v>41202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4"/>
        <v>#DIV/0!</v>
      </c>
      <c r="P90" s="20">
        <v>41203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4"/>
        <v>#DIV/0!</v>
      </c>
      <c r="P91" s="20">
        <v>41204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4"/>
        <v>#DIV/0!</v>
      </c>
      <c r="P92" s="20">
        <v>41205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4"/>
        <v>#DIV/0!</v>
      </c>
      <c r="P93" s="20">
        <v>41206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4"/>
        <v>#DIV/0!</v>
      </c>
      <c r="P94" s="20">
        <v>41207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4"/>
        <v>#DIV/0!</v>
      </c>
      <c r="P95" s="20">
        <v>41208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4"/>
        <v>#DIV/0!</v>
      </c>
      <c r="P96" s="20">
        <v>41209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4"/>
        <v>#DIV/0!</v>
      </c>
      <c r="P97" s="20">
        <v>41210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4"/>
        <v>#DIV/0!</v>
      </c>
      <c r="P98" s="20">
        <v>41211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4"/>
        <v>#DIV/0!</v>
      </c>
      <c r="P99" s="20">
        <v>41212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4"/>
        <v>#DIV/0!</v>
      </c>
      <c r="P100" s="20">
        <v>41213</v>
      </c>
      <c r="Q100" s="96">
        <f t="shared" si="17"/>
        <v>0</v>
      </c>
      <c r="R100" s="98">
        <f t="shared" si="18"/>
        <v>0</v>
      </c>
      <c r="S100" s="99">
        <f t="shared" si="15"/>
        <v>0</v>
      </c>
      <c r="T100" s="100">
        <f t="shared" si="16"/>
        <v>0</v>
      </c>
      <c r="U100" s="52">
        <f t="shared" si="19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4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4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4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4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4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4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4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si="14"/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14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14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14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14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14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14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14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14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14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14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14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14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14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14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14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14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14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14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14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14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14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14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14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14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ref="H133:H196" si="20">SUM(G133/F133)</f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si="20"/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0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0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0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0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0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0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0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0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0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0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0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0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0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0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0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0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0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0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0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0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0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0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0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0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ref="H197:H260" si="21">SUM(G197/F197)</f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si="21"/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1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1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1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1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1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1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1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1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1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1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1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1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1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1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1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1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1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1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1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1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1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1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1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1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ref="H261:H324" si="22">SUM(G261/F261)</f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si="22"/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2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2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2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2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2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2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2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2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2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2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2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2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2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2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2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2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2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2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2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2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2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2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2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2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ref="H325:H388" si="23">SUM(G325/F325)</f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si="23"/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3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3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3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3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3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3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3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3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3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3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3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3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3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3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3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3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3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3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3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3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3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3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3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3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ref="H389:H452" si="24">SUM(G389/F389)</f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si="24"/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4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4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4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4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4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4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4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4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4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4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4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4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4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4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4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4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4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4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4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4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4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4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4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4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ref="H453:H516" si="25">SUM(G453/F453)</f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si="25"/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5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5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5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5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5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5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5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5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5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5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5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5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5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5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5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5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5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5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5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5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5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5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5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5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ref="H517:H580" si="26">SUM(G517/F517)</f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si="26"/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6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6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6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6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6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6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6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6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6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6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6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6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6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6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6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6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6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6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6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6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6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6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6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6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ref="H581:H644" si="27">SUM(G581/F581)</f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si="27"/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7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7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7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7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7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7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7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7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7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7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7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7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7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7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7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7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7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7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7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7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7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7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7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7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ref="H645:H708" si="28">SUM(G645/F645)</f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si="28"/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8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8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8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8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8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8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8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8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8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8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8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8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8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8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8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8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8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8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8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8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8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8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8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8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ref="H709:H772" si="29">SUM(G709/F709)</f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si="29"/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29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29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29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29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29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29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29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29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29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29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29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29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29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29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29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29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29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29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29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29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29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29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29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29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ref="H773:H836" si="30">SUM(G773/F773)</f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si="30"/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0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0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0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0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0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0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0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0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0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0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0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0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0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0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0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0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0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0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0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0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0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0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0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0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ref="H837:H900" si="31">SUM(G837/F837)</f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si="31"/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1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1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1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1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1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1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1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1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1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1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1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1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1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1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1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1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1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1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1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1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1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1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1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1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ref="H901:H964" si="32">SUM(G901/F901)</f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si="32"/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2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2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2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2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2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2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2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2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2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2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2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2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2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2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2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2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2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2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2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2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2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2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2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2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ref="H965:H1005" si="33">SUM(G965/F965)</f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si="33"/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3"/>
        <v>#DIV/0!</v>
      </c>
    </row>
  </sheetData>
  <sheetProtection sheet="1" objects="1" scenarios="1" selectLockedCells="1"/>
  <mergeCells count="87">
    <mergeCell ref="X56:Y56"/>
    <mergeCell ref="X62:Y62"/>
    <mergeCell ref="X35:Y35"/>
    <mergeCell ref="X41:Y41"/>
    <mergeCell ref="X46:Y46"/>
    <mergeCell ref="K47:L47"/>
    <mergeCell ref="K53:L53"/>
    <mergeCell ref="X52:Y52"/>
    <mergeCell ref="X13:Y13"/>
    <mergeCell ref="X17:Y17"/>
    <mergeCell ref="X22:Y22"/>
    <mergeCell ref="X26:Y26"/>
    <mergeCell ref="X31:Y31"/>
    <mergeCell ref="T32:U32"/>
    <mergeCell ref="V32:W32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36:W36"/>
    <mergeCell ref="T37:W41"/>
    <mergeCell ref="AD3:AD4"/>
    <mergeCell ref="AD5:AD8"/>
    <mergeCell ref="X9:Y9"/>
    <mergeCell ref="X4:Y4"/>
    <mergeCell ref="T29:U31"/>
    <mergeCell ref="V29:W31"/>
    <mergeCell ref="T20:U22"/>
    <mergeCell ref="V20:W22"/>
    <mergeCell ref="T23:U23"/>
    <mergeCell ref="V23:W23"/>
    <mergeCell ref="T27:W27"/>
    <mergeCell ref="T24:U24"/>
    <mergeCell ref="V24:W24"/>
    <mergeCell ref="T25:U25"/>
    <mergeCell ref="V25:W25"/>
    <mergeCell ref="T26:U26"/>
    <mergeCell ref="V26:W26"/>
    <mergeCell ref="B1:B2"/>
    <mergeCell ref="T7:W11"/>
    <mergeCell ref="T18:W18"/>
    <mergeCell ref="T12:W12"/>
    <mergeCell ref="T13:W17"/>
    <mergeCell ref="T3:W3"/>
    <mergeCell ref="T2:W2"/>
    <mergeCell ref="T4:W4"/>
    <mergeCell ref="T5:W5"/>
    <mergeCell ref="T6:W6"/>
    <mergeCell ref="K69:M69"/>
    <mergeCell ref="T42:W42"/>
    <mergeCell ref="T43:W47"/>
    <mergeCell ref="K67:U67"/>
    <mergeCell ref="K50:L50"/>
    <mergeCell ref="K51:L51"/>
    <mergeCell ref="K42:L42"/>
    <mergeCell ref="K43:L43"/>
    <mergeCell ref="K44:L44"/>
    <mergeCell ref="K45:L45"/>
    <mergeCell ref="K49:L49"/>
    <mergeCell ref="K54:L54"/>
    <mergeCell ref="K55:L55"/>
    <mergeCell ref="K56:L56"/>
    <mergeCell ref="K46:L46"/>
    <mergeCell ref="K48:L48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  <mergeCell ref="X67:Y67"/>
    <mergeCell ref="X71:Y71"/>
  </mergeCells>
  <conditionalFormatting sqref="Q48:S48">
    <cfRule type="dataBar" priority="5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{0832F85E-16C5-47DE-B11A-FDD963AF5184}</x14:id>
        </ext>
      </extLst>
    </cfRule>
  </conditionalFormatting>
  <conditionalFormatting sqref="Q49:S49">
    <cfRule type="dataBar" priority="5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{3BA0ECA6-A611-44F0-BF82-CCA6C54D5984}</x14:id>
        </ext>
      </extLst>
    </cfRule>
  </conditionalFormatting>
  <conditionalFormatting sqref="Q50:S50">
    <cfRule type="dataBar" priority="5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{59067D7B-BD35-4DE9-A8DD-58BC17D0A726}</x14:id>
        </ext>
      </extLst>
    </cfRule>
  </conditionalFormatting>
  <conditionalFormatting sqref="Q51:S51">
    <cfRule type="dataBar" priority="56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{D3FA5B7B-A86B-414F-8FAF-910EFEA7C4D8}</x14:id>
        </ext>
      </extLst>
    </cfRule>
  </conditionalFormatting>
  <conditionalFormatting sqref="Q48:S51">
    <cfRule type="cellIs" dxfId="477" priority="555" operator="equal">
      <formula>0</formula>
    </cfRule>
  </conditionalFormatting>
  <conditionalFormatting sqref="Q48:S51">
    <cfRule type="containsErrors" dxfId="476" priority="552">
      <formula>ISERROR(Q48)</formula>
    </cfRule>
  </conditionalFormatting>
  <conditionalFormatting sqref="G5:H1005">
    <cfRule type="cellIs" dxfId="475" priority="517" operator="equal">
      <formula>0</formula>
    </cfRule>
  </conditionalFormatting>
  <conditionalFormatting sqref="G5:H1005">
    <cfRule type="cellIs" dxfId="474" priority="516" operator="greaterThan">
      <formula>0</formula>
    </cfRule>
  </conditionalFormatting>
  <conditionalFormatting sqref="G5:H1005">
    <cfRule type="cellIs" dxfId="473" priority="515" operator="lessThan">
      <formula>0</formula>
    </cfRule>
  </conditionalFormatting>
  <conditionalFormatting sqref="H5:H1005">
    <cfRule type="cellIs" dxfId="472" priority="514" operator="equal">
      <formula>0</formula>
    </cfRule>
  </conditionalFormatting>
  <conditionalFormatting sqref="H5:H1005">
    <cfRule type="containsErrors" dxfId="471" priority="513">
      <formula>ISERROR(H5)</formula>
    </cfRule>
  </conditionalFormatting>
  <conditionalFormatting sqref="V33:W33">
    <cfRule type="cellIs" dxfId="470" priority="511" operator="equal">
      <formula>0</formula>
    </cfRule>
    <cfRule type="cellIs" dxfId="469" priority="512" operator="greaterThan">
      <formula>0</formula>
    </cfRule>
  </conditionalFormatting>
  <conditionalFormatting sqref="Q39:S46">
    <cfRule type="dataBar" priority="4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{8D1361E4-6C06-45DF-8C68-0373E4FA9711}</x14:id>
        </ext>
      </extLst>
    </cfRule>
  </conditionalFormatting>
  <conditionalFormatting sqref="Q39:S46">
    <cfRule type="cellIs" dxfId="468" priority="462" operator="equal">
      <formula>0</formula>
    </cfRule>
  </conditionalFormatting>
  <conditionalFormatting sqref="Q39:S46">
    <cfRule type="containsErrors" dxfId="467" priority="460">
      <formula>ISERROR(Q39)</formula>
    </cfRule>
  </conditionalFormatting>
  <conditionalFormatting sqref="L5:L35 P5:P35">
    <cfRule type="cellIs" dxfId="466" priority="367" operator="equal">
      <formula>0</formula>
    </cfRule>
  </conditionalFormatting>
  <conditionalFormatting sqref="L5:L35 P5:P35">
    <cfRule type="cellIs" dxfId="465" priority="366" operator="greaterThan">
      <formula>0</formula>
    </cfRule>
  </conditionalFormatting>
  <conditionalFormatting sqref="L5:L35 P5:P35">
    <cfRule type="cellIs" dxfId="464" priority="365" operator="lessThan">
      <formula>0</formula>
    </cfRule>
  </conditionalFormatting>
  <conditionalFormatting sqref="M5:Q35 S5:S35">
    <cfRule type="cellIs" dxfId="463" priority="364" operator="equal">
      <formula>0</formula>
    </cfRule>
  </conditionalFormatting>
  <conditionalFormatting sqref="N5:N35 P5:P35">
    <cfRule type="containsErrors" dxfId="462" priority="363">
      <formula>ISERROR(N5)</formula>
    </cfRule>
  </conditionalFormatting>
  <conditionalFormatting sqref="R5:R35">
    <cfRule type="cellIs" dxfId="461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{ED4CD383-BAE9-4011-A22B-29DD513DC1E3}</x14:id>
        </ext>
      </extLst>
    </cfRule>
  </conditionalFormatting>
  <conditionalFormatting sqref="Q38:S38">
    <cfRule type="cellIs" dxfId="460" priority="360" operator="equal">
      <formula>0</formula>
    </cfRule>
  </conditionalFormatting>
  <conditionalFormatting sqref="Q38:S38">
    <cfRule type="containsErrors" dxfId="459" priority="359">
      <formula>ISERROR(Q38)</formula>
    </cfRule>
  </conditionalFormatting>
  <conditionalFormatting sqref="N69">
    <cfRule type="cellIs" dxfId="458" priority="358" operator="greaterThan">
      <formula>0</formula>
    </cfRule>
  </conditionalFormatting>
  <conditionalFormatting sqref="U70:U100">
    <cfRule type="cellIs" dxfId="457" priority="356" operator="lessThan">
      <formula>0</formula>
    </cfRule>
    <cfRule type="cellIs" dxfId="456" priority="357" operator="greaterThanOrEqual">
      <formula>0</formula>
    </cfRule>
  </conditionalFormatting>
  <conditionalFormatting sqref="Y63:Y66 Y68:Y70 Y18:Y21 Y36:Y40 Y42:Y45 Y47:Y51 Y57:Y61 AD36 AD42 AD47 AD57 AD63 AD68 AD18">
    <cfRule type="cellIs" dxfId="455" priority="165" operator="equal">
      <formula>0</formula>
    </cfRule>
  </conditionalFormatting>
  <conditionalFormatting sqref="Y63:Y66 Y68:Y70 Y18:Y21 Y36:Y40 Y42:Y45 Y47:Y51 Y57:Y61 AD36 AD42 AD47 AD57 AD63 AD68 AD18">
    <cfRule type="cellIs" dxfId="454" priority="164" operator="greaterThan">
      <formula>0</formula>
    </cfRule>
  </conditionalFormatting>
  <conditionalFormatting sqref="Y63:Y66 Y68:Y70 Y18:Y21 Y36:Y40 Y42:Y45 Y47:Y51 Y57:Y61 AD36 AD42 AD47 AD57 AD63 AD68 AD18">
    <cfRule type="cellIs" dxfId="453" priority="163" operator="lessThan">
      <formula>0</formula>
    </cfRule>
  </conditionalFormatting>
  <conditionalFormatting sqref="Z18:AB21 Z36:AB40 Z42:AB45 Z47:AB51 Z57:AB61 Z63:AB66 Z68:AB70">
    <cfRule type="cellIs" dxfId="452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451" priority="161" operator="equal">
      <formula>0</formula>
    </cfRule>
  </conditionalFormatting>
  <conditionalFormatting sqref="AC17 AC35 AC41 AC46 AC56 AC62 AC67">
    <cfRule type="containsErrors" dxfId="450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{8378D7E6-7719-48A5-899E-DF72C96440DF}</x14:id>
        </ext>
      </extLst>
    </cfRule>
  </conditionalFormatting>
  <conditionalFormatting sqref="AC18:AC21 AC36:AC40 AC42:AC45 AC47:AC51 AC57:AC61 AC63:AC66 AC68:AC70">
    <cfRule type="containsErrors" dxfId="449" priority="154">
      <formula>ISERROR(AC18)</formula>
    </cfRule>
    <cfRule type="cellIs" dxfId="448" priority="155" operator="greaterThan">
      <formula>0</formula>
    </cfRule>
  </conditionalFormatting>
  <conditionalFormatting sqref="AA18:AB21 AA36:AB40 AA42:AB45 AA47:AB51 AA57:AB61 AA63:AB66 AA68:AB70">
    <cfRule type="cellIs" dxfId="447" priority="152" operator="lessThan">
      <formula>0</formula>
    </cfRule>
    <cfRule type="cellIs" dxfId="446" priority="153" operator="greaterThan">
      <formula>0</formula>
    </cfRule>
  </conditionalFormatting>
  <conditionalFormatting sqref="AB18:AB21 AB36:AB40 AB42:AB45 AB47:AB51 AB57:AB61 AB63:AB66 AB68:AB70">
    <cfRule type="cellIs" dxfId="445" priority="151" operator="greaterThan">
      <formula>0</formula>
    </cfRule>
  </conditionalFormatting>
  <conditionalFormatting sqref="Y5:Y8 AD5:AD8">
    <cfRule type="cellIs" dxfId="444" priority="150" operator="equal">
      <formula>0</formula>
    </cfRule>
  </conditionalFormatting>
  <conditionalFormatting sqref="Y5:Y8 AD5:AD8">
    <cfRule type="cellIs" dxfId="443" priority="149" operator="greaterThan">
      <formula>0</formula>
    </cfRule>
  </conditionalFormatting>
  <conditionalFormatting sqref="Y5:Y8 AD5:AD8">
    <cfRule type="cellIs" dxfId="442" priority="148" operator="lessThan">
      <formula>0</formula>
    </cfRule>
  </conditionalFormatting>
  <conditionalFormatting sqref="Z5:AB8">
    <cfRule type="cellIs" dxfId="441" priority="147" operator="greaterThan">
      <formula>0</formula>
    </cfRule>
  </conditionalFormatting>
  <conditionalFormatting sqref="AC4 AD5:AD8 Y5:AB8">
    <cfRule type="cellIs" dxfId="440" priority="146" operator="equal">
      <formula>0</formula>
    </cfRule>
  </conditionalFormatting>
  <conditionalFormatting sqref="AC4">
    <cfRule type="containsErrors" dxfId="439" priority="145">
      <formula>ISERROR(AC4)</formula>
    </cfRule>
  </conditionalFormatting>
  <conditionalFormatting sqref="AC5:AC8">
    <cfRule type="containsErrors" dxfId="438" priority="142">
      <formula>ISERROR(AC5)</formula>
    </cfRule>
    <cfRule type="cellIs" dxfId="437" priority="143" operator="greaterThan">
      <formula>0</formula>
    </cfRule>
    <cfRule type="cellIs" dxfId="436" priority="144" operator="equal">
      <formula>0</formula>
    </cfRule>
  </conditionalFormatting>
  <conditionalFormatting sqref="AA5:AB8">
    <cfRule type="cellIs" dxfId="435" priority="140" operator="lessThan">
      <formula>0</formula>
    </cfRule>
    <cfRule type="cellIs" dxfId="434" priority="141" operator="greaterThan">
      <formula>0</formula>
    </cfRule>
  </conditionalFormatting>
  <conditionalFormatting sqref="AB5:AB8">
    <cfRule type="cellIs" dxfId="433" priority="139" operator="greaterThan">
      <formula>0</formula>
    </cfRule>
  </conditionalFormatting>
  <conditionalFormatting sqref="Y27:Y30 AD27">
    <cfRule type="cellIs" dxfId="432" priority="138" operator="equal">
      <formula>0</formula>
    </cfRule>
  </conditionalFormatting>
  <conditionalFormatting sqref="Y27:Y30 AD27">
    <cfRule type="cellIs" dxfId="431" priority="137" operator="greaterThan">
      <formula>0</formula>
    </cfRule>
  </conditionalFormatting>
  <conditionalFormatting sqref="Y27:Y30 AD27">
    <cfRule type="cellIs" dxfId="430" priority="136" operator="lessThan">
      <formula>0</formula>
    </cfRule>
  </conditionalFormatting>
  <conditionalFormatting sqref="Z27:AB30">
    <cfRule type="cellIs" dxfId="429" priority="135" operator="greaterThan">
      <formula>0</formula>
    </cfRule>
  </conditionalFormatting>
  <conditionalFormatting sqref="AC26 AD27 Y27:AB30">
    <cfRule type="cellIs" dxfId="428" priority="134" operator="equal">
      <formula>0</formula>
    </cfRule>
  </conditionalFormatting>
  <conditionalFormatting sqref="AC26">
    <cfRule type="containsErrors" dxfId="427" priority="133">
      <formula>ISERROR(AC26)</formula>
    </cfRule>
  </conditionalFormatting>
  <conditionalFormatting sqref="AC27:AC30">
    <cfRule type="containsErrors" dxfId="426" priority="130">
      <formula>ISERROR(AC27)</formula>
    </cfRule>
    <cfRule type="cellIs" dxfId="425" priority="131" operator="greaterThan">
      <formula>0</formula>
    </cfRule>
    <cfRule type="cellIs" dxfId="424" priority="132" operator="equal">
      <formula>0</formula>
    </cfRule>
  </conditionalFormatting>
  <conditionalFormatting sqref="AA27:AB30">
    <cfRule type="cellIs" dxfId="423" priority="128" operator="lessThan">
      <formula>0</formula>
    </cfRule>
    <cfRule type="cellIs" dxfId="422" priority="129" operator="greaterThan">
      <formula>0</formula>
    </cfRule>
  </conditionalFormatting>
  <conditionalFormatting sqref="AB27:AB30">
    <cfRule type="cellIs" dxfId="421" priority="127" operator="greaterThan">
      <formula>0</formula>
    </cfRule>
  </conditionalFormatting>
  <conditionalFormatting sqref="Y72:Y73 AD72">
    <cfRule type="cellIs" dxfId="420" priority="126" operator="equal">
      <formula>0</formula>
    </cfRule>
  </conditionalFormatting>
  <conditionalFormatting sqref="Y72:Y73 AD72">
    <cfRule type="cellIs" dxfId="419" priority="125" operator="greaterThan">
      <formula>0</formula>
    </cfRule>
  </conditionalFormatting>
  <conditionalFormatting sqref="Y72:Y73 AD72">
    <cfRule type="cellIs" dxfId="418" priority="124" operator="lessThan">
      <formula>0</formula>
    </cfRule>
  </conditionalFormatting>
  <conditionalFormatting sqref="Z72:AB73">
    <cfRule type="cellIs" dxfId="417" priority="123" operator="greaterThan">
      <formula>0</formula>
    </cfRule>
  </conditionalFormatting>
  <conditionalFormatting sqref="AD72 Y72:AB73">
    <cfRule type="cellIs" dxfId="416" priority="122" operator="equal">
      <formula>0</formula>
    </cfRule>
  </conditionalFormatting>
  <conditionalFormatting sqref="AC71">
    <cfRule type="containsErrors" dxfId="415" priority="121">
      <formula>ISERROR(AC71)</formula>
    </cfRule>
  </conditionalFormatting>
  <conditionalFormatting sqref="AC72:AC73">
    <cfRule type="containsErrors" dxfId="414" priority="118">
      <formula>ISERROR(AC72)</formula>
    </cfRule>
    <cfRule type="cellIs" dxfId="413" priority="119" operator="greaterThan">
      <formula>0</formula>
    </cfRule>
    <cfRule type="cellIs" dxfId="412" priority="120" operator="equal">
      <formula>0</formula>
    </cfRule>
  </conditionalFormatting>
  <conditionalFormatting sqref="AA72:AB73">
    <cfRule type="cellIs" dxfId="411" priority="116" operator="lessThan">
      <formula>0</formula>
    </cfRule>
    <cfRule type="cellIs" dxfId="410" priority="117" operator="greaterThan">
      <formula>0</formula>
    </cfRule>
  </conditionalFormatting>
  <conditionalFormatting sqref="AB72:AB73">
    <cfRule type="cellIs" dxfId="409" priority="115" operator="greaterThan">
      <formula>0</formula>
    </cfRule>
  </conditionalFormatting>
  <conditionalFormatting sqref="AC18:AC21 AC36:AC40 AC42:AC45 AC47:AC51 AC57:AC61 AC63:AC66 AC68:AC70 AC72:AC73">
    <cfRule type="cellIs" dxfId="408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{E9133C07-B7F6-4EE8-B510-F18CFCE620D0}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{AA1484A1-938F-4651-90CD-98B726FC8368}</x14:id>
        </ext>
      </extLst>
    </cfRule>
  </conditionalFormatting>
  <conditionalFormatting sqref="Y10:Y12 AD10">
    <cfRule type="cellIs" dxfId="407" priority="114" operator="equal">
      <formula>0</formula>
    </cfRule>
  </conditionalFormatting>
  <conditionalFormatting sqref="Y10:Y12 AD10">
    <cfRule type="cellIs" dxfId="406" priority="113" operator="greaterThan">
      <formula>0</formula>
    </cfRule>
  </conditionalFormatting>
  <conditionalFormatting sqref="Y10:Y12 AD10">
    <cfRule type="cellIs" dxfId="405" priority="112" operator="lessThan">
      <formula>0</formula>
    </cfRule>
  </conditionalFormatting>
  <conditionalFormatting sqref="Z10:AB12">
    <cfRule type="cellIs" dxfId="404" priority="111" operator="greaterThan">
      <formula>0</formula>
    </cfRule>
  </conditionalFormatting>
  <conditionalFormatting sqref="AC9 AD10 Y10:AB12">
    <cfRule type="cellIs" dxfId="403" priority="110" operator="equal">
      <formula>0</formula>
    </cfRule>
  </conditionalFormatting>
  <conditionalFormatting sqref="AC9">
    <cfRule type="containsErrors" dxfId="402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{C0AD1746-3A25-42EE-AA92-FA9F42B29412}</x14:id>
        </ext>
      </extLst>
    </cfRule>
  </conditionalFormatting>
  <conditionalFormatting sqref="AC10:AC12">
    <cfRule type="containsErrors" dxfId="401" priority="103">
      <formula>ISERROR(AC10)</formula>
    </cfRule>
    <cfRule type="cellIs" dxfId="400" priority="104" operator="greaterThan">
      <formula>0</formula>
    </cfRule>
  </conditionalFormatting>
  <conditionalFormatting sqref="AA10:AB12">
    <cfRule type="cellIs" dxfId="399" priority="101" operator="lessThan">
      <formula>0</formula>
    </cfRule>
    <cfRule type="cellIs" dxfId="398" priority="102" operator="greaterThan">
      <formula>0</formula>
    </cfRule>
  </conditionalFormatting>
  <conditionalFormatting sqref="AB10:AB12">
    <cfRule type="cellIs" dxfId="397" priority="100" operator="greaterThan">
      <formula>0</formula>
    </cfRule>
  </conditionalFormatting>
  <conditionalFormatting sqref="AC10:AC12">
    <cfRule type="cellIs" dxfId="396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{CFB900DF-910F-41B2-91CE-6AB963699D26}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{C878E44B-A3AF-4D7C-9F72-0E081D965E8C}</x14:id>
        </ext>
      </extLst>
    </cfRule>
  </conditionalFormatting>
  <conditionalFormatting sqref="Y14:Y16 AD14">
    <cfRule type="cellIs" dxfId="395" priority="99" operator="equal">
      <formula>0</formula>
    </cfRule>
  </conditionalFormatting>
  <conditionalFormatting sqref="Y14:Y16 AD14">
    <cfRule type="cellIs" dxfId="394" priority="98" operator="greaterThan">
      <formula>0</formula>
    </cfRule>
  </conditionalFormatting>
  <conditionalFormatting sqref="Y14:Y16 AD14">
    <cfRule type="cellIs" dxfId="393" priority="97" operator="lessThan">
      <formula>0</formula>
    </cfRule>
  </conditionalFormatting>
  <conditionalFormatting sqref="Z14:AB16">
    <cfRule type="cellIs" dxfId="392" priority="96" operator="greaterThan">
      <formula>0</formula>
    </cfRule>
  </conditionalFormatting>
  <conditionalFormatting sqref="AC13 AD14 Y14:AB16">
    <cfRule type="cellIs" dxfId="391" priority="95" operator="equal">
      <formula>0</formula>
    </cfRule>
  </conditionalFormatting>
  <conditionalFormatting sqref="AC13">
    <cfRule type="containsErrors" dxfId="390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{6FFF38FE-34DF-474C-ADA6-20320FD95A72}</x14:id>
        </ext>
      </extLst>
    </cfRule>
  </conditionalFormatting>
  <conditionalFormatting sqref="AC14:AC16">
    <cfRule type="containsErrors" dxfId="389" priority="88">
      <formula>ISERROR(AC14)</formula>
    </cfRule>
    <cfRule type="cellIs" dxfId="388" priority="89" operator="greaterThan">
      <formula>0</formula>
    </cfRule>
  </conditionalFormatting>
  <conditionalFormatting sqref="AA14:AB16">
    <cfRule type="cellIs" dxfId="387" priority="86" operator="lessThan">
      <formula>0</formula>
    </cfRule>
    <cfRule type="cellIs" dxfId="386" priority="87" operator="greaterThan">
      <formula>0</formula>
    </cfRule>
  </conditionalFormatting>
  <conditionalFormatting sqref="AB14:AB16">
    <cfRule type="cellIs" dxfId="385" priority="85" operator="greaterThan">
      <formula>0</formula>
    </cfRule>
  </conditionalFormatting>
  <conditionalFormatting sqref="AC14:AC16">
    <cfRule type="cellIs" dxfId="384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{14AC2D51-E0D4-42C0-9662-053745E83CCD}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{D488060C-A256-4926-A824-7EE6B9EC59C3}</x14:id>
        </ext>
      </extLst>
    </cfRule>
  </conditionalFormatting>
  <conditionalFormatting sqref="Y23:Y25 AD23">
    <cfRule type="cellIs" dxfId="383" priority="84" operator="equal">
      <formula>0</formula>
    </cfRule>
  </conditionalFormatting>
  <conditionalFormatting sqref="Y23:Y25 AD23">
    <cfRule type="cellIs" dxfId="382" priority="83" operator="greaterThan">
      <formula>0</formula>
    </cfRule>
  </conditionalFormatting>
  <conditionalFormatting sqref="Y23:Y25 AD23">
    <cfRule type="cellIs" dxfId="381" priority="82" operator="lessThan">
      <formula>0</formula>
    </cfRule>
  </conditionalFormatting>
  <conditionalFormatting sqref="Z23:AB25">
    <cfRule type="cellIs" dxfId="380" priority="81" operator="greaterThan">
      <formula>0</formula>
    </cfRule>
  </conditionalFormatting>
  <conditionalFormatting sqref="AC22 AD23 Y23:AB25">
    <cfRule type="cellIs" dxfId="379" priority="80" operator="equal">
      <formula>0</formula>
    </cfRule>
  </conditionalFormatting>
  <conditionalFormatting sqref="AC22">
    <cfRule type="containsErrors" dxfId="378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{7AC97302-2E32-4AF2-A57F-D224EE4B8E96}</x14:id>
        </ext>
      </extLst>
    </cfRule>
  </conditionalFormatting>
  <conditionalFormatting sqref="AC23:AC25">
    <cfRule type="containsErrors" dxfId="377" priority="73">
      <formula>ISERROR(AC23)</formula>
    </cfRule>
    <cfRule type="cellIs" dxfId="376" priority="74" operator="greaterThan">
      <formula>0</formula>
    </cfRule>
  </conditionalFormatting>
  <conditionalFormatting sqref="AA23:AB25">
    <cfRule type="cellIs" dxfId="375" priority="71" operator="lessThan">
      <formula>0</formula>
    </cfRule>
    <cfRule type="cellIs" dxfId="374" priority="72" operator="greaterThan">
      <formula>0</formula>
    </cfRule>
  </conditionalFormatting>
  <conditionalFormatting sqref="AB23:AB25">
    <cfRule type="cellIs" dxfId="373" priority="70" operator="greaterThan">
      <formula>0</formula>
    </cfRule>
  </conditionalFormatting>
  <conditionalFormatting sqref="AC23:AC25">
    <cfRule type="cellIs" dxfId="372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{E7944D7F-AD9A-4A0C-AEDB-BC63281E929F}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{4527535B-D299-4DEB-B3DF-EC5E37CE2A60}</x14:id>
        </ext>
      </extLst>
    </cfRule>
  </conditionalFormatting>
  <conditionalFormatting sqref="Y32:Y34 AD32">
    <cfRule type="cellIs" dxfId="371" priority="69" operator="equal">
      <formula>0</formula>
    </cfRule>
  </conditionalFormatting>
  <conditionalFormatting sqref="Y32:Y34 AD32">
    <cfRule type="cellIs" dxfId="370" priority="68" operator="greaterThan">
      <formula>0</formula>
    </cfRule>
  </conditionalFormatting>
  <conditionalFormatting sqref="Y32:Y34 AD32">
    <cfRule type="cellIs" dxfId="369" priority="67" operator="lessThan">
      <formula>0</formula>
    </cfRule>
  </conditionalFormatting>
  <conditionalFormatting sqref="Z32:AB34">
    <cfRule type="cellIs" dxfId="368" priority="66" operator="greaterThan">
      <formula>0</formula>
    </cfRule>
  </conditionalFormatting>
  <conditionalFormatting sqref="AC31 AD32 Y32:AB34">
    <cfRule type="cellIs" dxfId="367" priority="65" operator="equal">
      <formula>0</formula>
    </cfRule>
  </conditionalFormatting>
  <conditionalFormatting sqref="AC31">
    <cfRule type="containsErrors" dxfId="366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{61CF4E16-09F3-4D89-AADD-5B06FEE5872C}</x14:id>
        </ext>
      </extLst>
    </cfRule>
  </conditionalFormatting>
  <conditionalFormatting sqref="AC32:AC34">
    <cfRule type="containsErrors" dxfId="365" priority="58">
      <formula>ISERROR(AC32)</formula>
    </cfRule>
    <cfRule type="cellIs" dxfId="364" priority="59" operator="greaterThan">
      <formula>0</formula>
    </cfRule>
  </conditionalFormatting>
  <conditionalFormatting sqref="AA32:AB34">
    <cfRule type="cellIs" dxfId="363" priority="56" operator="lessThan">
      <formula>0</formula>
    </cfRule>
    <cfRule type="cellIs" dxfId="362" priority="57" operator="greaterThan">
      <formula>0</formula>
    </cfRule>
  </conditionalFormatting>
  <conditionalFormatting sqref="AB32:AB34">
    <cfRule type="cellIs" dxfId="361" priority="55" operator="greaterThan">
      <formula>0</formula>
    </cfRule>
  </conditionalFormatting>
  <conditionalFormatting sqref="AC32:AC34">
    <cfRule type="cellIs" dxfId="360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{DEE4080E-52B9-4731-A1D3-C51FD4DE9AE7}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{60D3E38B-10D2-44F8-B2C4-9B0D490453B7}</x14:id>
        </ext>
      </extLst>
    </cfRule>
  </conditionalFormatting>
  <conditionalFormatting sqref="Y53:Y55 AD53">
    <cfRule type="cellIs" dxfId="359" priority="54" operator="equal">
      <formula>0</formula>
    </cfRule>
  </conditionalFormatting>
  <conditionalFormatting sqref="Y53:Y55 AD53">
    <cfRule type="cellIs" dxfId="358" priority="53" operator="greaterThan">
      <formula>0</formula>
    </cfRule>
  </conditionalFormatting>
  <conditionalFormatting sqref="Y53:Y55 AD53">
    <cfRule type="cellIs" dxfId="357" priority="52" operator="lessThan">
      <formula>0</formula>
    </cfRule>
  </conditionalFormatting>
  <conditionalFormatting sqref="Z53:AB55">
    <cfRule type="cellIs" dxfId="356" priority="51" operator="greaterThan">
      <formula>0</formula>
    </cfRule>
  </conditionalFormatting>
  <conditionalFormatting sqref="AC52 AD53 Y53:AB55">
    <cfRule type="cellIs" dxfId="355" priority="50" operator="equal">
      <formula>0</formula>
    </cfRule>
  </conditionalFormatting>
  <conditionalFormatting sqref="AC52">
    <cfRule type="containsErrors" dxfId="354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{789B5A02-6E8F-40AE-A80A-2F14596FA7A4}</x14:id>
        </ext>
      </extLst>
    </cfRule>
  </conditionalFormatting>
  <conditionalFormatting sqref="AC53:AC55">
    <cfRule type="containsErrors" dxfId="353" priority="43">
      <formula>ISERROR(AC53)</formula>
    </cfRule>
    <cfRule type="cellIs" dxfId="352" priority="44" operator="greaterThan">
      <formula>0</formula>
    </cfRule>
  </conditionalFormatting>
  <conditionalFormatting sqref="AA53:AB55">
    <cfRule type="cellIs" dxfId="351" priority="41" operator="lessThan">
      <formula>0</formula>
    </cfRule>
    <cfRule type="cellIs" dxfId="350" priority="42" operator="greaterThan">
      <formula>0</formula>
    </cfRule>
  </conditionalFormatting>
  <conditionalFormatting sqref="AB53:AB55">
    <cfRule type="cellIs" dxfId="349" priority="40" operator="greaterThan">
      <formula>0</formula>
    </cfRule>
  </conditionalFormatting>
  <conditionalFormatting sqref="AC53:AC55">
    <cfRule type="cellIs" dxfId="348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{9F6797A9-F5EC-4FEC-B06D-C2CE5997FB26}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{F0C1C2ED-65A7-4AD6-ACA0-BC16E0DFF065}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{912A1C6F-8FF5-415E-AE2D-2E8EA8FEF09D}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{2B0D92BE-E6FA-43BE-B95F-BDD42F40FFC3}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{102C096E-5148-4116-9598-1FE04809B38A}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{7D5AEC5D-7676-4C0E-8D80-CC87D3CCAB09}</x14:id>
        </ext>
      </extLst>
    </cfRule>
  </conditionalFormatting>
  <conditionalFormatting sqref="O53:O56 M53:M56 M39:M41 O39:O41 M43:M45 M50:M51 O43:O45 O50:O51">
    <cfRule type="cellIs" dxfId="347" priority="34" operator="equal">
      <formula>0</formula>
    </cfRule>
  </conditionalFormatting>
  <conditionalFormatting sqref="O53:O56 M53:M56 M39:M41 O39:O41 M43:M45 M50:M51 O43:O45 O50:O51">
    <cfRule type="cellIs" dxfId="346" priority="33" operator="greaterThan">
      <formula>0</formula>
    </cfRule>
  </conditionalFormatting>
  <conditionalFormatting sqref="O53:O56 M53:M56 M39:M41 O39:O41 M43:M45 M50:M51 O43:O45 O50:O51">
    <cfRule type="cellIs" dxfId="345" priority="32" operator="lessThan">
      <formula>0</formula>
    </cfRule>
  </conditionalFormatting>
  <conditionalFormatting sqref="N53:N56 N39:N41 N43:N45 N50:N51">
    <cfRule type="cellIs" dxfId="344" priority="31" operator="greaterThan">
      <formula>0</formula>
    </cfRule>
  </conditionalFormatting>
  <conditionalFormatting sqref="O39:P41 O53:P56 O43:P45 O50:P51">
    <cfRule type="cellIs" dxfId="343" priority="30" operator="equal">
      <formula>0</formula>
    </cfRule>
  </conditionalFormatting>
  <conditionalFormatting sqref="O39:P41 O53:P56 O43:P45 O50:P51">
    <cfRule type="containsErrors" dxfId="342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{21F27221-BCF9-4E85-A8A7-C275153FC0BA}</x14:id>
        </ext>
      </extLst>
    </cfRule>
  </conditionalFormatting>
  <conditionalFormatting sqref="M42 O42">
    <cfRule type="cellIs" dxfId="341" priority="27" operator="equal">
      <formula>0</formula>
    </cfRule>
  </conditionalFormatting>
  <conditionalFormatting sqref="M42 O42">
    <cfRule type="cellIs" dxfId="340" priority="26" operator="greaterThan">
      <formula>0</formula>
    </cfRule>
  </conditionalFormatting>
  <conditionalFormatting sqref="M42 O42">
    <cfRule type="cellIs" dxfId="339" priority="25" operator="lessThan">
      <formula>0</formula>
    </cfRule>
  </conditionalFormatting>
  <conditionalFormatting sqref="N42">
    <cfRule type="cellIs" dxfId="338" priority="24" operator="greaterThan">
      <formula>0</formula>
    </cfRule>
  </conditionalFormatting>
  <conditionalFormatting sqref="O42:P42">
    <cfRule type="cellIs" dxfId="337" priority="23" operator="equal">
      <formula>0</formula>
    </cfRule>
  </conditionalFormatting>
  <conditionalFormatting sqref="O42:P42">
    <cfRule type="containsErrors" dxfId="336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{48F64AEB-4BC8-4E3F-88E4-243B7BF1A05B}</x14:id>
        </ext>
      </extLst>
    </cfRule>
  </conditionalFormatting>
  <conditionalFormatting sqref="M46 O46">
    <cfRule type="cellIs" dxfId="335" priority="20" operator="equal">
      <formula>0</formula>
    </cfRule>
  </conditionalFormatting>
  <conditionalFormatting sqref="M46 O46">
    <cfRule type="cellIs" dxfId="334" priority="19" operator="greaterThan">
      <formula>0</formula>
    </cfRule>
  </conditionalFormatting>
  <conditionalFormatting sqref="M46 O46">
    <cfRule type="cellIs" dxfId="333" priority="18" operator="lessThan">
      <formula>0</formula>
    </cfRule>
  </conditionalFormatting>
  <conditionalFormatting sqref="N46">
    <cfRule type="cellIs" dxfId="332" priority="17" operator="greaterThan">
      <formula>0</formula>
    </cfRule>
  </conditionalFormatting>
  <conditionalFormatting sqref="O46:P46">
    <cfRule type="cellIs" dxfId="331" priority="16" operator="equal">
      <formula>0</formula>
    </cfRule>
  </conditionalFormatting>
  <conditionalFormatting sqref="O46:P46">
    <cfRule type="containsErrors" dxfId="330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{5F65F986-73ED-404B-9F59-AD081460B180}</x14:id>
        </ext>
      </extLst>
    </cfRule>
  </conditionalFormatting>
  <conditionalFormatting sqref="M47:M48 O47:O48">
    <cfRule type="cellIs" dxfId="329" priority="13" operator="equal">
      <formula>0</formula>
    </cfRule>
  </conditionalFormatting>
  <conditionalFormatting sqref="M47:M48 O47:O48">
    <cfRule type="cellIs" dxfId="328" priority="12" operator="greaterThan">
      <formula>0</formula>
    </cfRule>
  </conditionalFormatting>
  <conditionalFormatting sqref="M47:M48 O47:O48">
    <cfRule type="cellIs" dxfId="327" priority="11" operator="lessThan">
      <formula>0</formula>
    </cfRule>
  </conditionalFormatting>
  <conditionalFormatting sqref="N47:N48">
    <cfRule type="cellIs" dxfId="326" priority="10" operator="greaterThan">
      <formula>0</formula>
    </cfRule>
  </conditionalFormatting>
  <conditionalFormatting sqref="O47:P48">
    <cfRule type="cellIs" dxfId="325" priority="9" operator="equal">
      <formula>0</formula>
    </cfRule>
  </conditionalFormatting>
  <conditionalFormatting sqref="O47:P48">
    <cfRule type="containsErrors" dxfId="324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{BC1EE54B-7305-40CD-8684-67016E67AE99}</x14:id>
        </ext>
      </extLst>
    </cfRule>
  </conditionalFormatting>
  <conditionalFormatting sqref="M49 O49">
    <cfRule type="cellIs" dxfId="323" priority="6" operator="equal">
      <formula>0</formula>
    </cfRule>
  </conditionalFormatting>
  <conditionalFormatting sqref="M49 O49">
    <cfRule type="cellIs" dxfId="322" priority="5" operator="greaterThan">
      <formula>0</formula>
    </cfRule>
  </conditionalFormatting>
  <conditionalFormatting sqref="M49 O49">
    <cfRule type="cellIs" dxfId="321" priority="4" operator="lessThan">
      <formula>0</formula>
    </cfRule>
  </conditionalFormatting>
  <conditionalFormatting sqref="N49">
    <cfRule type="cellIs" dxfId="320" priority="3" operator="greaterThan">
      <formula>0</formula>
    </cfRule>
  </conditionalFormatting>
  <conditionalFormatting sqref="O49:P49">
    <cfRule type="cellIs" dxfId="319" priority="2" operator="equal">
      <formula>0</formula>
    </cfRule>
  </conditionalFormatting>
  <conditionalFormatting sqref="O49:P49">
    <cfRule type="containsErrors" dxfId="318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{2503EC01-EE05-4373-9719-5969FAC408A8}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D5:D1005">
      <formula1>Sports</formula1>
    </dataValidation>
    <dataValidation type="list" allowBlank="1" showInputMessage="1" showErrorMessage="1" sqref="C5:C1005">
      <formula1>Outubro</formula1>
    </dataValidation>
  </dataValidations>
  <hyperlinks>
    <hyperlink ref="B1:B2" location="INICIO!A1" display="INICIO!A1"/>
    <hyperlink ref="I4" location="Outubro!A1" display="^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32F85E-16C5-47DE-B11A-FDD963AF51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3BA0ECA6-A611-44F0-BF82-CCA6C54D5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59067D7B-BD35-4DE9-A8DD-58BC17D0A7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D3FA5B7B-A86B-414F-8FAF-910EFEA7C4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8D1361E4-6C06-45DF-8C68-0373E4FA97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ED4CD383-BAE9-4011-A22B-29DD513DC1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8378D7E6-7719-48A5-899E-DF72C96440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E9133C07-B7F6-4EE8-B510-F18CFCE620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1484A1-938F-4651-90CD-98B726FC8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C0AD1746-3A25-42EE-AA92-FA9F42B294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CFB900DF-910F-41B2-91CE-6AB963699D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878E44B-A3AF-4D7C-9F72-0E081D965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6FFF38FE-34DF-474C-ADA6-20320FD95A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14AC2D51-E0D4-42C0-9662-053745E83C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488060C-A256-4926-A824-7EE6B9EC59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7AC97302-2E32-4AF2-A57F-D224EE4B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E7944D7F-AD9A-4A0C-AEDB-BC63281E92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527535B-D299-4DEB-B3DF-EC5E37CE2A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61CF4E16-09F3-4D89-AADD-5B06FEE587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DEE4080E-52B9-4731-A1D3-C51FD4DE9A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D3E38B-10D2-44F8-B2C4-9B0D490453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789B5A02-6E8F-40AE-A80A-2F14596FA7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9F6797A9-F5EC-4FEC-B06D-C2CE5997FB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0C1C2ED-65A7-4AD6-ACA0-BC16E0DFF0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912A1C6F-8FF5-415E-AE2D-2E8EA8FEF0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2B0D92BE-E6FA-43BE-B95F-BDD42F40FF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102C096E-5148-4116-9598-1FE04809B3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7D5AEC5D-7676-4C0E-8D80-CC87D3CCAB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21F27221-BCF9-4E85-A8A7-C275153FC0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48F64AEB-4BC8-4E3F-88E4-243B7BF1A0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5F65F986-73ED-404B-9F59-AD081460B1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BC1EE54B-7305-40CD-8684-67016E67AE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2503EC01-EE05-4373-9719-5969FAC408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9.875" style="5" customWidth="1"/>
    <col min="9" max="9" width="2" style="2" customWidth="1"/>
    <col min="10" max="10" width="8.875" style="2"/>
    <col min="11" max="11" width="8.625" style="3" customWidth="1"/>
    <col min="12" max="12" width="9.875" style="4" customWidth="1"/>
    <col min="13" max="13" width="10.375" style="5" customWidth="1"/>
    <col min="14" max="14" width="9.875" style="2" customWidth="1"/>
    <col min="15" max="15" width="10.625" style="2" customWidth="1"/>
    <col min="16" max="16" width="10.875" style="2" customWidth="1"/>
    <col min="17" max="18" width="10.375" style="2" customWidth="1"/>
    <col min="19" max="19" width="10" style="2" customWidth="1"/>
    <col min="20" max="20" width="14.625" style="2" customWidth="1"/>
    <col min="21" max="21" width="10.625" style="2" customWidth="1"/>
    <col min="22" max="22" width="9.87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71">
        <f>SUM(Outubro!T5-Banca!E18+Banca!C19)</f>
        <v>0</v>
      </c>
      <c r="U3" s="303"/>
      <c r="V3" s="303"/>
      <c r="W3" s="30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41214</v>
      </c>
      <c r="L5" s="88">
        <f t="shared" ref="L5:L34" si="1">SUMIF(C:C,K5,G:G)</f>
        <v>0</v>
      </c>
      <c r="M5" s="52">
        <f t="shared" ref="M5:M34" si="2">SUMIF(C:C,K5,F:F)</f>
        <v>0</v>
      </c>
      <c r="N5" s="30" t="e">
        <f t="shared" ref="N5:N34" si="3">SUMIF(C:C,K5,G:G)/SUMIF(C:C,K5,F:F)</f>
        <v>#DIV/0!</v>
      </c>
      <c r="O5" s="55">
        <f t="shared" ref="O5:O34" si="4">COUNTIF(C:C,K5)</f>
        <v>0</v>
      </c>
      <c r="P5" s="52" t="e">
        <f t="shared" ref="P5:P34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41215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4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41216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4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41217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41218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41219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41220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41221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41222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41223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41224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41225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41226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41227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41228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41229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41230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41231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41232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41233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41234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41235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41236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41237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41238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41239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41240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41241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41242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41243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41214</v>
      </c>
      <c r="Q70" s="96">
        <f>T3*(1+N69)</f>
        <v>0</v>
      </c>
      <c r="R70" s="97">
        <f>Q70-T3</f>
        <v>0</v>
      </c>
      <c r="S70" s="99">
        <f t="shared" ref="S70:S99" si="15">L5</f>
        <v>0</v>
      </c>
      <c r="T70" s="100">
        <f t="shared" ref="T70:T99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41215</v>
      </c>
      <c r="Q71" s="96">
        <f t="shared" ref="Q71:Q99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41216</v>
      </c>
      <c r="Q72" s="96">
        <f t="shared" si="17"/>
        <v>0</v>
      </c>
      <c r="R72" s="98">
        <f t="shared" ref="R72:R99" si="18">Q72-Q71</f>
        <v>0</v>
      </c>
      <c r="S72" s="99">
        <f t="shared" si="15"/>
        <v>0</v>
      </c>
      <c r="T72" s="100">
        <f t="shared" si="16"/>
        <v>0</v>
      </c>
      <c r="U72" s="52">
        <f t="shared" ref="U72:U99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41217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41218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41219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41220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41221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41222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41223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41224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41225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41226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41227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41228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41229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41230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41231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41232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41233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41234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41235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41236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41237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41238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41239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41240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41241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41242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41243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X56:Y56"/>
    <mergeCell ref="X62:Y62"/>
    <mergeCell ref="X67:Y67"/>
    <mergeCell ref="X71:Y71"/>
    <mergeCell ref="K47:L47"/>
    <mergeCell ref="K53:L53"/>
    <mergeCell ref="K54:L54"/>
    <mergeCell ref="K55:L55"/>
    <mergeCell ref="K56:L56"/>
    <mergeCell ref="X22:Y22"/>
    <mergeCell ref="X26:Y26"/>
    <mergeCell ref="X31:Y31"/>
    <mergeCell ref="X35:Y35"/>
    <mergeCell ref="X41:Y41"/>
    <mergeCell ref="AD3:AD4"/>
    <mergeCell ref="AD5:AD8"/>
    <mergeCell ref="K50:L50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27:W27"/>
    <mergeCell ref="T29:U31"/>
    <mergeCell ref="V29:W31"/>
    <mergeCell ref="T32:U32"/>
    <mergeCell ref="V32:W32"/>
    <mergeCell ref="T18:W18"/>
    <mergeCell ref="T20:U22"/>
    <mergeCell ref="V20:W22"/>
    <mergeCell ref="T23:U23"/>
    <mergeCell ref="V23:W23"/>
    <mergeCell ref="T24:U24"/>
    <mergeCell ref="V24:W24"/>
    <mergeCell ref="T25:U25"/>
    <mergeCell ref="V25:W25"/>
    <mergeCell ref="T26:U26"/>
    <mergeCell ref="V26:W26"/>
    <mergeCell ref="B1:B2"/>
    <mergeCell ref="T7:W11"/>
    <mergeCell ref="X9:Y9"/>
    <mergeCell ref="T12:W12"/>
    <mergeCell ref="T13:W17"/>
    <mergeCell ref="T3:W3"/>
    <mergeCell ref="T2:W2"/>
    <mergeCell ref="T4:W4"/>
    <mergeCell ref="X4:Y4"/>
    <mergeCell ref="T5:W5"/>
    <mergeCell ref="T6:W6"/>
    <mergeCell ref="X13:Y13"/>
    <mergeCell ref="X17:Y17"/>
    <mergeCell ref="X46:Y46"/>
    <mergeCell ref="X52:Y52"/>
    <mergeCell ref="K67:U67"/>
    <mergeCell ref="K69:M69"/>
    <mergeCell ref="T36:W36"/>
    <mergeCell ref="T37:W41"/>
    <mergeCell ref="T42:W42"/>
    <mergeCell ref="T43:W47"/>
    <mergeCell ref="K51:L51"/>
    <mergeCell ref="K42:L42"/>
    <mergeCell ref="K43:L43"/>
    <mergeCell ref="K44:L44"/>
    <mergeCell ref="K45:L45"/>
    <mergeCell ref="K46:L46"/>
    <mergeCell ref="K48:L48"/>
    <mergeCell ref="K49:L49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</mergeCells>
  <conditionalFormatting sqref="Q48:S48">
    <cfRule type="dataBar" priority="5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{99565F42-3C7C-42FE-A288-6D1D9D2C4214}</x14:id>
        </ext>
      </extLst>
    </cfRule>
  </conditionalFormatting>
  <conditionalFormatting sqref="Q49:S49">
    <cfRule type="dataBar" priority="5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{CD392EC4-0259-46E6-A37F-93766CA80BCD}</x14:id>
        </ext>
      </extLst>
    </cfRule>
  </conditionalFormatting>
  <conditionalFormatting sqref="Q50:S50">
    <cfRule type="dataBar" priority="5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{348BF8A4-2D22-4C63-B4C5-73D84D977E0F}</x14:id>
        </ext>
      </extLst>
    </cfRule>
  </conditionalFormatting>
  <conditionalFormatting sqref="Q51:S51">
    <cfRule type="dataBar" priority="5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{53872CD9-2E5A-4C4B-A64E-C70EDD39CA2D}</x14:id>
        </ext>
      </extLst>
    </cfRule>
  </conditionalFormatting>
  <conditionalFormatting sqref="G5:H1005">
    <cfRule type="cellIs" dxfId="317" priority="554" operator="equal">
      <formula>0</formula>
    </cfRule>
  </conditionalFormatting>
  <conditionalFormatting sqref="G5:H1005">
    <cfRule type="cellIs" dxfId="316" priority="553" operator="greaterThan">
      <formula>0</formula>
    </cfRule>
  </conditionalFormatting>
  <conditionalFormatting sqref="G5:H1005">
    <cfRule type="cellIs" dxfId="315" priority="552" operator="lessThan">
      <formula>0</formula>
    </cfRule>
  </conditionalFormatting>
  <conditionalFormatting sqref="Q48:S51 H5:H1005">
    <cfRule type="cellIs" dxfId="314" priority="550" operator="equal">
      <formula>0</formula>
    </cfRule>
  </conditionalFormatting>
  <conditionalFormatting sqref="H5:H1005">
    <cfRule type="containsErrors" dxfId="313" priority="549">
      <formula>ISERROR(H5)</formula>
    </cfRule>
  </conditionalFormatting>
  <conditionalFormatting sqref="Q48:S51">
    <cfRule type="containsErrors" dxfId="312" priority="547">
      <formula>ISERROR(Q48)</formula>
    </cfRule>
  </conditionalFormatting>
  <conditionalFormatting sqref="V33:W33">
    <cfRule type="cellIs" dxfId="311" priority="511" operator="equal">
      <formula>0</formula>
    </cfRule>
    <cfRule type="cellIs" dxfId="310" priority="512" operator="greaterThan">
      <formula>0</formula>
    </cfRule>
  </conditionalFormatting>
  <conditionalFormatting sqref="Q39:S46">
    <cfRule type="dataBar" priority="4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{F0875BC1-6F01-4582-A499-693649C0A9D0}</x14:id>
        </ext>
      </extLst>
    </cfRule>
  </conditionalFormatting>
  <conditionalFormatting sqref="Q39:S46">
    <cfRule type="cellIs" dxfId="309" priority="462" operator="equal">
      <formula>0</formula>
    </cfRule>
  </conditionalFormatting>
  <conditionalFormatting sqref="Q39:S46">
    <cfRule type="containsErrors" dxfId="308" priority="460">
      <formula>ISERROR(Q39)</formula>
    </cfRule>
  </conditionalFormatting>
  <conditionalFormatting sqref="L5:L34 P5:P34">
    <cfRule type="cellIs" dxfId="307" priority="367" operator="equal">
      <formula>0</formula>
    </cfRule>
  </conditionalFormatting>
  <conditionalFormatting sqref="L5:L34 P5:P34">
    <cfRule type="cellIs" dxfId="306" priority="366" operator="greaterThan">
      <formula>0</formula>
    </cfRule>
  </conditionalFormatting>
  <conditionalFormatting sqref="L5:L34 P5:P34">
    <cfRule type="cellIs" dxfId="305" priority="365" operator="lessThan">
      <formula>0</formula>
    </cfRule>
  </conditionalFormatting>
  <conditionalFormatting sqref="M5:Q34 S5:S34">
    <cfRule type="cellIs" dxfId="304" priority="364" operator="equal">
      <formula>0</formula>
    </cfRule>
  </conditionalFormatting>
  <conditionalFormatting sqref="N5:N34 P5:P34">
    <cfRule type="containsErrors" dxfId="303" priority="363">
      <formula>ISERROR(N5)</formula>
    </cfRule>
  </conditionalFormatting>
  <conditionalFormatting sqref="R5:R34">
    <cfRule type="cellIs" dxfId="302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{F711334A-9041-4E8E-8D1C-4B4AEABE24DF}</x14:id>
        </ext>
      </extLst>
    </cfRule>
  </conditionalFormatting>
  <conditionalFormatting sqref="Q38:S38">
    <cfRule type="cellIs" dxfId="301" priority="360" operator="equal">
      <formula>0</formula>
    </cfRule>
  </conditionalFormatting>
  <conditionalFormatting sqref="Q38:S38">
    <cfRule type="containsErrors" dxfId="300" priority="359">
      <formula>ISERROR(Q38)</formula>
    </cfRule>
  </conditionalFormatting>
  <conditionalFormatting sqref="N69">
    <cfRule type="cellIs" dxfId="299" priority="358" operator="greaterThan">
      <formula>0</formula>
    </cfRule>
  </conditionalFormatting>
  <conditionalFormatting sqref="U70:U99">
    <cfRule type="cellIs" dxfId="298" priority="356" operator="lessThan">
      <formula>0</formula>
    </cfRule>
    <cfRule type="cellIs" dxfId="297" priority="357" operator="greaterThanOrEqual">
      <formula>0</formula>
    </cfRule>
  </conditionalFormatting>
  <conditionalFormatting sqref="Y63:Y66 Y68:Y70 Y18:Y21 Y36:Y40 Y42:Y45 Y47:Y51 Y57:Y61 AD36 AD42 AD47 AD57 AD63 AD68 AD18">
    <cfRule type="cellIs" dxfId="296" priority="165" operator="equal">
      <formula>0</formula>
    </cfRule>
  </conditionalFormatting>
  <conditionalFormatting sqref="Y63:Y66 Y68:Y70 Y18:Y21 Y36:Y40 Y42:Y45 Y47:Y51 Y57:Y61 AD36 AD42 AD47 AD57 AD63 AD68 AD18">
    <cfRule type="cellIs" dxfId="295" priority="164" operator="greaterThan">
      <formula>0</formula>
    </cfRule>
  </conditionalFormatting>
  <conditionalFormatting sqref="Y63:Y66 Y68:Y70 Y18:Y21 Y36:Y40 Y42:Y45 Y47:Y51 Y57:Y61 AD36 AD42 AD47 AD57 AD63 AD68 AD18">
    <cfRule type="cellIs" dxfId="294" priority="163" operator="lessThan">
      <formula>0</formula>
    </cfRule>
  </conditionalFormatting>
  <conditionalFormatting sqref="Z18:AB21 Z36:AB40 Z42:AB45 Z47:AB51 Z57:AB61 Z63:AB66 Z68:AB70">
    <cfRule type="cellIs" dxfId="293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292" priority="161" operator="equal">
      <formula>0</formula>
    </cfRule>
  </conditionalFormatting>
  <conditionalFormatting sqref="AC17 AC35 AC41 AC46 AC56 AC62 AC67">
    <cfRule type="containsErrors" dxfId="291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{C375AF06-2D8A-47A6-9106-E6B8BE753F97}</x14:id>
        </ext>
      </extLst>
    </cfRule>
  </conditionalFormatting>
  <conditionalFormatting sqref="AC18:AC21 AC36:AC40 AC42:AC45 AC47:AC51 AC57:AC61 AC63:AC66 AC68:AC70">
    <cfRule type="containsErrors" dxfId="290" priority="154">
      <formula>ISERROR(AC18)</formula>
    </cfRule>
    <cfRule type="cellIs" dxfId="289" priority="155" operator="greaterThan">
      <formula>0</formula>
    </cfRule>
  </conditionalFormatting>
  <conditionalFormatting sqref="AA18:AB21 AA36:AB40 AA42:AB45 AA47:AB51 AA57:AB61 AA63:AB66 AA68:AB70">
    <cfRule type="cellIs" dxfId="288" priority="152" operator="lessThan">
      <formula>0</formula>
    </cfRule>
    <cfRule type="cellIs" dxfId="287" priority="153" operator="greaterThan">
      <formula>0</formula>
    </cfRule>
  </conditionalFormatting>
  <conditionalFormatting sqref="AB18:AB21 AB36:AB40 AB42:AB45 AB47:AB51 AB57:AB61 AB63:AB66 AB68:AB70">
    <cfRule type="cellIs" dxfId="286" priority="151" operator="greaterThan">
      <formula>0</formula>
    </cfRule>
  </conditionalFormatting>
  <conditionalFormatting sqref="Y5:Y8 AD5:AD8">
    <cfRule type="cellIs" dxfId="285" priority="150" operator="equal">
      <formula>0</formula>
    </cfRule>
  </conditionalFormatting>
  <conditionalFormatting sqref="Y5:Y8 AD5:AD8">
    <cfRule type="cellIs" dxfId="284" priority="149" operator="greaterThan">
      <formula>0</formula>
    </cfRule>
  </conditionalFormatting>
  <conditionalFormatting sqref="Y5:Y8 AD5:AD8">
    <cfRule type="cellIs" dxfId="283" priority="148" operator="lessThan">
      <formula>0</formula>
    </cfRule>
  </conditionalFormatting>
  <conditionalFormatting sqref="Z5:AB8">
    <cfRule type="cellIs" dxfId="282" priority="147" operator="greaterThan">
      <formula>0</formula>
    </cfRule>
  </conditionalFormatting>
  <conditionalFormatting sqref="AC4 AD5:AD8 Y5:AB8">
    <cfRule type="cellIs" dxfId="281" priority="146" operator="equal">
      <formula>0</formula>
    </cfRule>
  </conditionalFormatting>
  <conditionalFormatting sqref="AC4">
    <cfRule type="containsErrors" dxfId="280" priority="145">
      <formula>ISERROR(AC4)</formula>
    </cfRule>
  </conditionalFormatting>
  <conditionalFormatting sqref="AC5:AC8">
    <cfRule type="containsErrors" dxfId="279" priority="142">
      <formula>ISERROR(AC5)</formula>
    </cfRule>
    <cfRule type="cellIs" dxfId="278" priority="143" operator="greaterThan">
      <formula>0</formula>
    </cfRule>
    <cfRule type="cellIs" dxfId="277" priority="144" operator="equal">
      <formula>0</formula>
    </cfRule>
  </conditionalFormatting>
  <conditionalFormatting sqref="AA5:AB8">
    <cfRule type="cellIs" dxfId="276" priority="140" operator="lessThan">
      <formula>0</formula>
    </cfRule>
    <cfRule type="cellIs" dxfId="275" priority="141" operator="greaterThan">
      <formula>0</formula>
    </cfRule>
  </conditionalFormatting>
  <conditionalFormatting sqref="AB5:AB8">
    <cfRule type="cellIs" dxfId="274" priority="139" operator="greaterThan">
      <formula>0</formula>
    </cfRule>
  </conditionalFormatting>
  <conditionalFormatting sqref="Y27:Y30 AD27">
    <cfRule type="cellIs" dxfId="273" priority="138" operator="equal">
      <formula>0</formula>
    </cfRule>
  </conditionalFormatting>
  <conditionalFormatting sqref="Y27:Y30 AD27">
    <cfRule type="cellIs" dxfId="272" priority="137" operator="greaterThan">
      <formula>0</formula>
    </cfRule>
  </conditionalFormatting>
  <conditionalFormatting sqref="Y27:Y30 AD27">
    <cfRule type="cellIs" dxfId="271" priority="136" operator="lessThan">
      <formula>0</formula>
    </cfRule>
  </conditionalFormatting>
  <conditionalFormatting sqref="Z27:AB30">
    <cfRule type="cellIs" dxfId="270" priority="135" operator="greaterThan">
      <formula>0</formula>
    </cfRule>
  </conditionalFormatting>
  <conditionalFormatting sqref="AC26 AD27 Y27:AB30">
    <cfRule type="cellIs" dxfId="269" priority="134" operator="equal">
      <formula>0</formula>
    </cfRule>
  </conditionalFormatting>
  <conditionalFormatting sqref="AC26">
    <cfRule type="containsErrors" dxfId="268" priority="133">
      <formula>ISERROR(AC26)</formula>
    </cfRule>
  </conditionalFormatting>
  <conditionalFormatting sqref="AC27:AC30">
    <cfRule type="containsErrors" dxfId="267" priority="130">
      <formula>ISERROR(AC27)</formula>
    </cfRule>
    <cfRule type="cellIs" dxfId="266" priority="131" operator="greaterThan">
      <formula>0</formula>
    </cfRule>
    <cfRule type="cellIs" dxfId="265" priority="132" operator="equal">
      <formula>0</formula>
    </cfRule>
  </conditionalFormatting>
  <conditionalFormatting sqref="AA27:AB30">
    <cfRule type="cellIs" dxfId="264" priority="128" operator="lessThan">
      <formula>0</formula>
    </cfRule>
    <cfRule type="cellIs" dxfId="263" priority="129" operator="greaterThan">
      <formula>0</formula>
    </cfRule>
  </conditionalFormatting>
  <conditionalFormatting sqref="AB27:AB30">
    <cfRule type="cellIs" dxfId="262" priority="127" operator="greaterThan">
      <formula>0</formula>
    </cfRule>
  </conditionalFormatting>
  <conditionalFormatting sqref="Y72:Y73 AD72">
    <cfRule type="cellIs" dxfId="261" priority="126" operator="equal">
      <formula>0</formula>
    </cfRule>
  </conditionalFormatting>
  <conditionalFormatting sqref="Y72:Y73 AD72">
    <cfRule type="cellIs" dxfId="260" priority="125" operator="greaterThan">
      <formula>0</formula>
    </cfRule>
  </conditionalFormatting>
  <conditionalFormatting sqref="Y72:Y73 AD72">
    <cfRule type="cellIs" dxfId="259" priority="124" operator="lessThan">
      <formula>0</formula>
    </cfRule>
  </conditionalFormatting>
  <conditionalFormatting sqref="Z72:AB73">
    <cfRule type="cellIs" dxfId="258" priority="123" operator="greaterThan">
      <formula>0</formula>
    </cfRule>
  </conditionalFormatting>
  <conditionalFormatting sqref="AD72 Y72:AB73">
    <cfRule type="cellIs" dxfId="257" priority="122" operator="equal">
      <formula>0</formula>
    </cfRule>
  </conditionalFormatting>
  <conditionalFormatting sqref="AC71">
    <cfRule type="containsErrors" dxfId="256" priority="121">
      <formula>ISERROR(AC71)</formula>
    </cfRule>
  </conditionalFormatting>
  <conditionalFormatting sqref="AC72:AC73">
    <cfRule type="containsErrors" dxfId="255" priority="118">
      <formula>ISERROR(AC72)</formula>
    </cfRule>
    <cfRule type="cellIs" dxfId="254" priority="119" operator="greaterThan">
      <formula>0</formula>
    </cfRule>
    <cfRule type="cellIs" dxfId="253" priority="120" operator="equal">
      <formula>0</formula>
    </cfRule>
  </conditionalFormatting>
  <conditionalFormatting sqref="AA72:AB73">
    <cfRule type="cellIs" dxfId="252" priority="116" operator="lessThan">
      <formula>0</formula>
    </cfRule>
    <cfRule type="cellIs" dxfId="251" priority="117" operator="greaterThan">
      <formula>0</formula>
    </cfRule>
  </conditionalFormatting>
  <conditionalFormatting sqref="AB72:AB73">
    <cfRule type="cellIs" dxfId="250" priority="115" operator="greaterThan">
      <formula>0</formula>
    </cfRule>
  </conditionalFormatting>
  <conditionalFormatting sqref="AC18:AC21 AC36:AC40 AC42:AC45 AC47:AC51 AC57:AC61 AC63:AC66 AC68:AC70 AC72:AC73">
    <cfRule type="cellIs" dxfId="249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{36AD8F6B-634D-406E-94D8-05D34CF58266}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{B54C1C04-8D82-4A9E-9796-D04B654D8901}</x14:id>
        </ext>
      </extLst>
    </cfRule>
  </conditionalFormatting>
  <conditionalFormatting sqref="Y10:Y12 AD10">
    <cfRule type="cellIs" dxfId="248" priority="114" operator="equal">
      <formula>0</formula>
    </cfRule>
  </conditionalFormatting>
  <conditionalFormatting sqref="Y10:Y12 AD10">
    <cfRule type="cellIs" dxfId="247" priority="113" operator="greaterThan">
      <formula>0</formula>
    </cfRule>
  </conditionalFormatting>
  <conditionalFormatting sqref="Y10:Y12 AD10">
    <cfRule type="cellIs" dxfId="246" priority="112" operator="lessThan">
      <formula>0</formula>
    </cfRule>
  </conditionalFormatting>
  <conditionalFormatting sqref="Z10:AB12">
    <cfRule type="cellIs" dxfId="245" priority="111" operator="greaterThan">
      <formula>0</formula>
    </cfRule>
  </conditionalFormatting>
  <conditionalFormatting sqref="AC9 AD10 Y10:AB12">
    <cfRule type="cellIs" dxfId="244" priority="110" operator="equal">
      <formula>0</formula>
    </cfRule>
  </conditionalFormatting>
  <conditionalFormatting sqref="AC9">
    <cfRule type="containsErrors" dxfId="243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{65E1DC8B-FE2E-4C77-BF52-740EE3B8ABB9}</x14:id>
        </ext>
      </extLst>
    </cfRule>
  </conditionalFormatting>
  <conditionalFormatting sqref="AC10:AC12">
    <cfRule type="containsErrors" dxfId="242" priority="103">
      <formula>ISERROR(AC10)</formula>
    </cfRule>
    <cfRule type="cellIs" dxfId="241" priority="104" operator="greaterThan">
      <formula>0</formula>
    </cfRule>
  </conditionalFormatting>
  <conditionalFormatting sqref="AA10:AB12">
    <cfRule type="cellIs" dxfId="240" priority="101" operator="lessThan">
      <formula>0</formula>
    </cfRule>
    <cfRule type="cellIs" dxfId="239" priority="102" operator="greaterThan">
      <formula>0</formula>
    </cfRule>
  </conditionalFormatting>
  <conditionalFormatting sqref="AB10:AB12">
    <cfRule type="cellIs" dxfId="238" priority="100" operator="greaterThan">
      <formula>0</formula>
    </cfRule>
  </conditionalFormatting>
  <conditionalFormatting sqref="AC10:AC12">
    <cfRule type="cellIs" dxfId="237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{CC38BAED-C7F9-46E0-B45B-B34CB7C9B69C}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{23908DF8-FEE3-4616-83F8-817578D9E674}</x14:id>
        </ext>
      </extLst>
    </cfRule>
  </conditionalFormatting>
  <conditionalFormatting sqref="Y14:Y16 AD14">
    <cfRule type="cellIs" dxfId="236" priority="99" operator="equal">
      <formula>0</formula>
    </cfRule>
  </conditionalFormatting>
  <conditionalFormatting sqref="Y14:Y16 AD14">
    <cfRule type="cellIs" dxfId="235" priority="98" operator="greaterThan">
      <formula>0</formula>
    </cfRule>
  </conditionalFormatting>
  <conditionalFormatting sqref="Y14:Y16 AD14">
    <cfRule type="cellIs" dxfId="234" priority="97" operator="lessThan">
      <formula>0</formula>
    </cfRule>
  </conditionalFormatting>
  <conditionalFormatting sqref="Z14:AB16">
    <cfRule type="cellIs" dxfId="233" priority="96" operator="greaterThan">
      <formula>0</formula>
    </cfRule>
  </conditionalFormatting>
  <conditionalFormatting sqref="AC13 AD14 Y14:AB16">
    <cfRule type="cellIs" dxfId="232" priority="95" operator="equal">
      <formula>0</formula>
    </cfRule>
  </conditionalFormatting>
  <conditionalFormatting sqref="AC13">
    <cfRule type="containsErrors" dxfId="231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{64CA56E9-8F7D-4952-82EC-4A4C358B2FB1}</x14:id>
        </ext>
      </extLst>
    </cfRule>
  </conditionalFormatting>
  <conditionalFormatting sqref="AC14:AC16">
    <cfRule type="containsErrors" dxfId="230" priority="88">
      <formula>ISERROR(AC14)</formula>
    </cfRule>
    <cfRule type="cellIs" dxfId="229" priority="89" operator="greaterThan">
      <formula>0</formula>
    </cfRule>
  </conditionalFormatting>
  <conditionalFormatting sqref="AA14:AB16">
    <cfRule type="cellIs" dxfId="228" priority="86" operator="lessThan">
      <formula>0</formula>
    </cfRule>
    <cfRule type="cellIs" dxfId="227" priority="87" operator="greaterThan">
      <formula>0</formula>
    </cfRule>
  </conditionalFormatting>
  <conditionalFormatting sqref="AB14:AB16">
    <cfRule type="cellIs" dxfId="226" priority="85" operator="greaterThan">
      <formula>0</formula>
    </cfRule>
  </conditionalFormatting>
  <conditionalFormatting sqref="AC14:AC16">
    <cfRule type="cellIs" dxfId="225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{4B63E791-55F5-477F-AC98-13E9B20E2CE6}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{288F6D5D-04F0-4A62-91EE-2296037616AF}</x14:id>
        </ext>
      </extLst>
    </cfRule>
  </conditionalFormatting>
  <conditionalFormatting sqref="Y23:Y25 AD23">
    <cfRule type="cellIs" dxfId="224" priority="84" operator="equal">
      <formula>0</formula>
    </cfRule>
  </conditionalFormatting>
  <conditionalFormatting sqref="Y23:Y25 AD23">
    <cfRule type="cellIs" dxfId="223" priority="83" operator="greaterThan">
      <formula>0</formula>
    </cfRule>
  </conditionalFormatting>
  <conditionalFormatting sqref="Y23:Y25 AD23">
    <cfRule type="cellIs" dxfId="222" priority="82" operator="lessThan">
      <formula>0</formula>
    </cfRule>
  </conditionalFormatting>
  <conditionalFormatting sqref="Z23:AB25">
    <cfRule type="cellIs" dxfId="221" priority="81" operator="greaterThan">
      <formula>0</formula>
    </cfRule>
  </conditionalFormatting>
  <conditionalFormatting sqref="AC22 AD23 Y23:AB25">
    <cfRule type="cellIs" dxfId="220" priority="80" operator="equal">
      <formula>0</formula>
    </cfRule>
  </conditionalFormatting>
  <conditionalFormatting sqref="AC22">
    <cfRule type="containsErrors" dxfId="219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{301EF086-FC3F-4FF5-A604-F381EF6D8A16}</x14:id>
        </ext>
      </extLst>
    </cfRule>
  </conditionalFormatting>
  <conditionalFormatting sqref="AC23:AC25">
    <cfRule type="containsErrors" dxfId="218" priority="73">
      <formula>ISERROR(AC23)</formula>
    </cfRule>
    <cfRule type="cellIs" dxfId="217" priority="74" operator="greaterThan">
      <formula>0</formula>
    </cfRule>
  </conditionalFormatting>
  <conditionalFormatting sqref="AA23:AB25">
    <cfRule type="cellIs" dxfId="216" priority="71" operator="lessThan">
      <formula>0</formula>
    </cfRule>
    <cfRule type="cellIs" dxfId="215" priority="72" operator="greaterThan">
      <formula>0</formula>
    </cfRule>
  </conditionalFormatting>
  <conditionalFormatting sqref="AB23:AB25">
    <cfRule type="cellIs" dxfId="214" priority="70" operator="greaterThan">
      <formula>0</formula>
    </cfRule>
  </conditionalFormatting>
  <conditionalFormatting sqref="AC23:AC25">
    <cfRule type="cellIs" dxfId="213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{50DE9A48-A75C-4825-A8D9-2414280EAD02}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{D1A18E7D-1541-4737-AAB2-18250BE8DFA8}</x14:id>
        </ext>
      </extLst>
    </cfRule>
  </conditionalFormatting>
  <conditionalFormatting sqref="Y32:Y34 AD32">
    <cfRule type="cellIs" dxfId="212" priority="69" operator="equal">
      <formula>0</formula>
    </cfRule>
  </conditionalFormatting>
  <conditionalFormatting sqref="Y32:Y34 AD32">
    <cfRule type="cellIs" dxfId="211" priority="68" operator="greaterThan">
      <formula>0</formula>
    </cfRule>
  </conditionalFormatting>
  <conditionalFormatting sqref="Y32:Y34 AD32">
    <cfRule type="cellIs" dxfId="210" priority="67" operator="lessThan">
      <formula>0</formula>
    </cfRule>
  </conditionalFormatting>
  <conditionalFormatting sqref="Z32:AB34">
    <cfRule type="cellIs" dxfId="209" priority="66" operator="greaterThan">
      <formula>0</formula>
    </cfRule>
  </conditionalFormatting>
  <conditionalFormatting sqref="AC31 AD32 Y32:AB34">
    <cfRule type="cellIs" dxfId="208" priority="65" operator="equal">
      <formula>0</formula>
    </cfRule>
  </conditionalFormatting>
  <conditionalFormatting sqref="AC31">
    <cfRule type="containsErrors" dxfId="207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{6C36BF28-295B-44F2-B930-292F5BC92FE7}</x14:id>
        </ext>
      </extLst>
    </cfRule>
  </conditionalFormatting>
  <conditionalFormatting sqref="AC32:AC34">
    <cfRule type="containsErrors" dxfId="206" priority="58">
      <formula>ISERROR(AC32)</formula>
    </cfRule>
    <cfRule type="cellIs" dxfId="205" priority="59" operator="greaterThan">
      <formula>0</formula>
    </cfRule>
  </conditionalFormatting>
  <conditionalFormatting sqref="AA32:AB34">
    <cfRule type="cellIs" dxfId="204" priority="56" operator="lessThan">
      <formula>0</formula>
    </cfRule>
    <cfRule type="cellIs" dxfId="203" priority="57" operator="greaterThan">
      <formula>0</formula>
    </cfRule>
  </conditionalFormatting>
  <conditionalFormatting sqref="AB32:AB34">
    <cfRule type="cellIs" dxfId="202" priority="55" operator="greaterThan">
      <formula>0</formula>
    </cfRule>
  </conditionalFormatting>
  <conditionalFormatting sqref="AC32:AC34">
    <cfRule type="cellIs" dxfId="201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{C7532244-1E33-4F3A-81D7-5EB07F2313B3}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{056ADCA1-6C2E-4C0C-B525-2ED181709038}</x14:id>
        </ext>
      </extLst>
    </cfRule>
  </conditionalFormatting>
  <conditionalFormatting sqref="Y53:Y55 AD53">
    <cfRule type="cellIs" dxfId="200" priority="54" operator="equal">
      <formula>0</formula>
    </cfRule>
  </conditionalFormatting>
  <conditionalFormatting sqref="Y53:Y55 AD53">
    <cfRule type="cellIs" dxfId="199" priority="53" operator="greaterThan">
      <formula>0</formula>
    </cfRule>
  </conditionalFormatting>
  <conditionalFormatting sqref="Y53:Y55 AD53">
    <cfRule type="cellIs" dxfId="198" priority="52" operator="lessThan">
      <formula>0</formula>
    </cfRule>
  </conditionalFormatting>
  <conditionalFormatting sqref="Z53:AB55">
    <cfRule type="cellIs" dxfId="197" priority="51" operator="greaterThan">
      <formula>0</formula>
    </cfRule>
  </conditionalFormatting>
  <conditionalFormatting sqref="AC52 AD53 Y53:AB55">
    <cfRule type="cellIs" dxfId="196" priority="50" operator="equal">
      <formula>0</formula>
    </cfRule>
  </conditionalFormatting>
  <conditionalFormatting sqref="AC52">
    <cfRule type="containsErrors" dxfId="195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{AB80ABD0-FDB4-4BE0-9DAE-DE228E36E3D0}</x14:id>
        </ext>
      </extLst>
    </cfRule>
  </conditionalFormatting>
  <conditionalFormatting sqref="AC53:AC55">
    <cfRule type="containsErrors" dxfId="194" priority="43">
      <formula>ISERROR(AC53)</formula>
    </cfRule>
    <cfRule type="cellIs" dxfId="193" priority="44" operator="greaterThan">
      <formula>0</formula>
    </cfRule>
  </conditionalFormatting>
  <conditionalFormatting sqref="AA53:AB55">
    <cfRule type="cellIs" dxfId="192" priority="41" operator="lessThan">
      <formula>0</formula>
    </cfRule>
    <cfRule type="cellIs" dxfId="191" priority="42" operator="greaterThan">
      <formula>0</formula>
    </cfRule>
  </conditionalFormatting>
  <conditionalFormatting sqref="AB53:AB55">
    <cfRule type="cellIs" dxfId="190" priority="40" operator="greaterThan">
      <formula>0</formula>
    </cfRule>
  </conditionalFormatting>
  <conditionalFormatting sqref="AC53:AC55">
    <cfRule type="cellIs" dxfId="189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{D3637031-F445-4E16-A39A-0C6E0B122C99}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{7F9A18BA-7A1A-4CBD-9213-345F2F5070B1}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{8E4E1B00-7164-46F9-AB7A-1E1A473900FC}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{F020B86F-BEDE-42F8-8680-E696157A30DF}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{EEC942AF-7CDB-4B7F-B59F-9D553B8F1A19}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{5089D826-9263-4C58-B98F-8BD9341C16F8}</x14:id>
        </ext>
      </extLst>
    </cfRule>
  </conditionalFormatting>
  <conditionalFormatting sqref="O53:O56 M53:M56 M39:M41 O39:O41 M43:M45 M50:M51 O43:O45 O50:O51">
    <cfRule type="cellIs" dxfId="188" priority="34" operator="equal">
      <formula>0</formula>
    </cfRule>
  </conditionalFormatting>
  <conditionalFormatting sqref="O53:O56 M53:M56 M39:M41 O39:O41 M43:M45 M50:M51 O43:O45 O50:O51">
    <cfRule type="cellIs" dxfId="187" priority="33" operator="greaterThan">
      <formula>0</formula>
    </cfRule>
  </conditionalFormatting>
  <conditionalFormatting sqref="O53:O56 M53:M56 M39:M41 O39:O41 M43:M45 M50:M51 O43:O45 O50:O51">
    <cfRule type="cellIs" dxfId="186" priority="32" operator="lessThan">
      <formula>0</formula>
    </cfRule>
  </conditionalFormatting>
  <conditionalFormatting sqref="N53:N56 N39:N41 N43:N45 N50:N51">
    <cfRule type="cellIs" dxfId="185" priority="31" operator="greaterThan">
      <formula>0</formula>
    </cfRule>
  </conditionalFormatting>
  <conditionalFormatting sqref="O39:P41 O53:P56 O43:P45 O50:P51">
    <cfRule type="cellIs" dxfId="184" priority="30" operator="equal">
      <formula>0</formula>
    </cfRule>
  </conditionalFormatting>
  <conditionalFormatting sqref="O39:P41 O53:P56 O43:P45 O50:P51">
    <cfRule type="containsErrors" dxfId="183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{1A3E669B-04E2-431C-8DD1-406B7384C59A}</x14:id>
        </ext>
      </extLst>
    </cfRule>
  </conditionalFormatting>
  <conditionalFormatting sqref="M42 O42">
    <cfRule type="cellIs" dxfId="182" priority="27" operator="equal">
      <formula>0</formula>
    </cfRule>
  </conditionalFormatting>
  <conditionalFormatting sqref="M42 O42">
    <cfRule type="cellIs" dxfId="181" priority="26" operator="greaterThan">
      <formula>0</formula>
    </cfRule>
  </conditionalFormatting>
  <conditionalFormatting sqref="M42 O42">
    <cfRule type="cellIs" dxfId="180" priority="25" operator="lessThan">
      <formula>0</formula>
    </cfRule>
  </conditionalFormatting>
  <conditionalFormatting sqref="N42">
    <cfRule type="cellIs" dxfId="179" priority="24" operator="greaterThan">
      <formula>0</formula>
    </cfRule>
  </conditionalFormatting>
  <conditionalFormatting sqref="O42:P42">
    <cfRule type="cellIs" dxfId="178" priority="23" operator="equal">
      <formula>0</formula>
    </cfRule>
  </conditionalFormatting>
  <conditionalFormatting sqref="O42:P42">
    <cfRule type="containsErrors" dxfId="177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{98001106-7B34-4C4E-9ED4-B709E49B6D06}</x14:id>
        </ext>
      </extLst>
    </cfRule>
  </conditionalFormatting>
  <conditionalFormatting sqref="M46 O46">
    <cfRule type="cellIs" dxfId="176" priority="20" operator="equal">
      <formula>0</formula>
    </cfRule>
  </conditionalFormatting>
  <conditionalFormatting sqref="M46 O46">
    <cfRule type="cellIs" dxfId="175" priority="19" operator="greaterThan">
      <formula>0</formula>
    </cfRule>
  </conditionalFormatting>
  <conditionalFormatting sqref="M46 O46">
    <cfRule type="cellIs" dxfId="174" priority="18" operator="lessThan">
      <formula>0</formula>
    </cfRule>
  </conditionalFormatting>
  <conditionalFormatting sqref="N46">
    <cfRule type="cellIs" dxfId="173" priority="17" operator="greaterThan">
      <formula>0</formula>
    </cfRule>
  </conditionalFormatting>
  <conditionalFormatting sqref="O46:P46">
    <cfRule type="cellIs" dxfId="172" priority="16" operator="equal">
      <formula>0</formula>
    </cfRule>
  </conditionalFormatting>
  <conditionalFormatting sqref="O46:P46">
    <cfRule type="containsErrors" dxfId="171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{F328F08C-4824-4FE7-AC91-EFFF52EFD607}</x14:id>
        </ext>
      </extLst>
    </cfRule>
  </conditionalFormatting>
  <conditionalFormatting sqref="M47:M48 O47:O48">
    <cfRule type="cellIs" dxfId="170" priority="13" operator="equal">
      <formula>0</formula>
    </cfRule>
  </conditionalFormatting>
  <conditionalFormatting sqref="M47:M48 O47:O48">
    <cfRule type="cellIs" dxfId="169" priority="12" operator="greaterThan">
      <formula>0</formula>
    </cfRule>
  </conditionalFormatting>
  <conditionalFormatting sqref="M47:M48 O47:O48">
    <cfRule type="cellIs" dxfId="168" priority="11" operator="lessThan">
      <formula>0</formula>
    </cfRule>
  </conditionalFormatting>
  <conditionalFormatting sqref="N47:N48">
    <cfRule type="cellIs" dxfId="167" priority="10" operator="greaterThan">
      <formula>0</formula>
    </cfRule>
  </conditionalFormatting>
  <conditionalFormatting sqref="O47:P48">
    <cfRule type="cellIs" dxfId="166" priority="9" operator="equal">
      <formula>0</formula>
    </cfRule>
  </conditionalFormatting>
  <conditionalFormatting sqref="O47:P48">
    <cfRule type="containsErrors" dxfId="165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{0502B7D7-6B7A-4395-9401-C978A9CC2B96}</x14:id>
        </ext>
      </extLst>
    </cfRule>
  </conditionalFormatting>
  <conditionalFormatting sqref="M49 O49">
    <cfRule type="cellIs" dxfId="164" priority="6" operator="equal">
      <formula>0</formula>
    </cfRule>
  </conditionalFormatting>
  <conditionalFormatting sqref="M49 O49">
    <cfRule type="cellIs" dxfId="163" priority="5" operator="greaterThan">
      <formula>0</formula>
    </cfRule>
  </conditionalFormatting>
  <conditionalFormatting sqref="M49 O49">
    <cfRule type="cellIs" dxfId="162" priority="4" operator="lessThan">
      <formula>0</formula>
    </cfRule>
  </conditionalFormatting>
  <conditionalFormatting sqref="N49">
    <cfRule type="cellIs" dxfId="161" priority="3" operator="greaterThan">
      <formula>0</formula>
    </cfRule>
  </conditionalFormatting>
  <conditionalFormatting sqref="O49:P49">
    <cfRule type="cellIs" dxfId="160" priority="2" operator="equal">
      <formula>0</formula>
    </cfRule>
  </conditionalFormatting>
  <conditionalFormatting sqref="O49:P49">
    <cfRule type="containsErrors" dxfId="159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{F309FD49-93BE-4AE3-B710-07031AA40A5B}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C5:C1005">
      <formula1>Novembro</formula1>
    </dataValidation>
    <dataValidation type="list" allowBlank="1" showInputMessage="1" showErrorMessage="1" sqref="D5:D1005">
      <formula1>Sports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565F42-3C7C-42FE-A288-6D1D9D2C42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CD392EC4-0259-46E6-A37F-93766CA80B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348BF8A4-2D22-4C63-B4C5-73D84D977E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53872CD9-2E5A-4C4B-A64E-C70EDD39CA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F0875BC1-6F01-4582-A499-693649C0A9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F711334A-9041-4E8E-8D1C-4B4AEABE24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C375AF06-2D8A-47A6-9106-E6B8BE753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36AD8F6B-634D-406E-94D8-05D34CF582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54C1C04-8D82-4A9E-9796-D04B654D89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65E1DC8B-FE2E-4C77-BF52-740EE3B8A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CC38BAED-C7F9-46E0-B45B-B34CB7C9B6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3908DF8-FEE3-4616-83F8-817578D9E6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64CA56E9-8F7D-4952-82EC-4A4C358B2F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4B63E791-55F5-477F-AC98-13E9B20E2C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88F6D5D-04F0-4A62-91EE-229603761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301EF086-FC3F-4FF5-A604-F381EF6D8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50DE9A48-A75C-4825-A8D9-2414280EAD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1A18E7D-1541-4737-AAB2-18250BE8DF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6C36BF28-295B-44F2-B930-292F5BC92F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C7532244-1E33-4F3A-81D7-5EB07F2313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56ADCA1-6C2E-4C0C-B525-2ED1817090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AB80ABD0-FDB4-4BE0-9DAE-DE228E36E3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D3637031-F445-4E16-A39A-0C6E0B122C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9A18BA-7A1A-4CBD-9213-345F2F507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8E4E1B00-7164-46F9-AB7A-1E1A473900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F020B86F-BEDE-42F8-8680-E696157A30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EEC942AF-7CDB-4B7F-B59F-9D553B8F1A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5089D826-9263-4C58-B98F-8BD9341C16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1A3E669B-04E2-431C-8DD1-406B7384C5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98001106-7B34-4C4E-9ED4-B709E49B6D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F328F08C-4824-4FE7-AC91-EFFF52EFD6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0502B7D7-6B7A-4395-9401-C978A9CC2B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F309FD49-93BE-4AE3-B710-07031AA40A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Normal="100" workbookViewId="0">
      <selection activeCell="A5" sqref="A5"/>
    </sheetView>
  </sheetViews>
  <sheetFormatPr defaultColWidth="8.875" defaultRowHeight="15" x14ac:dyDescent="0.25"/>
  <cols>
    <col min="1" max="2" width="20.625" style="2" customWidth="1"/>
    <col min="3" max="3" width="8.625" style="3" customWidth="1"/>
    <col min="4" max="4" width="8.875" style="2"/>
    <col min="5" max="5" width="35.625" style="2" customWidth="1"/>
    <col min="6" max="7" width="8.625" style="54" customWidth="1"/>
    <col min="8" max="8" width="10" style="5" customWidth="1"/>
    <col min="9" max="9" width="2" style="2" customWidth="1"/>
    <col min="10" max="10" width="8.875" style="2"/>
    <col min="11" max="11" width="8.625" style="3" customWidth="1"/>
    <col min="12" max="12" width="10" style="4" customWidth="1"/>
    <col min="13" max="13" width="9.625" style="5" customWidth="1"/>
    <col min="14" max="15" width="9.625" style="2" customWidth="1"/>
    <col min="16" max="16" width="10.375" style="2" customWidth="1"/>
    <col min="17" max="17" width="11.375" style="2" customWidth="1"/>
    <col min="18" max="18" width="10" style="2" customWidth="1"/>
    <col min="19" max="19" width="10.375" style="2" customWidth="1"/>
    <col min="20" max="20" width="14.625" style="2" customWidth="1"/>
    <col min="21" max="21" width="11" style="2" customWidth="1"/>
    <col min="22" max="22" width="10.625" style="2" customWidth="1"/>
    <col min="23" max="23" width="14.625" style="2" customWidth="1"/>
    <col min="24" max="24" width="32.375" style="2" bestFit="1" customWidth="1"/>
    <col min="25" max="16384" width="8.875" style="2"/>
  </cols>
  <sheetData>
    <row r="1" spans="1:30" x14ac:dyDescent="0.25">
      <c r="B1" s="146" t="s">
        <v>137</v>
      </c>
    </row>
    <row r="2" spans="1:30" x14ac:dyDescent="0.25">
      <c r="B2" s="146"/>
      <c r="T2" s="264" t="s">
        <v>120</v>
      </c>
      <c r="U2" s="264"/>
      <c r="V2" s="264"/>
      <c r="W2" s="264"/>
    </row>
    <row r="3" spans="1:30" ht="15" customHeight="1" x14ac:dyDescent="0.25">
      <c r="T3" s="171">
        <f>SUM(Novembro!T5-Banca!E19+Banca!C20)</f>
        <v>0</v>
      </c>
      <c r="U3" s="303"/>
      <c r="V3" s="303"/>
      <c r="W3" s="304"/>
      <c r="Y3" s="45"/>
      <c r="Z3" s="67" t="s">
        <v>109</v>
      </c>
      <c r="AA3" s="67" t="s">
        <v>104</v>
      </c>
      <c r="AB3" s="67" t="s">
        <v>106</v>
      </c>
      <c r="AC3" s="67" t="s">
        <v>121</v>
      </c>
      <c r="AD3" s="157" t="s">
        <v>124</v>
      </c>
    </row>
    <row r="4" spans="1:30" x14ac:dyDescent="0.25">
      <c r="A4" s="22" t="s">
        <v>0</v>
      </c>
      <c r="B4" s="22" t="s">
        <v>1</v>
      </c>
      <c r="C4" s="19" t="s">
        <v>7</v>
      </c>
      <c r="D4" s="22" t="s">
        <v>2</v>
      </c>
      <c r="E4" s="22" t="s">
        <v>47</v>
      </c>
      <c r="F4" s="53" t="s">
        <v>3</v>
      </c>
      <c r="G4" s="53" t="s">
        <v>4</v>
      </c>
      <c r="H4" s="22" t="s">
        <v>5</v>
      </c>
      <c r="I4" s="22" t="s">
        <v>6</v>
      </c>
      <c r="K4" s="15" t="s">
        <v>7</v>
      </c>
      <c r="L4" s="89" t="s">
        <v>4</v>
      </c>
      <c r="M4" s="89" t="s">
        <v>3</v>
      </c>
      <c r="N4" s="89" t="s">
        <v>8</v>
      </c>
      <c r="O4" s="89" t="s">
        <v>9</v>
      </c>
      <c r="P4" s="14" t="s">
        <v>10</v>
      </c>
      <c r="Q4" s="89" t="s">
        <v>169</v>
      </c>
      <c r="R4" s="89" t="s">
        <v>171</v>
      </c>
      <c r="S4" s="89" t="s">
        <v>168</v>
      </c>
      <c r="T4" s="264" t="s">
        <v>119</v>
      </c>
      <c r="U4" s="264"/>
      <c r="V4" s="264"/>
      <c r="W4" s="264"/>
      <c r="X4" s="252" t="s">
        <v>158</v>
      </c>
      <c r="Y4" s="253"/>
      <c r="Z4" s="48">
        <f>SUM(Z5:Z8)</f>
        <v>0</v>
      </c>
      <c r="AA4" s="69">
        <f>SUM(AA5:AA8)</f>
        <v>0</v>
      </c>
      <c r="AB4" s="69">
        <f>SUM(AB5:AB8)</f>
        <v>0</v>
      </c>
      <c r="AC4" s="25" t="e">
        <f>SUM(AC5:AC8)</f>
        <v>#DIV/0!</v>
      </c>
      <c r="AD4" s="158"/>
    </row>
    <row r="5" spans="1:30" x14ac:dyDescent="0.25">
      <c r="A5" s="91"/>
      <c r="B5" s="91"/>
      <c r="C5" s="92"/>
      <c r="D5" s="91"/>
      <c r="E5" s="91"/>
      <c r="F5" s="93"/>
      <c r="G5" s="93"/>
      <c r="H5" s="24" t="e">
        <f t="shared" ref="H5:H43" si="0">SUM(G5/F5)</f>
        <v>#DIV/0!</v>
      </c>
      <c r="K5" s="20">
        <v>41244</v>
      </c>
      <c r="L5" s="88">
        <f t="shared" ref="L5:L35" si="1">SUMIF(C:C,K5,G:G)</f>
        <v>0</v>
      </c>
      <c r="M5" s="52">
        <f t="shared" ref="M5:M35" si="2">SUMIF(C:C,K5,F:F)</f>
        <v>0</v>
      </c>
      <c r="N5" s="30" t="e">
        <f t="shared" ref="N5:N35" si="3">SUMIF(C:C,K5,G:G)/SUMIF(C:C,K5,F:F)</f>
        <v>#DIV/0!</v>
      </c>
      <c r="O5" s="55">
        <f t="shared" ref="O5:O35" si="4">COUNTIF(C:C,K5)</f>
        <v>0</v>
      </c>
      <c r="P5" s="52" t="e">
        <f t="shared" ref="P5:P35" si="5">L5/O5</f>
        <v>#DIV/0!</v>
      </c>
      <c r="Q5" s="87" t="e">
        <f>L5/T3</f>
        <v>#DIV/0!</v>
      </c>
      <c r="R5" s="94"/>
      <c r="S5" s="52">
        <f>T3+L5-R5</f>
        <v>0</v>
      </c>
      <c r="T5" s="164">
        <f>T3+T7-T43</f>
        <v>0</v>
      </c>
      <c r="U5" s="164"/>
      <c r="V5" s="164"/>
      <c r="W5" s="164"/>
      <c r="X5" s="47" t="s">
        <v>148</v>
      </c>
      <c r="Y5" s="10">
        <f>SUMIF(B:B,X5,G:G)</f>
        <v>0</v>
      </c>
      <c r="Z5" s="12">
        <f>COUNTIF(B:B,X5)</f>
        <v>0</v>
      </c>
      <c r="AA5" s="70">
        <f>COUNTIFS(G:G,"&gt;0",B:B,X5)</f>
        <v>0</v>
      </c>
      <c r="AB5" s="72">
        <f>COUNTIFS(G:G,"&lt;0",B:B,X5)</f>
        <v>0</v>
      </c>
      <c r="AC5" s="30" t="e">
        <f>Z5/Y74</f>
        <v>#DIV/0!</v>
      </c>
      <c r="AD5" s="244">
        <f>Y5+Y6+Y7+Y8</f>
        <v>0</v>
      </c>
    </row>
    <row r="6" spans="1:30" x14ac:dyDescent="0.25">
      <c r="A6" s="91"/>
      <c r="B6" s="91"/>
      <c r="C6" s="92"/>
      <c r="D6" s="91"/>
      <c r="E6" s="91"/>
      <c r="F6" s="93"/>
      <c r="G6" s="93"/>
      <c r="H6" s="24" t="e">
        <f t="shared" si="0"/>
        <v>#DIV/0!</v>
      </c>
      <c r="K6" s="20">
        <v>41245</v>
      </c>
      <c r="L6" s="88">
        <f t="shared" si="1"/>
        <v>0</v>
      </c>
      <c r="M6" s="52">
        <f t="shared" si="2"/>
        <v>0</v>
      </c>
      <c r="N6" s="30" t="e">
        <f t="shared" si="3"/>
        <v>#DIV/0!</v>
      </c>
      <c r="O6" s="55">
        <f t="shared" si="4"/>
        <v>0</v>
      </c>
      <c r="P6" s="52" t="e">
        <f t="shared" si="5"/>
        <v>#DIV/0!</v>
      </c>
      <c r="Q6" s="87" t="e">
        <f t="shared" ref="Q6:Q35" si="6">L6/S5</f>
        <v>#DIV/0!</v>
      </c>
      <c r="R6" s="94"/>
      <c r="S6" s="52">
        <f>S5+L6-R6</f>
        <v>0</v>
      </c>
      <c r="T6" s="264" t="s">
        <v>11</v>
      </c>
      <c r="U6" s="264"/>
      <c r="V6" s="264"/>
      <c r="W6" s="264"/>
      <c r="X6" s="47" t="s">
        <v>149</v>
      </c>
      <c r="Y6" s="7">
        <f>SUMIF(B:B,X6,G:G)</f>
        <v>0</v>
      </c>
      <c r="Z6" s="8">
        <f>COUNTIF(B:B,X6)</f>
        <v>0</v>
      </c>
      <c r="AA6" s="71">
        <f>COUNTIFS(G:G,"&gt;0",B:B,X6)</f>
        <v>0</v>
      </c>
      <c r="AB6" s="72">
        <f>COUNTIFS(G:G,"&lt;0",B:B,X6)</f>
        <v>0</v>
      </c>
      <c r="AC6" s="30" t="e">
        <f>Z6/Y74</f>
        <v>#DIV/0!</v>
      </c>
      <c r="AD6" s="245"/>
    </row>
    <row r="7" spans="1:30" ht="15" customHeight="1" x14ac:dyDescent="0.25">
      <c r="A7" s="91"/>
      <c r="B7" s="91"/>
      <c r="C7" s="92"/>
      <c r="D7" s="91"/>
      <c r="E7" s="91"/>
      <c r="F7" s="93"/>
      <c r="G7" s="93"/>
      <c r="H7" s="24" t="e">
        <f t="shared" si="0"/>
        <v>#DIV/0!</v>
      </c>
      <c r="K7" s="20">
        <v>41246</v>
      </c>
      <c r="L7" s="88">
        <f t="shared" si="1"/>
        <v>0</v>
      </c>
      <c r="M7" s="52">
        <f t="shared" si="2"/>
        <v>0</v>
      </c>
      <c r="N7" s="30" t="e">
        <f t="shared" si="3"/>
        <v>#DIV/0!</v>
      </c>
      <c r="O7" s="55">
        <f t="shared" si="4"/>
        <v>0</v>
      </c>
      <c r="P7" s="52" t="e">
        <f t="shared" si="5"/>
        <v>#DIV/0!</v>
      </c>
      <c r="Q7" s="87" t="e">
        <f t="shared" si="6"/>
        <v>#DIV/0!</v>
      </c>
      <c r="R7" s="94"/>
      <c r="S7" s="52">
        <f t="shared" ref="S7:S35" si="7">S6+L7-R7</f>
        <v>0</v>
      </c>
      <c r="T7" s="267">
        <f>SUM(G:G)</f>
        <v>0</v>
      </c>
      <c r="U7" s="268"/>
      <c r="V7" s="268"/>
      <c r="W7" s="269"/>
      <c r="X7" s="47" t="s">
        <v>150</v>
      </c>
      <c r="Y7" s="7">
        <f>SUMIF(B:B,X7,G:G)</f>
        <v>0</v>
      </c>
      <c r="Z7" s="8">
        <f>COUNTIF(B:B,X7)</f>
        <v>0</v>
      </c>
      <c r="AA7" s="71">
        <f>COUNTIFS(G:G,"&gt;0",B:B,X7)</f>
        <v>0</v>
      </c>
      <c r="AB7" s="72">
        <f>COUNTIFS(G:G,"&lt;0",B:B,X7)</f>
        <v>0</v>
      </c>
      <c r="AC7" s="30" t="e">
        <f>Z7/Y74</f>
        <v>#DIV/0!</v>
      </c>
      <c r="AD7" s="245"/>
    </row>
    <row r="8" spans="1:30" ht="15" customHeight="1" x14ac:dyDescent="0.25">
      <c r="A8" s="91"/>
      <c r="B8" s="91"/>
      <c r="C8" s="92"/>
      <c r="D8" s="91"/>
      <c r="E8" s="91"/>
      <c r="F8" s="93"/>
      <c r="G8" s="93"/>
      <c r="H8" s="24" t="e">
        <f t="shared" si="0"/>
        <v>#DIV/0!</v>
      </c>
      <c r="K8" s="20">
        <v>41247</v>
      </c>
      <c r="L8" s="88">
        <f t="shared" si="1"/>
        <v>0</v>
      </c>
      <c r="M8" s="52">
        <f t="shared" si="2"/>
        <v>0</v>
      </c>
      <c r="N8" s="30" t="e">
        <f t="shared" si="3"/>
        <v>#DIV/0!</v>
      </c>
      <c r="O8" s="55">
        <f t="shared" si="4"/>
        <v>0</v>
      </c>
      <c r="P8" s="52" t="e">
        <f t="shared" si="5"/>
        <v>#DIV/0!</v>
      </c>
      <c r="Q8" s="87" t="e">
        <f t="shared" si="6"/>
        <v>#DIV/0!</v>
      </c>
      <c r="R8" s="94"/>
      <c r="S8" s="52">
        <f t="shared" si="7"/>
        <v>0</v>
      </c>
      <c r="T8" s="267"/>
      <c r="U8" s="268"/>
      <c r="V8" s="268"/>
      <c r="W8" s="269"/>
      <c r="X8" s="47" t="s">
        <v>151</v>
      </c>
      <c r="Y8" s="9">
        <f>SUMIF(B:B,X8,G:G)</f>
        <v>0</v>
      </c>
      <c r="Z8" s="11">
        <f>COUNTIF(B:B,X8)</f>
        <v>0</v>
      </c>
      <c r="AA8" s="71">
        <f>COUNTIFS(G:G,"&gt;0",B:B,X8)</f>
        <v>0</v>
      </c>
      <c r="AB8" s="72">
        <f>COUNTIFS(G:G,"&lt;0",B:B,X8)</f>
        <v>0</v>
      </c>
      <c r="AC8" s="30" t="e">
        <f>Z8/Y74</f>
        <v>#DIV/0!</v>
      </c>
      <c r="AD8" s="246"/>
    </row>
    <row r="9" spans="1:30" ht="15" customHeight="1" x14ac:dyDescent="0.25">
      <c r="A9" s="91"/>
      <c r="B9" s="91"/>
      <c r="C9" s="92"/>
      <c r="D9" s="91"/>
      <c r="E9" s="91"/>
      <c r="F9" s="93"/>
      <c r="G9" s="93"/>
      <c r="H9" s="24" t="e">
        <f t="shared" si="0"/>
        <v>#DIV/0!</v>
      </c>
      <c r="K9" s="20">
        <v>41248</v>
      </c>
      <c r="L9" s="88">
        <f t="shared" si="1"/>
        <v>0</v>
      </c>
      <c r="M9" s="52">
        <f t="shared" si="2"/>
        <v>0</v>
      </c>
      <c r="N9" s="30" t="e">
        <f t="shared" si="3"/>
        <v>#DIV/0!</v>
      </c>
      <c r="O9" s="55">
        <f t="shared" si="4"/>
        <v>0</v>
      </c>
      <c r="P9" s="52" t="e">
        <f t="shared" si="5"/>
        <v>#DIV/0!</v>
      </c>
      <c r="Q9" s="87" t="e">
        <f t="shared" si="6"/>
        <v>#DIV/0!</v>
      </c>
      <c r="R9" s="94"/>
      <c r="S9" s="52">
        <f t="shared" si="7"/>
        <v>0</v>
      </c>
      <c r="T9" s="267"/>
      <c r="U9" s="268"/>
      <c r="V9" s="268"/>
      <c r="W9" s="268"/>
      <c r="X9" s="252" t="s">
        <v>211</v>
      </c>
      <c r="Y9" s="253"/>
      <c r="Z9" s="48">
        <f>SUM(Z10:Z12)</f>
        <v>0</v>
      </c>
      <c r="AA9" s="69">
        <f>SUM(AA10:AA12)</f>
        <v>0</v>
      </c>
      <c r="AB9" s="69">
        <f>SUM(AB10:AB12)</f>
        <v>0</v>
      </c>
      <c r="AC9" s="25" t="e">
        <f>SUM(AC10:AC12)</f>
        <v>#DIV/0!</v>
      </c>
      <c r="AD9" s="83"/>
    </row>
    <row r="10" spans="1:30" ht="15" customHeight="1" x14ac:dyDescent="0.25">
      <c r="A10" s="91"/>
      <c r="B10" s="91"/>
      <c r="C10" s="92"/>
      <c r="D10" s="91"/>
      <c r="E10" s="91"/>
      <c r="F10" s="93"/>
      <c r="G10" s="93"/>
      <c r="H10" s="24" t="e">
        <f t="shared" si="0"/>
        <v>#DIV/0!</v>
      </c>
      <c r="K10" s="20">
        <v>41249</v>
      </c>
      <c r="L10" s="88">
        <f t="shared" si="1"/>
        <v>0</v>
      </c>
      <c r="M10" s="52">
        <f t="shared" si="2"/>
        <v>0</v>
      </c>
      <c r="N10" s="30" t="e">
        <f t="shared" si="3"/>
        <v>#DIV/0!</v>
      </c>
      <c r="O10" s="55">
        <f t="shared" si="4"/>
        <v>0</v>
      </c>
      <c r="P10" s="52" t="e">
        <f t="shared" si="5"/>
        <v>#DIV/0!</v>
      </c>
      <c r="Q10" s="87" t="e">
        <f t="shared" si="6"/>
        <v>#DIV/0!</v>
      </c>
      <c r="R10" s="94"/>
      <c r="S10" s="52">
        <f t="shared" si="7"/>
        <v>0</v>
      </c>
      <c r="T10" s="267"/>
      <c r="U10" s="268"/>
      <c r="V10" s="268"/>
      <c r="W10" s="269"/>
      <c r="X10" s="47" t="s">
        <v>199</v>
      </c>
      <c r="Y10" s="10">
        <f>SUMIF(B:B,X10,G:G)</f>
        <v>0</v>
      </c>
      <c r="Z10" s="12">
        <f>COUNTIF(B:B,X10)</f>
        <v>0</v>
      </c>
      <c r="AA10" s="70">
        <f>COUNTIFS(G:G,"&gt;0",B:B,X10)</f>
        <v>0</v>
      </c>
      <c r="AB10" s="72">
        <f>COUNTIFS(G:G,"&lt;0",B:B,X10)</f>
        <v>0</v>
      </c>
      <c r="AC10" s="30" t="e">
        <f>Z10/Y74</f>
        <v>#DIV/0!</v>
      </c>
      <c r="AD10" s="244">
        <f>Y10+Y11+Y12</f>
        <v>0</v>
      </c>
    </row>
    <row r="11" spans="1:30" ht="15" customHeight="1" x14ac:dyDescent="0.25">
      <c r="A11" s="91"/>
      <c r="B11" s="91"/>
      <c r="C11" s="92"/>
      <c r="D11" s="91"/>
      <c r="E11" s="91"/>
      <c r="F11" s="93"/>
      <c r="G11" s="93"/>
      <c r="H11" s="24" t="e">
        <f t="shared" si="0"/>
        <v>#DIV/0!</v>
      </c>
      <c r="K11" s="20">
        <v>41250</v>
      </c>
      <c r="L11" s="88">
        <f t="shared" si="1"/>
        <v>0</v>
      </c>
      <c r="M11" s="52">
        <f t="shared" si="2"/>
        <v>0</v>
      </c>
      <c r="N11" s="30" t="e">
        <f t="shared" si="3"/>
        <v>#DIV/0!</v>
      </c>
      <c r="O11" s="55">
        <f t="shared" si="4"/>
        <v>0</v>
      </c>
      <c r="P11" s="52" t="e">
        <f t="shared" si="5"/>
        <v>#DIV/0!</v>
      </c>
      <c r="Q11" s="87" t="e">
        <f t="shared" si="6"/>
        <v>#DIV/0!</v>
      </c>
      <c r="R11" s="94"/>
      <c r="S11" s="52">
        <f t="shared" si="7"/>
        <v>0</v>
      </c>
      <c r="T11" s="267"/>
      <c r="U11" s="268"/>
      <c r="V11" s="268"/>
      <c r="W11" s="269"/>
      <c r="X11" s="47" t="s">
        <v>200</v>
      </c>
      <c r="Y11" s="7">
        <f>SUMIF(B:B,X11,G:G)</f>
        <v>0</v>
      </c>
      <c r="Z11" s="8">
        <f>COUNTIF(B:B,X11)</f>
        <v>0</v>
      </c>
      <c r="AA11" s="71">
        <f>COUNTIFS(G:G,"&gt;0",B:B,X11)</f>
        <v>0</v>
      </c>
      <c r="AB11" s="72">
        <f>COUNTIFS(G:G,"&lt;0",B:B,X11)</f>
        <v>0</v>
      </c>
      <c r="AC11" s="30" t="e">
        <f>Z11/Y74</f>
        <v>#DIV/0!</v>
      </c>
      <c r="AD11" s="245"/>
    </row>
    <row r="12" spans="1:30" x14ac:dyDescent="0.25">
      <c r="A12" s="91"/>
      <c r="B12" s="91"/>
      <c r="C12" s="92"/>
      <c r="D12" s="91"/>
      <c r="E12" s="91"/>
      <c r="F12" s="93"/>
      <c r="G12" s="93"/>
      <c r="H12" s="24" t="e">
        <f t="shared" si="0"/>
        <v>#DIV/0!</v>
      </c>
      <c r="K12" s="20">
        <v>41251</v>
      </c>
      <c r="L12" s="88">
        <f t="shared" si="1"/>
        <v>0</v>
      </c>
      <c r="M12" s="52">
        <f t="shared" si="2"/>
        <v>0</v>
      </c>
      <c r="N12" s="30" t="e">
        <f t="shared" si="3"/>
        <v>#DIV/0!</v>
      </c>
      <c r="O12" s="55">
        <f t="shared" si="4"/>
        <v>0</v>
      </c>
      <c r="P12" s="52" t="e">
        <f t="shared" si="5"/>
        <v>#DIV/0!</v>
      </c>
      <c r="Q12" s="87" t="e">
        <f t="shared" si="6"/>
        <v>#DIV/0!</v>
      </c>
      <c r="R12" s="94"/>
      <c r="S12" s="52">
        <f t="shared" si="7"/>
        <v>0</v>
      </c>
      <c r="T12" s="264" t="s">
        <v>5</v>
      </c>
      <c r="U12" s="264"/>
      <c r="V12" s="264"/>
      <c r="W12" s="264"/>
      <c r="X12" s="47" t="s">
        <v>201</v>
      </c>
      <c r="Y12" s="7">
        <f>SUMIF(B:B,X12,G:G)</f>
        <v>0</v>
      </c>
      <c r="Z12" s="8">
        <f>COUNTIF(B:B,X12)</f>
        <v>0</v>
      </c>
      <c r="AA12" s="71">
        <f>COUNTIFS(G:G,"&gt;0",B:B,X12)</f>
        <v>0</v>
      </c>
      <c r="AB12" s="72">
        <f>COUNTIFS(G:G,"&lt;0",B:B,X12)</f>
        <v>0</v>
      </c>
      <c r="AC12" s="30" t="e">
        <f>Z12/Y74</f>
        <v>#DIV/0!</v>
      </c>
      <c r="AD12" s="245"/>
    </row>
    <row r="13" spans="1:30" ht="15" customHeight="1" x14ac:dyDescent="0.25">
      <c r="A13" s="91"/>
      <c r="B13" s="91"/>
      <c r="C13" s="92"/>
      <c r="D13" s="91"/>
      <c r="E13" s="91"/>
      <c r="F13" s="93"/>
      <c r="G13" s="93"/>
      <c r="H13" s="24" t="e">
        <f t="shared" si="0"/>
        <v>#DIV/0!</v>
      </c>
      <c r="K13" s="20">
        <v>41252</v>
      </c>
      <c r="L13" s="88">
        <f t="shared" si="1"/>
        <v>0</v>
      </c>
      <c r="M13" s="52">
        <f t="shared" si="2"/>
        <v>0</v>
      </c>
      <c r="N13" s="30" t="e">
        <f t="shared" si="3"/>
        <v>#DIV/0!</v>
      </c>
      <c r="O13" s="55">
        <f t="shared" si="4"/>
        <v>0</v>
      </c>
      <c r="P13" s="52" t="e">
        <f t="shared" si="5"/>
        <v>#DIV/0!</v>
      </c>
      <c r="Q13" s="87" t="e">
        <f t="shared" si="6"/>
        <v>#DIV/0!</v>
      </c>
      <c r="R13" s="94"/>
      <c r="S13" s="52">
        <f t="shared" si="7"/>
        <v>0</v>
      </c>
      <c r="T13" s="270" t="e">
        <f>SUM((G:G))/SUM((F:F))</f>
        <v>#DIV/0!</v>
      </c>
      <c r="U13" s="271"/>
      <c r="V13" s="271"/>
      <c r="W13" s="272"/>
      <c r="X13" s="252" t="s">
        <v>212</v>
      </c>
      <c r="Y13" s="253"/>
      <c r="Z13" s="48">
        <f>SUM(Z14:Z16)</f>
        <v>0</v>
      </c>
      <c r="AA13" s="69">
        <f>SUM(AA14:AA16)</f>
        <v>0</v>
      </c>
      <c r="AB13" s="69">
        <f>SUM(AB14:AB16)</f>
        <v>0</v>
      </c>
      <c r="AC13" s="25" t="e">
        <f>SUM(AC14:AC16)</f>
        <v>#DIV/0!</v>
      </c>
      <c r="AD13" s="83"/>
    </row>
    <row r="14" spans="1:30" ht="15" customHeight="1" x14ac:dyDescent="0.25">
      <c r="A14" s="91"/>
      <c r="B14" s="91"/>
      <c r="C14" s="92"/>
      <c r="D14" s="91"/>
      <c r="E14" s="91"/>
      <c r="F14" s="93"/>
      <c r="G14" s="93"/>
      <c r="H14" s="24" t="e">
        <f t="shared" si="0"/>
        <v>#DIV/0!</v>
      </c>
      <c r="K14" s="20">
        <v>41253</v>
      </c>
      <c r="L14" s="88">
        <f t="shared" si="1"/>
        <v>0</v>
      </c>
      <c r="M14" s="52">
        <f t="shared" si="2"/>
        <v>0</v>
      </c>
      <c r="N14" s="30" t="e">
        <f t="shared" si="3"/>
        <v>#DIV/0!</v>
      </c>
      <c r="O14" s="55">
        <f t="shared" si="4"/>
        <v>0</v>
      </c>
      <c r="P14" s="52" t="e">
        <f t="shared" si="5"/>
        <v>#DIV/0!</v>
      </c>
      <c r="Q14" s="87" t="e">
        <f t="shared" si="6"/>
        <v>#DIV/0!</v>
      </c>
      <c r="R14" s="94"/>
      <c r="S14" s="52">
        <f t="shared" si="7"/>
        <v>0</v>
      </c>
      <c r="T14" s="270"/>
      <c r="U14" s="271"/>
      <c r="V14" s="271"/>
      <c r="W14" s="272"/>
      <c r="X14" s="47" t="s">
        <v>198</v>
      </c>
      <c r="Y14" s="10">
        <f>SUMIF(B:B,X14,G:G)</f>
        <v>0</v>
      </c>
      <c r="Z14" s="12">
        <f>COUNTIF(B:B,X14)</f>
        <v>0</v>
      </c>
      <c r="AA14" s="70">
        <f>COUNTIFS(G:G,"&gt;0",B:B,X14)</f>
        <v>0</v>
      </c>
      <c r="AB14" s="72">
        <f>COUNTIFS(G:G,"&lt;0",B:B,X14)</f>
        <v>0</v>
      </c>
      <c r="AC14" s="30" t="e">
        <f>Z14/Y74</f>
        <v>#DIV/0!</v>
      </c>
      <c r="AD14" s="244">
        <f>Y14+Y15+Y16</f>
        <v>0</v>
      </c>
    </row>
    <row r="15" spans="1:30" ht="15" customHeight="1" x14ac:dyDescent="0.25">
      <c r="A15" s="91"/>
      <c r="B15" s="91"/>
      <c r="C15" s="92"/>
      <c r="D15" s="91"/>
      <c r="E15" s="91"/>
      <c r="F15" s="93"/>
      <c r="G15" s="93"/>
      <c r="H15" s="24" t="e">
        <f t="shared" si="0"/>
        <v>#DIV/0!</v>
      </c>
      <c r="K15" s="20">
        <v>41254</v>
      </c>
      <c r="L15" s="88">
        <f t="shared" si="1"/>
        <v>0</v>
      </c>
      <c r="M15" s="52">
        <f t="shared" si="2"/>
        <v>0</v>
      </c>
      <c r="N15" s="30" t="e">
        <f t="shared" si="3"/>
        <v>#DIV/0!</v>
      </c>
      <c r="O15" s="55">
        <f t="shared" si="4"/>
        <v>0</v>
      </c>
      <c r="P15" s="52" t="e">
        <f t="shared" si="5"/>
        <v>#DIV/0!</v>
      </c>
      <c r="Q15" s="87" t="e">
        <f t="shared" si="6"/>
        <v>#DIV/0!</v>
      </c>
      <c r="R15" s="94"/>
      <c r="S15" s="52">
        <f t="shared" si="7"/>
        <v>0</v>
      </c>
      <c r="T15" s="270"/>
      <c r="U15" s="271"/>
      <c r="V15" s="271"/>
      <c r="W15" s="271"/>
      <c r="X15" s="47" t="s">
        <v>193</v>
      </c>
      <c r="Y15" s="7">
        <f>SUMIF(B:B,X15,G:G)</f>
        <v>0</v>
      </c>
      <c r="Z15" s="8">
        <f>COUNTIF(B:B,X15)</f>
        <v>0</v>
      </c>
      <c r="AA15" s="71">
        <f>COUNTIFS(G:G,"&gt;0",B:B,X15)</f>
        <v>0</v>
      </c>
      <c r="AB15" s="72">
        <f>COUNTIFS(G:G,"&lt;0",B:B,X15)</f>
        <v>0</v>
      </c>
      <c r="AC15" s="30" t="e">
        <f>Z15/Y74</f>
        <v>#DIV/0!</v>
      </c>
      <c r="AD15" s="245"/>
    </row>
    <row r="16" spans="1:30" ht="15" customHeight="1" x14ac:dyDescent="0.25">
      <c r="A16" s="91"/>
      <c r="B16" s="91"/>
      <c r="C16" s="92"/>
      <c r="D16" s="91"/>
      <c r="E16" s="91"/>
      <c r="F16" s="93"/>
      <c r="G16" s="93"/>
      <c r="H16" s="24" t="e">
        <f t="shared" si="0"/>
        <v>#DIV/0!</v>
      </c>
      <c r="K16" s="20">
        <v>41255</v>
      </c>
      <c r="L16" s="88">
        <f t="shared" si="1"/>
        <v>0</v>
      </c>
      <c r="M16" s="52">
        <f t="shared" si="2"/>
        <v>0</v>
      </c>
      <c r="N16" s="30" t="e">
        <f t="shared" si="3"/>
        <v>#DIV/0!</v>
      </c>
      <c r="O16" s="55">
        <f t="shared" si="4"/>
        <v>0</v>
      </c>
      <c r="P16" s="52" t="e">
        <f t="shared" si="5"/>
        <v>#DIV/0!</v>
      </c>
      <c r="Q16" s="87" t="e">
        <f t="shared" si="6"/>
        <v>#DIV/0!</v>
      </c>
      <c r="R16" s="94"/>
      <c r="S16" s="52">
        <f t="shared" si="7"/>
        <v>0</v>
      </c>
      <c r="T16" s="270"/>
      <c r="U16" s="271"/>
      <c r="V16" s="271"/>
      <c r="W16" s="272"/>
      <c r="X16" s="47" t="s">
        <v>197</v>
      </c>
      <c r="Y16" s="7">
        <f>SUMIF(B:B,X16,G:G)</f>
        <v>0</v>
      </c>
      <c r="Z16" s="8">
        <f>COUNTIF(B:B,X16)</f>
        <v>0</v>
      </c>
      <c r="AA16" s="71">
        <f>COUNTIFS(G:G,"&gt;0",B:B,X16)</f>
        <v>0</v>
      </c>
      <c r="AB16" s="72">
        <f>COUNTIFS(G:G,"&lt;0",B:B,X16)</f>
        <v>0</v>
      </c>
      <c r="AC16" s="30" t="e">
        <f>Z16/Y74</f>
        <v>#DIV/0!</v>
      </c>
      <c r="AD16" s="245"/>
    </row>
    <row r="17" spans="1:30" ht="15" customHeight="1" x14ac:dyDescent="0.25">
      <c r="A17" s="91"/>
      <c r="B17" s="91"/>
      <c r="C17" s="92"/>
      <c r="D17" s="91"/>
      <c r="E17" s="91"/>
      <c r="F17" s="93"/>
      <c r="G17" s="93"/>
      <c r="H17" s="24" t="e">
        <f t="shared" si="0"/>
        <v>#DIV/0!</v>
      </c>
      <c r="K17" s="20">
        <v>41256</v>
      </c>
      <c r="L17" s="88">
        <f t="shared" si="1"/>
        <v>0</v>
      </c>
      <c r="M17" s="52">
        <f t="shared" si="2"/>
        <v>0</v>
      </c>
      <c r="N17" s="30" t="e">
        <f t="shared" si="3"/>
        <v>#DIV/0!</v>
      </c>
      <c r="O17" s="55">
        <f t="shared" si="4"/>
        <v>0</v>
      </c>
      <c r="P17" s="52" t="e">
        <f t="shared" si="5"/>
        <v>#DIV/0!</v>
      </c>
      <c r="Q17" s="87" t="e">
        <f t="shared" si="6"/>
        <v>#DIV/0!</v>
      </c>
      <c r="R17" s="94"/>
      <c r="S17" s="52">
        <f t="shared" si="7"/>
        <v>0</v>
      </c>
      <c r="T17" s="270"/>
      <c r="U17" s="271"/>
      <c r="V17" s="271"/>
      <c r="W17" s="272"/>
      <c r="X17" s="252" t="s">
        <v>56</v>
      </c>
      <c r="Y17" s="253"/>
      <c r="Z17" s="48">
        <f>SUM(Z18:Z21)</f>
        <v>0</v>
      </c>
      <c r="AA17" s="69">
        <f>SUM(AA18:AA21)</f>
        <v>0</v>
      </c>
      <c r="AB17" s="69">
        <f>SUM(AB18:AB21)</f>
        <v>0</v>
      </c>
      <c r="AC17" s="25" t="e">
        <f>SUM(AC18:AC21)</f>
        <v>#DIV/0!</v>
      </c>
      <c r="AD17" s="83"/>
    </row>
    <row r="18" spans="1:30" x14ac:dyDescent="0.25">
      <c r="A18" s="91"/>
      <c r="B18" s="91"/>
      <c r="C18" s="92"/>
      <c r="D18" s="91"/>
      <c r="E18" s="91"/>
      <c r="F18" s="93"/>
      <c r="G18" s="93"/>
      <c r="H18" s="24" t="e">
        <f t="shared" si="0"/>
        <v>#DIV/0!</v>
      </c>
      <c r="K18" s="20">
        <v>41257</v>
      </c>
      <c r="L18" s="88">
        <f t="shared" si="1"/>
        <v>0</v>
      </c>
      <c r="M18" s="52">
        <f t="shared" si="2"/>
        <v>0</v>
      </c>
      <c r="N18" s="30" t="e">
        <f t="shared" si="3"/>
        <v>#DIV/0!</v>
      </c>
      <c r="O18" s="55">
        <f t="shared" si="4"/>
        <v>0</v>
      </c>
      <c r="P18" s="52" t="e">
        <f t="shared" si="5"/>
        <v>#DIV/0!</v>
      </c>
      <c r="Q18" s="87" t="e">
        <f t="shared" si="6"/>
        <v>#DIV/0!</v>
      </c>
      <c r="R18" s="94"/>
      <c r="S18" s="52">
        <f t="shared" si="7"/>
        <v>0</v>
      </c>
      <c r="T18" s="264" t="s">
        <v>12</v>
      </c>
      <c r="U18" s="264"/>
      <c r="V18" s="264"/>
      <c r="W18" s="264"/>
      <c r="X18" s="47" t="s">
        <v>24</v>
      </c>
      <c r="Y18" s="10">
        <f>SUMIF(B:B,X18,G:G)</f>
        <v>0</v>
      </c>
      <c r="Z18" s="12">
        <f>COUNTIF(B:B,X18)</f>
        <v>0</v>
      </c>
      <c r="AA18" s="70">
        <f>COUNTIFS(G:G,"&gt;0",B:B,X18)</f>
        <v>0</v>
      </c>
      <c r="AB18" s="72">
        <f>COUNTIFS(G:G,"&lt;0",B:B,X18)</f>
        <v>0</v>
      </c>
      <c r="AC18" s="30" t="e">
        <f>Z18/Y74</f>
        <v>#DIV/0!</v>
      </c>
      <c r="AD18" s="244">
        <f>Y18+Y19+Y20+Y21</f>
        <v>0</v>
      </c>
    </row>
    <row r="19" spans="1:30" x14ac:dyDescent="0.25">
      <c r="A19" s="91"/>
      <c r="B19" s="91"/>
      <c r="C19" s="92"/>
      <c r="D19" s="91"/>
      <c r="E19" s="91"/>
      <c r="F19" s="93"/>
      <c r="G19" s="93"/>
      <c r="H19" s="24" t="e">
        <f t="shared" si="0"/>
        <v>#DIV/0!</v>
      </c>
      <c r="K19" s="20">
        <v>41258</v>
      </c>
      <c r="L19" s="88">
        <f t="shared" si="1"/>
        <v>0</v>
      </c>
      <c r="M19" s="52">
        <f t="shared" si="2"/>
        <v>0</v>
      </c>
      <c r="N19" s="30" t="e">
        <f t="shared" si="3"/>
        <v>#DIV/0!</v>
      </c>
      <c r="O19" s="55">
        <f t="shared" si="4"/>
        <v>0</v>
      </c>
      <c r="P19" s="52" t="e">
        <f t="shared" si="5"/>
        <v>#DIV/0!</v>
      </c>
      <c r="Q19" s="87" t="e">
        <f t="shared" si="6"/>
        <v>#DIV/0!</v>
      </c>
      <c r="R19" s="94"/>
      <c r="S19" s="52">
        <f t="shared" si="7"/>
        <v>0</v>
      </c>
      <c r="T19" s="81" t="s">
        <v>138</v>
      </c>
      <c r="U19" s="81">
        <f>COUNTIF(L5:L35,"&gt;0")</f>
        <v>0</v>
      </c>
      <c r="V19" s="80">
        <f>COUNTIF(L5:L35,"&lt;0")</f>
        <v>0</v>
      </c>
      <c r="W19" s="80" t="s">
        <v>139</v>
      </c>
      <c r="X19" s="47" t="s">
        <v>23</v>
      </c>
      <c r="Y19" s="7">
        <f>SUMIF(B:B,X19,G:G)</f>
        <v>0</v>
      </c>
      <c r="Z19" s="8">
        <f>COUNTIF(B:B,X19)</f>
        <v>0</v>
      </c>
      <c r="AA19" s="71">
        <f>COUNTIFS(G:G,"&gt;0",B:B,X19)</f>
        <v>0</v>
      </c>
      <c r="AB19" s="72">
        <f>COUNTIFS(G:G,"&lt;0",B:B,X19)</f>
        <v>0</v>
      </c>
      <c r="AC19" s="30" t="e">
        <f>Z19/Y74</f>
        <v>#DIV/0!</v>
      </c>
      <c r="AD19" s="245"/>
    </row>
    <row r="20" spans="1:30" ht="15" customHeight="1" x14ac:dyDescent="0.25">
      <c r="A20" s="91"/>
      <c r="B20" s="91"/>
      <c r="C20" s="92"/>
      <c r="D20" s="91"/>
      <c r="E20" s="91"/>
      <c r="F20" s="93"/>
      <c r="G20" s="93"/>
      <c r="H20" s="24" t="e">
        <f t="shared" si="0"/>
        <v>#DIV/0!</v>
      </c>
      <c r="K20" s="20">
        <v>41259</v>
      </c>
      <c r="L20" s="88">
        <f t="shared" si="1"/>
        <v>0</v>
      </c>
      <c r="M20" s="52">
        <f t="shared" si="2"/>
        <v>0</v>
      </c>
      <c r="N20" s="30" t="e">
        <f t="shared" si="3"/>
        <v>#DIV/0!</v>
      </c>
      <c r="O20" s="55">
        <f t="shared" si="4"/>
        <v>0</v>
      </c>
      <c r="P20" s="52" t="e">
        <f t="shared" si="5"/>
        <v>#DIV/0!</v>
      </c>
      <c r="Q20" s="87" t="e">
        <f t="shared" si="6"/>
        <v>#DIV/0!</v>
      </c>
      <c r="R20" s="94"/>
      <c r="S20" s="52">
        <f t="shared" si="7"/>
        <v>0</v>
      </c>
      <c r="T20" s="262" t="e">
        <f>U19/(U19+V19)</f>
        <v>#DIV/0!</v>
      </c>
      <c r="U20" s="263"/>
      <c r="V20" s="265" t="e">
        <f>V19/(V19+U19)</f>
        <v>#DIV/0!</v>
      </c>
      <c r="W20" s="265"/>
      <c r="X20" s="47" t="s">
        <v>32</v>
      </c>
      <c r="Y20" s="7">
        <f>SUMIF(B:B,X20,G:G)</f>
        <v>0</v>
      </c>
      <c r="Z20" s="8">
        <f>COUNTIF(B:B,X20)</f>
        <v>0</v>
      </c>
      <c r="AA20" s="71">
        <f>COUNTIFS(G:G,"&gt;0",B:B,X20)</f>
        <v>0</v>
      </c>
      <c r="AB20" s="72">
        <f>COUNTIFS(G:G,"&lt;0",B:B,X20)</f>
        <v>0</v>
      </c>
      <c r="AC20" s="30" t="e">
        <f>Z20/Y74</f>
        <v>#DIV/0!</v>
      </c>
      <c r="AD20" s="245"/>
    </row>
    <row r="21" spans="1:30" ht="15" customHeight="1" x14ac:dyDescent="0.25">
      <c r="A21" s="91"/>
      <c r="B21" s="91"/>
      <c r="C21" s="92"/>
      <c r="D21" s="91"/>
      <c r="E21" s="91"/>
      <c r="F21" s="93"/>
      <c r="G21" s="93"/>
      <c r="H21" s="24" t="e">
        <f t="shared" si="0"/>
        <v>#DIV/0!</v>
      </c>
      <c r="K21" s="20">
        <v>41260</v>
      </c>
      <c r="L21" s="88">
        <f t="shared" si="1"/>
        <v>0</v>
      </c>
      <c r="M21" s="52">
        <f t="shared" si="2"/>
        <v>0</v>
      </c>
      <c r="N21" s="30" t="e">
        <f t="shared" si="3"/>
        <v>#DIV/0!</v>
      </c>
      <c r="O21" s="55">
        <f t="shared" si="4"/>
        <v>0</v>
      </c>
      <c r="P21" s="52" t="e">
        <f t="shared" si="5"/>
        <v>#DIV/0!</v>
      </c>
      <c r="Q21" s="87" t="e">
        <f t="shared" si="6"/>
        <v>#DIV/0!</v>
      </c>
      <c r="R21" s="94"/>
      <c r="S21" s="52">
        <f t="shared" si="7"/>
        <v>0</v>
      </c>
      <c r="T21" s="262"/>
      <c r="U21" s="263"/>
      <c r="V21" s="265"/>
      <c r="W21" s="266"/>
      <c r="X21" s="47" t="s">
        <v>33</v>
      </c>
      <c r="Y21" s="9">
        <f>SUMIF(B:B,X21,G:G)</f>
        <v>0</v>
      </c>
      <c r="Z21" s="11">
        <f>COUNTIF(B:B,X21)</f>
        <v>0</v>
      </c>
      <c r="AA21" s="71">
        <f>COUNTIFS(G:G,"&gt;0",B:B,X21)</f>
        <v>0</v>
      </c>
      <c r="AB21" s="72">
        <f>COUNTIFS(G:G,"&lt;0",B:B,X21)</f>
        <v>0</v>
      </c>
      <c r="AC21" s="30" t="e">
        <f>Z21/Y74</f>
        <v>#DIV/0!</v>
      </c>
      <c r="AD21" s="246"/>
    </row>
    <row r="22" spans="1:30" ht="15" customHeight="1" x14ac:dyDescent="0.25">
      <c r="A22" s="91"/>
      <c r="B22" s="91"/>
      <c r="C22" s="92"/>
      <c r="D22" s="91"/>
      <c r="E22" s="91"/>
      <c r="F22" s="93"/>
      <c r="G22" s="93"/>
      <c r="H22" s="24" t="e">
        <f t="shared" si="0"/>
        <v>#DIV/0!</v>
      </c>
      <c r="K22" s="20">
        <v>41261</v>
      </c>
      <c r="L22" s="88">
        <f t="shared" si="1"/>
        <v>0</v>
      </c>
      <c r="M22" s="52">
        <f t="shared" si="2"/>
        <v>0</v>
      </c>
      <c r="N22" s="30" t="e">
        <f t="shared" si="3"/>
        <v>#DIV/0!</v>
      </c>
      <c r="O22" s="55">
        <f t="shared" si="4"/>
        <v>0</v>
      </c>
      <c r="P22" s="52" t="e">
        <f t="shared" si="5"/>
        <v>#DIV/0!</v>
      </c>
      <c r="Q22" s="87" t="e">
        <f t="shared" si="6"/>
        <v>#DIV/0!</v>
      </c>
      <c r="R22" s="94"/>
      <c r="S22" s="52">
        <f t="shared" si="7"/>
        <v>0</v>
      </c>
      <c r="T22" s="262"/>
      <c r="U22" s="263"/>
      <c r="V22" s="265"/>
      <c r="W22" s="266"/>
      <c r="X22" s="288" t="s">
        <v>213</v>
      </c>
      <c r="Y22" s="253"/>
      <c r="Z22" s="48">
        <f>SUM(Z23:Z25)</f>
        <v>0</v>
      </c>
      <c r="AA22" s="69">
        <f>SUM(AA23:AA25)</f>
        <v>0</v>
      </c>
      <c r="AB22" s="69">
        <f>SUM(AB23:AB25)</f>
        <v>0</v>
      </c>
      <c r="AC22" s="25" t="e">
        <f>SUM(AC23:AC25)</f>
        <v>#DIV/0!</v>
      </c>
      <c r="AD22" s="83"/>
    </row>
    <row r="23" spans="1:30" x14ac:dyDescent="0.25">
      <c r="A23" s="91"/>
      <c r="B23" s="91"/>
      <c r="C23" s="92"/>
      <c r="D23" s="91"/>
      <c r="E23" s="91"/>
      <c r="F23" s="93"/>
      <c r="G23" s="93"/>
      <c r="H23" s="24" t="e">
        <f t="shared" si="0"/>
        <v>#DIV/0!</v>
      </c>
      <c r="K23" s="20">
        <v>41262</v>
      </c>
      <c r="L23" s="88">
        <f t="shared" si="1"/>
        <v>0</v>
      </c>
      <c r="M23" s="52">
        <f t="shared" si="2"/>
        <v>0</v>
      </c>
      <c r="N23" s="30" t="e">
        <f t="shared" si="3"/>
        <v>#DIV/0!</v>
      </c>
      <c r="O23" s="55">
        <f t="shared" si="4"/>
        <v>0</v>
      </c>
      <c r="P23" s="52" t="e">
        <f t="shared" si="5"/>
        <v>#DIV/0!</v>
      </c>
      <c r="Q23" s="87" t="e">
        <f t="shared" si="6"/>
        <v>#DIV/0!</v>
      </c>
      <c r="R23" s="94"/>
      <c r="S23" s="52">
        <f t="shared" si="7"/>
        <v>0</v>
      </c>
      <c r="T23" s="261" t="s">
        <v>140</v>
      </c>
      <c r="U23" s="261"/>
      <c r="V23" s="256" t="s">
        <v>141</v>
      </c>
      <c r="W23" s="256"/>
      <c r="X23" s="47" t="s">
        <v>202</v>
      </c>
      <c r="Y23" s="10">
        <f>SUMIF(B:B,X23,G:G)</f>
        <v>0</v>
      </c>
      <c r="Z23" s="12">
        <f>COUNTIF(B:B,X23)</f>
        <v>0</v>
      </c>
      <c r="AA23" s="70">
        <f>COUNTIFS(G:G,"&gt;0",B:B,X23)</f>
        <v>0</v>
      </c>
      <c r="AB23" s="72">
        <f>COUNTIFS(G:G,"&lt;0",B:B,X23)</f>
        <v>0</v>
      </c>
      <c r="AC23" s="30" t="e">
        <f>Z23/Y74</f>
        <v>#DIV/0!</v>
      </c>
      <c r="AD23" s="244">
        <f>Y23+Y24+Y25</f>
        <v>0</v>
      </c>
    </row>
    <row r="24" spans="1:30" x14ac:dyDescent="0.25">
      <c r="A24" s="91"/>
      <c r="B24" s="91"/>
      <c r="C24" s="92"/>
      <c r="D24" s="91"/>
      <c r="E24" s="91"/>
      <c r="F24" s="93"/>
      <c r="G24" s="93"/>
      <c r="H24" s="24" t="e">
        <f t="shared" si="0"/>
        <v>#DIV/0!</v>
      </c>
      <c r="K24" s="20">
        <v>41263</v>
      </c>
      <c r="L24" s="88">
        <f t="shared" si="1"/>
        <v>0</v>
      </c>
      <c r="M24" s="52">
        <f t="shared" si="2"/>
        <v>0</v>
      </c>
      <c r="N24" s="30" t="e">
        <f t="shared" si="3"/>
        <v>#DIV/0!</v>
      </c>
      <c r="O24" s="55">
        <f t="shared" si="4"/>
        <v>0</v>
      </c>
      <c r="P24" s="52" t="e">
        <f t="shared" si="5"/>
        <v>#DIV/0!</v>
      </c>
      <c r="Q24" s="87" t="e">
        <f t="shared" si="6"/>
        <v>#DIV/0!</v>
      </c>
      <c r="R24" s="94"/>
      <c r="S24" s="52">
        <f t="shared" si="7"/>
        <v>0</v>
      </c>
      <c r="T24" s="257">
        <f>LARGE(L5:L35,1)</f>
        <v>0</v>
      </c>
      <c r="U24" s="258"/>
      <c r="V24" s="259">
        <f>SMALL(L5:L35,1)</f>
        <v>0</v>
      </c>
      <c r="W24" s="260"/>
      <c r="X24" s="47" t="s">
        <v>203</v>
      </c>
      <c r="Y24" s="7">
        <f>SUMIF(B:B,X24,G:G)</f>
        <v>0</v>
      </c>
      <c r="Z24" s="8">
        <f>COUNTIF(B:B,X24)</f>
        <v>0</v>
      </c>
      <c r="AA24" s="71">
        <f>COUNTIFS(G:G,"&gt;0",B:B,X24)</f>
        <v>0</v>
      </c>
      <c r="AB24" s="72">
        <f>COUNTIFS(G:G,"&lt;0",B:B,X24)</f>
        <v>0</v>
      </c>
      <c r="AC24" s="30" t="e">
        <f>Z24/Y74</f>
        <v>#DIV/0!</v>
      </c>
      <c r="AD24" s="245"/>
    </row>
    <row r="25" spans="1:30" x14ac:dyDescent="0.25">
      <c r="A25" s="91"/>
      <c r="B25" s="91"/>
      <c r="C25" s="92"/>
      <c r="D25" s="91"/>
      <c r="E25" s="91"/>
      <c r="F25" s="93"/>
      <c r="G25" s="93"/>
      <c r="H25" s="24" t="e">
        <f t="shared" si="0"/>
        <v>#DIV/0!</v>
      </c>
      <c r="K25" s="20">
        <v>41264</v>
      </c>
      <c r="L25" s="88">
        <f t="shared" si="1"/>
        <v>0</v>
      </c>
      <c r="M25" s="52">
        <f t="shared" si="2"/>
        <v>0</v>
      </c>
      <c r="N25" s="30" t="e">
        <f t="shared" si="3"/>
        <v>#DIV/0!</v>
      </c>
      <c r="O25" s="55">
        <f t="shared" si="4"/>
        <v>0</v>
      </c>
      <c r="P25" s="52" t="e">
        <f t="shared" si="5"/>
        <v>#DIV/0!</v>
      </c>
      <c r="Q25" s="87" t="e">
        <f t="shared" si="6"/>
        <v>#DIV/0!</v>
      </c>
      <c r="R25" s="94"/>
      <c r="S25" s="52">
        <f t="shared" si="7"/>
        <v>0</v>
      </c>
      <c r="T25" s="261" t="s">
        <v>142</v>
      </c>
      <c r="U25" s="261"/>
      <c r="V25" s="256" t="s">
        <v>143</v>
      </c>
      <c r="W25" s="256"/>
      <c r="X25" s="47" t="s">
        <v>204</v>
      </c>
      <c r="Y25" s="7">
        <f>SUMIF(B:B,X25,G:G)</f>
        <v>0</v>
      </c>
      <c r="Z25" s="8">
        <f>COUNTIF(B:B,X25)</f>
        <v>0</v>
      </c>
      <c r="AA25" s="71">
        <f>COUNTIFS(G:G,"&gt;0",B:B,X25)</f>
        <v>0</v>
      </c>
      <c r="AB25" s="72">
        <f>COUNTIFS(G:G,"&lt;0",B:B,X25)</f>
        <v>0</v>
      </c>
      <c r="AC25" s="30" t="e">
        <f>Z25/Y74</f>
        <v>#DIV/0!</v>
      </c>
      <c r="AD25" s="245"/>
    </row>
    <row r="26" spans="1:30" x14ac:dyDescent="0.25">
      <c r="A26" s="91"/>
      <c r="B26" s="91"/>
      <c r="C26" s="92"/>
      <c r="D26" s="91"/>
      <c r="E26" s="91"/>
      <c r="F26" s="93"/>
      <c r="G26" s="93"/>
      <c r="H26" s="24" t="e">
        <f t="shared" si="0"/>
        <v>#DIV/0!</v>
      </c>
      <c r="K26" s="20">
        <v>41265</v>
      </c>
      <c r="L26" s="88">
        <f t="shared" si="1"/>
        <v>0</v>
      </c>
      <c r="M26" s="52">
        <f t="shared" si="2"/>
        <v>0</v>
      </c>
      <c r="N26" s="30" t="e">
        <f t="shared" si="3"/>
        <v>#DIV/0!</v>
      </c>
      <c r="O26" s="55">
        <f t="shared" si="4"/>
        <v>0</v>
      </c>
      <c r="P26" s="52" t="e">
        <f t="shared" si="5"/>
        <v>#DIV/0!</v>
      </c>
      <c r="Q26" s="87" t="e">
        <f t="shared" si="6"/>
        <v>#DIV/0!</v>
      </c>
      <c r="R26" s="94"/>
      <c r="S26" s="52">
        <f t="shared" si="7"/>
        <v>0</v>
      </c>
      <c r="T26" s="257">
        <f>SUMIF(L5:L35,"&gt;0",L5:L35)</f>
        <v>0</v>
      </c>
      <c r="U26" s="258"/>
      <c r="V26" s="273">
        <f>SUMIF(L5:L35,"&lt;0",L5:L35)</f>
        <v>0</v>
      </c>
      <c r="W26" s="273"/>
      <c r="X26" s="252" t="s">
        <v>159</v>
      </c>
      <c r="Y26" s="253"/>
      <c r="Z26" s="48">
        <f>SUM(Z27:Z30)</f>
        <v>0</v>
      </c>
      <c r="AA26" s="69">
        <f>SUM(AA27:AA30)</f>
        <v>0</v>
      </c>
      <c r="AB26" s="69">
        <f>SUM(AB27:AB30)</f>
        <v>0</v>
      </c>
      <c r="AC26" s="25" t="e">
        <f>SUM(AC27:AC30)</f>
        <v>#DIV/0!</v>
      </c>
      <c r="AD26" s="83"/>
    </row>
    <row r="27" spans="1:30" x14ac:dyDescent="0.25">
      <c r="A27" s="91"/>
      <c r="B27" s="91"/>
      <c r="C27" s="92"/>
      <c r="D27" s="91"/>
      <c r="E27" s="91"/>
      <c r="F27" s="93"/>
      <c r="G27" s="93"/>
      <c r="H27" s="24" t="e">
        <f t="shared" si="0"/>
        <v>#DIV/0!</v>
      </c>
      <c r="K27" s="20">
        <v>41266</v>
      </c>
      <c r="L27" s="88">
        <f t="shared" si="1"/>
        <v>0</v>
      </c>
      <c r="M27" s="52">
        <f t="shared" si="2"/>
        <v>0</v>
      </c>
      <c r="N27" s="30" t="e">
        <f t="shared" si="3"/>
        <v>#DIV/0!</v>
      </c>
      <c r="O27" s="55">
        <f t="shared" si="4"/>
        <v>0</v>
      </c>
      <c r="P27" s="52" t="e">
        <f t="shared" si="5"/>
        <v>#DIV/0!</v>
      </c>
      <c r="Q27" s="87" t="e">
        <f t="shared" si="6"/>
        <v>#DIV/0!</v>
      </c>
      <c r="R27" s="94"/>
      <c r="S27" s="52">
        <f t="shared" si="7"/>
        <v>0</v>
      </c>
      <c r="T27" s="283" t="s">
        <v>15</v>
      </c>
      <c r="U27" s="283"/>
      <c r="V27" s="283"/>
      <c r="W27" s="283"/>
      <c r="X27" s="47" t="s">
        <v>153</v>
      </c>
      <c r="Y27" s="10">
        <f>SUMIF(B:B,X27,G:G)</f>
        <v>0</v>
      </c>
      <c r="Z27" s="12">
        <f>COUNTIF(B:B,X27)</f>
        <v>0</v>
      </c>
      <c r="AA27" s="70">
        <f>COUNTIFS(G:G,"&gt;0",B:B,X27)</f>
        <v>0</v>
      </c>
      <c r="AB27" s="72">
        <f>COUNTIFS(G:G,"&lt;0",B:B,X27)</f>
        <v>0</v>
      </c>
      <c r="AC27" s="30" t="e">
        <f>Z27/Y74</f>
        <v>#DIV/0!</v>
      </c>
      <c r="AD27" s="244">
        <f>Y27+Y28+Y29+Y30</f>
        <v>0</v>
      </c>
    </row>
    <row r="28" spans="1:30" x14ac:dyDescent="0.25">
      <c r="A28" s="91"/>
      <c r="B28" s="91"/>
      <c r="C28" s="92"/>
      <c r="D28" s="91"/>
      <c r="E28" s="91"/>
      <c r="F28" s="93"/>
      <c r="G28" s="93"/>
      <c r="H28" s="24" t="e">
        <f t="shared" si="0"/>
        <v>#DIV/0!</v>
      </c>
      <c r="K28" s="20">
        <v>41267</v>
      </c>
      <c r="L28" s="88">
        <f t="shared" si="1"/>
        <v>0</v>
      </c>
      <c r="M28" s="52">
        <f t="shared" si="2"/>
        <v>0</v>
      </c>
      <c r="N28" s="30" t="e">
        <f t="shared" si="3"/>
        <v>#DIV/0!</v>
      </c>
      <c r="O28" s="55">
        <f t="shared" si="4"/>
        <v>0</v>
      </c>
      <c r="P28" s="52" t="e">
        <f t="shared" si="5"/>
        <v>#DIV/0!</v>
      </c>
      <c r="Q28" s="87" t="e">
        <f t="shared" si="6"/>
        <v>#DIV/0!</v>
      </c>
      <c r="R28" s="94"/>
      <c r="S28" s="52">
        <f t="shared" si="7"/>
        <v>0</v>
      </c>
      <c r="T28" s="81" t="s">
        <v>144</v>
      </c>
      <c r="U28" s="81">
        <f>COUNTIF(G:G,"&gt;=0")</f>
        <v>0</v>
      </c>
      <c r="V28" s="80">
        <f>COUNTIF(G:G,"&lt;0")</f>
        <v>0</v>
      </c>
      <c r="W28" s="80" t="s">
        <v>145</v>
      </c>
      <c r="X28" s="47" t="s">
        <v>154</v>
      </c>
      <c r="Y28" s="7">
        <f>SUMIF(B:B,X28,G:G)</f>
        <v>0</v>
      </c>
      <c r="Z28" s="8">
        <f>COUNTIF(B:B,X28)</f>
        <v>0</v>
      </c>
      <c r="AA28" s="71">
        <f>COUNTIFS(G:G,"&gt;0",B:B,X28)</f>
        <v>0</v>
      </c>
      <c r="AB28" s="72">
        <f>COUNTIFS(G:G,"&lt;0",B:B,X28)</f>
        <v>0</v>
      </c>
      <c r="AC28" s="30" t="e">
        <f>Z28/Y74</f>
        <v>#DIV/0!</v>
      </c>
      <c r="AD28" s="245"/>
    </row>
    <row r="29" spans="1:30" ht="15" customHeight="1" x14ac:dyDescent="0.25">
      <c r="A29" s="91"/>
      <c r="B29" s="91"/>
      <c r="C29" s="92"/>
      <c r="D29" s="91"/>
      <c r="E29" s="91"/>
      <c r="F29" s="93"/>
      <c r="G29" s="93"/>
      <c r="H29" s="24" t="e">
        <f t="shared" si="0"/>
        <v>#DIV/0!</v>
      </c>
      <c r="K29" s="20">
        <v>41268</v>
      </c>
      <c r="L29" s="88">
        <f t="shared" si="1"/>
        <v>0</v>
      </c>
      <c r="M29" s="52">
        <f t="shared" si="2"/>
        <v>0</v>
      </c>
      <c r="N29" s="30" t="e">
        <f t="shared" si="3"/>
        <v>#DIV/0!</v>
      </c>
      <c r="O29" s="55">
        <f t="shared" si="4"/>
        <v>0</v>
      </c>
      <c r="P29" s="52" t="e">
        <f t="shared" si="5"/>
        <v>#DIV/0!</v>
      </c>
      <c r="Q29" s="87" t="e">
        <f t="shared" si="6"/>
        <v>#DIV/0!</v>
      </c>
      <c r="R29" s="94"/>
      <c r="S29" s="52">
        <f t="shared" si="7"/>
        <v>0</v>
      </c>
      <c r="T29" s="262" t="e">
        <f>U28/(U28+V28)</f>
        <v>#DIV/0!</v>
      </c>
      <c r="U29" s="263"/>
      <c r="V29" s="265" t="e">
        <f>V28/(V28+U28)</f>
        <v>#DIV/0!</v>
      </c>
      <c r="W29" s="266"/>
      <c r="X29" s="47" t="s">
        <v>155</v>
      </c>
      <c r="Y29" s="7">
        <f>SUMIF(B:B,X29,G:G)</f>
        <v>0</v>
      </c>
      <c r="Z29" s="8">
        <f>COUNTIF(B:B,X29)</f>
        <v>0</v>
      </c>
      <c r="AA29" s="71">
        <f>COUNTIFS(G:G,"&gt;0",B:B,X29)</f>
        <v>0</v>
      </c>
      <c r="AB29" s="72">
        <f>COUNTIFS(G:G,"&lt;0",B:B,X29)</f>
        <v>0</v>
      </c>
      <c r="AC29" s="30" t="e">
        <f>Z29/Y74</f>
        <v>#DIV/0!</v>
      </c>
      <c r="AD29" s="245"/>
    </row>
    <row r="30" spans="1:30" ht="15" customHeight="1" x14ac:dyDescent="0.25">
      <c r="A30" s="91"/>
      <c r="B30" s="91"/>
      <c r="C30" s="92"/>
      <c r="D30" s="91"/>
      <c r="E30" s="91"/>
      <c r="F30" s="93"/>
      <c r="G30" s="93"/>
      <c r="H30" s="24" t="e">
        <f t="shared" si="0"/>
        <v>#DIV/0!</v>
      </c>
      <c r="K30" s="20">
        <v>41269</v>
      </c>
      <c r="L30" s="88">
        <f t="shared" si="1"/>
        <v>0</v>
      </c>
      <c r="M30" s="52">
        <f t="shared" si="2"/>
        <v>0</v>
      </c>
      <c r="N30" s="30" t="e">
        <f t="shared" si="3"/>
        <v>#DIV/0!</v>
      </c>
      <c r="O30" s="55">
        <f t="shared" si="4"/>
        <v>0</v>
      </c>
      <c r="P30" s="52" t="e">
        <f t="shared" si="5"/>
        <v>#DIV/0!</v>
      </c>
      <c r="Q30" s="87" t="e">
        <f t="shared" si="6"/>
        <v>#DIV/0!</v>
      </c>
      <c r="R30" s="94"/>
      <c r="S30" s="52">
        <f t="shared" si="7"/>
        <v>0</v>
      </c>
      <c r="T30" s="262"/>
      <c r="U30" s="263"/>
      <c r="V30" s="265"/>
      <c r="W30" s="266"/>
      <c r="X30" s="47" t="s">
        <v>156</v>
      </c>
      <c r="Y30" s="9">
        <f>SUMIF(B:B,X30,G:G)</f>
        <v>0</v>
      </c>
      <c r="Z30" s="11">
        <f>COUNTIF(B:B,X30)</f>
        <v>0</v>
      </c>
      <c r="AA30" s="71">
        <f>COUNTIFS(G:G,"&gt;0",B:B,X30)</f>
        <v>0</v>
      </c>
      <c r="AB30" s="72">
        <f>COUNTIFS(G:G,"&lt;0",B:B,X30)</f>
        <v>0</v>
      </c>
      <c r="AC30" s="30" t="e">
        <f>Z30/Y74</f>
        <v>#DIV/0!</v>
      </c>
      <c r="AD30" s="246"/>
    </row>
    <row r="31" spans="1:30" ht="15" customHeight="1" x14ac:dyDescent="0.25">
      <c r="A31" s="91"/>
      <c r="B31" s="91"/>
      <c r="C31" s="92"/>
      <c r="D31" s="91"/>
      <c r="E31" s="91"/>
      <c r="F31" s="93"/>
      <c r="G31" s="93"/>
      <c r="H31" s="24" t="e">
        <f t="shared" si="0"/>
        <v>#DIV/0!</v>
      </c>
      <c r="K31" s="20">
        <v>41270</v>
      </c>
      <c r="L31" s="88">
        <f t="shared" si="1"/>
        <v>0</v>
      </c>
      <c r="M31" s="52">
        <f t="shared" si="2"/>
        <v>0</v>
      </c>
      <c r="N31" s="30" t="e">
        <f t="shared" si="3"/>
        <v>#DIV/0!</v>
      </c>
      <c r="O31" s="55">
        <f t="shared" si="4"/>
        <v>0</v>
      </c>
      <c r="P31" s="52" t="e">
        <f t="shared" si="5"/>
        <v>#DIV/0!</v>
      </c>
      <c r="Q31" s="87" t="e">
        <f t="shared" si="6"/>
        <v>#DIV/0!</v>
      </c>
      <c r="R31" s="94"/>
      <c r="S31" s="52">
        <f t="shared" si="7"/>
        <v>0</v>
      </c>
      <c r="T31" s="262"/>
      <c r="U31" s="263"/>
      <c r="V31" s="265"/>
      <c r="W31" s="266"/>
      <c r="X31" s="288" t="s">
        <v>215</v>
      </c>
      <c r="Y31" s="253"/>
      <c r="Z31" s="48">
        <f>SUM(Z32:Z34)</f>
        <v>0</v>
      </c>
      <c r="AA31" s="69">
        <f>SUM(AA32:AA34)</f>
        <v>0</v>
      </c>
      <c r="AB31" s="69">
        <f>SUM(AB32:AB34)</f>
        <v>0</v>
      </c>
      <c r="AC31" s="25" t="e">
        <f>SUM(AC32:AC34)</f>
        <v>#DIV/0!</v>
      </c>
      <c r="AD31" s="83"/>
    </row>
    <row r="32" spans="1:30" x14ac:dyDescent="0.25">
      <c r="A32" s="91"/>
      <c r="B32" s="91"/>
      <c r="C32" s="92"/>
      <c r="D32" s="91"/>
      <c r="E32" s="91"/>
      <c r="F32" s="93"/>
      <c r="G32" s="93"/>
      <c r="H32" s="24" t="e">
        <f t="shared" si="0"/>
        <v>#DIV/0!</v>
      </c>
      <c r="K32" s="20">
        <v>41271</v>
      </c>
      <c r="L32" s="88">
        <f t="shared" si="1"/>
        <v>0</v>
      </c>
      <c r="M32" s="52">
        <f t="shared" si="2"/>
        <v>0</v>
      </c>
      <c r="N32" s="30" t="e">
        <f t="shared" si="3"/>
        <v>#DIV/0!</v>
      </c>
      <c r="O32" s="55">
        <f t="shared" si="4"/>
        <v>0</v>
      </c>
      <c r="P32" s="52" t="e">
        <f t="shared" si="5"/>
        <v>#DIV/0!</v>
      </c>
      <c r="Q32" s="87" t="e">
        <f t="shared" si="6"/>
        <v>#DIV/0!</v>
      </c>
      <c r="R32" s="94"/>
      <c r="S32" s="52">
        <f t="shared" si="7"/>
        <v>0</v>
      </c>
      <c r="T32" s="261" t="s">
        <v>13</v>
      </c>
      <c r="U32" s="261"/>
      <c r="V32" s="256" t="s">
        <v>14</v>
      </c>
      <c r="W32" s="256"/>
      <c r="X32" s="47" t="s">
        <v>214</v>
      </c>
      <c r="Y32" s="10">
        <f>SUMIF(B:B,X32,G:G)</f>
        <v>0</v>
      </c>
      <c r="Z32" s="12">
        <f>COUNTIF(B:B,X32)</f>
        <v>0</v>
      </c>
      <c r="AA32" s="70">
        <f>COUNTIFS(G:G,"&gt;0",B:B,X32)</f>
        <v>0</v>
      </c>
      <c r="AB32" s="72">
        <f>COUNTIFS(G:G,"&lt;0",B:B,X32)</f>
        <v>0</v>
      </c>
      <c r="AC32" s="30" t="e">
        <f>Z32/Y74</f>
        <v>#DIV/0!</v>
      </c>
      <c r="AD32" s="244">
        <f>Y32+Y33+Y34</f>
        <v>0</v>
      </c>
    </row>
    <row r="33" spans="1:30" x14ac:dyDescent="0.25">
      <c r="A33" s="91"/>
      <c r="B33" s="91"/>
      <c r="C33" s="92"/>
      <c r="D33" s="91"/>
      <c r="E33" s="91"/>
      <c r="F33" s="93"/>
      <c r="G33" s="93"/>
      <c r="H33" s="24" t="e">
        <f t="shared" si="0"/>
        <v>#DIV/0!</v>
      </c>
      <c r="K33" s="20">
        <v>41272</v>
      </c>
      <c r="L33" s="88">
        <f t="shared" si="1"/>
        <v>0</v>
      </c>
      <c r="M33" s="52">
        <f t="shared" si="2"/>
        <v>0</v>
      </c>
      <c r="N33" s="30" t="e">
        <f t="shared" si="3"/>
        <v>#DIV/0!</v>
      </c>
      <c r="O33" s="55">
        <f t="shared" si="4"/>
        <v>0</v>
      </c>
      <c r="P33" s="52" t="e">
        <f t="shared" si="5"/>
        <v>#DIV/0!</v>
      </c>
      <c r="Q33" s="87" t="e">
        <f t="shared" si="6"/>
        <v>#DIV/0!</v>
      </c>
      <c r="R33" s="94"/>
      <c r="S33" s="52">
        <f t="shared" si="7"/>
        <v>0</v>
      </c>
      <c r="T33" s="257" t="e">
        <f>LARGE(G:G,1)</f>
        <v>#NUM!</v>
      </c>
      <c r="U33" s="258"/>
      <c r="V33" s="259" t="e">
        <f>SMALL(G:G,1)</f>
        <v>#NUM!</v>
      </c>
      <c r="W33" s="260"/>
      <c r="X33" s="47" t="s">
        <v>195</v>
      </c>
      <c r="Y33" s="7">
        <f>SUMIF(B:B,X33,G:G)</f>
        <v>0</v>
      </c>
      <c r="Z33" s="8">
        <f>COUNTIF(B:B,X33)</f>
        <v>0</v>
      </c>
      <c r="AA33" s="71">
        <f>COUNTIFS(G:G,"&gt;0",B:B,X33)</f>
        <v>0</v>
      </c>
      <c r="AB33" s="72">
        <f>COUNTIFS(G:G,"&lt;0",B:B,X33)</f>
        <v>0</v>
      </c>
      <c r="AC33" s="30" t="e">
        <f>Z33/Y74</f>
        <v>#DIV/0!</v>
      </c>
      <c r="AD33" s="245"/>
    </row>
    <row r="34" spans="1:30" x14ac:dyDescent="0.25">
      <c r="A34" s="91"/>
      <c r="B34" s="91"/>
      <c r="C34" s="92"/>
      <c r="D34" s="91"/>
      <c r="E34" s="91"/>
      <c r="F34" s="93"/>
      <c r="G34" s="93"/>
      <c r="H34" s="24" t="e">
        <f t="shared" si="0"/>
        <v>#DIV/0!</v>
      </c>
      <c r="K34" s="20">
        <v>41273</v>
      </c>
      <c r="L34" s="88">
        <f t="shared" si="1"/>
        <v>0</v>
      </c>
      <c r="M34" s="52">
        <f t="shared" si="2"/>
        <v>0</v>
      </c>
      <c r="N34" s="30" t="e">
        <f t="shared" si="3"/>
        <v>#DIV/0!</v>
      </c>
      <c r="O34" s="55">
        <f t="shared" si="4"/>
        <v>0</v>
      </c>
      <c r="P34" s="52" t="e">
        <f t="shared" si="5"/>
        <v>#DIV/0!</v>
      </c>
      <c r="Q34" s="87" t="e">
        <f t="shared" si="6"/>
        <v>#DIV/0!</v>
      </c>
      <c r="R34" s="94"/>
      <c r="S34" s="52">
        <f t="shared" si="7"/>
        <v>0</v>
      </c>
      <c r="T34" s="261" t="s">
        <v>146</v>
      </c>
      <c r="U34" s="261"/>
      <c r="V34" s="256" t="s">
        <v>147</v>
      </c>
      <c r="W34" s="256"/>
      <c r="X34" s="47" t="s">
        <v>196</v>
      </c>
      <c r="Y34" s="7">
        <f>SUMIF(B:B,X34,G:G)</f>
        <v>0</v>
      </c>
      <c r="Z34" s="8">
        <f>COUNTIF(B:B,X34)</f>
        <v>0</v>
      </c>
      <c r="AA34" s="71">
        <f>COUNTIFS(G:G,"&gt;0",B:B,X34)</f>
        <v>0</v>
      </c>
      <c r="AB34" s="72">
        <f>COUNTIFS(G:G,"&lt;0",B:B,X34)</f>
        <v>0</v>
      </c>
      <c r="AC34" s="30" t="e">
        <f>Z34/Y74</f>
        <v>#DIV/0!</v>
      </c>
      <c r="AD34" s="246"/>
    </row>
    <row r="35" spans="1:30" x14ac:dyDescent="0.25">
      <c r="A35" s="91"/>
      <c r="B35" s="91"/>
      <c r="C35" s="92"/>
      <c r="D35" s="91"/>
      <c r="E35" s="91"/>
      <c r="F35" s="93"/>
      <c r="G35" s="93"/>
      <c r="H35" s="24" t="e">
        <f t="shared" si="0"/>
        <v>#DIV/0!</v>
      </c>
      <c r="K35" s="20">
        <v>41274</v>
      </c>
      <c r="L35" s="88">
        <f t="shared" si="1"/>
        <v>0</v>
      </c>
      <c r="M35" s="52">
        <f t="shared" si="2"/>
        <v>0</v>
      </c>
      <c r="N35" s="30" t="e">
        <f t="shared" si="3"/>
        <v>#DIV/0!</v>
      </c>
      <c r="O35" s="55">
        <f t="shared" si="4"/>
        <v>0</v>
      </c>
      <c r="P35" s="52" t="e">
        <f t="shared" si="5"/>
        <v>#DIV/0!</v>
      </c>
      <c r="Q35" s="87" t="e">
        <f t="shared" si="6"/>
        <v>#DIV/0!</v>
      </c>
      <c r="R35" s="94"/>
      <c r="S35" s="52">
        <f t="shared" si="7"/>
        <v>0</v>
      </c>
      <c r="T35" s="284">
        <f>SUMIF(G:G,"&gt;0",G:G)</f>
        <v>0</v>
      </c>
      <c r="U35" s="285"/>
      <c r="V35" s="286">
        <f>SUMIF(G:G,"&lt;0",G:G)</f>
        <v>0</v>
      </c>
      <c r="W35" s="287"/>
      <c r="X35" s="289" t="s">
        <v>64</v>
      </c>
      <c r="Y35" s="290"/>
      <c r="Z35" s="48">
        <f>SUM(Z36:Z40)</f>
        <v>0</v>
      </c>
      <c r="AA35" s="48">
        <f>SUM(AA36:AA40)</f>
        <v>0</v>
      </c>
      <c r="AB35" s="118">
        <f>SUM(AB36:AB40)</f>
        <v>0</v>
      </c>
      <c r="AC35" s="25" t="e">
        <f>SUM(AC36:AC40)</f>
        <v>#DIV/0!</v>
      </c>
      <c r="AD35" s="57"/>
    </row>
    <row r="36" spans="1:30" x14ac:dyDescent="0.25">
      <c r="A36" s="91"/>
      <c r="B36" s="91"/>
      <c r="C36" s="92"/>
      <c r="D36" s="91"/>
      <c r="E36" s="91"/>
      <c r="F36" s="93"/>
      <c r="G36" s="93"/>
      <c r="H36" s="24" t="e">
        <f t="shared" si="0"/>
        <v>#DIV/0!</v>
      </c>
      <c r="T36" s="264" t="s">
        <v>172</v>
      </c>
      <c r="U36" s="264"/>
      <c r="V36" s="264"/>
      <c r="W36" s="264"/>
      <c r="X36" s="47" t="s">
        <v>22</v>
      </c>
      <c r="Y36" s="10">
        <f>SUMIF(B:B,X36,G:G)</f>
        <v>0</v>
      </c>
      <c r="Z36" s="12">
        <f>COUNTIF(B:B,X36)</f>
        <v>0</v>
      </c>
      <c r="AA36" s="71">
        <f>COUNTIFS(G:G,"&gt;0",B:B,X36)</f>
        <v>0</v>
      </c>
      <c r="AB36" s="72">
        <f>COUNTIFS(G:G,"&lt;0",B:B,X36)</f>
        <v>0</v>
      </c>
      <c r="AC36" s="30" t="e">
        <f>Z36/Y74</f>
        <v>#DIV/0!</v>
      </c>
      <c r="AD36" s="244">
        <f>Y36+Y37+Y38+Y39+Y40</f>
        <v>0</v>
      </c>
    </row>
    <row r="37" spans="1:30" x14ac:dyDescent="0.25">
      <c r="A37" s="91"/>
      <c r="B37" s="91"/>
      <c r="C37" s="92"/>
      <c r="D37" s="91"/>
      <c r="E37" s="91"/>
      <c r="F37" s="93"/>
      <c r="G37" s="93"/>
      <c r="H37" s="24" t="e">
        <f t="shared" si="0"/>
        <v>#DIV/0!</v>
      </c>
      <c r="T37" s="270" t="e">
        <f>T7/T3</f>
        <v>#DIV/0!</v>
      </c>
      <c r="U37" s="271"/>
      <c r="V37" s="271"/>
      <c r="W37" s="272"/>
      <c r="X37" s="47" t="s">
        <v>25</v>
      </c>
      <c r="Y37" s="7">
        <f>SUMIF(B:B,X37,G:G)</f>
        <v>0</v>
      </c>
      <c r="Z37" s="8">
        <f>COUNTIF(B:B,X37)</f>
        <v>0</v>
      </c>
      <c r="AA37" s="71">
        <f>COUNTIFS(G:G,"&gt;0",B:B,X37)</f>
        <v>0</v>
      </c>
      <c r="AB37" s="72">
        <f>COUNTIFS(G:G,"&lt;0",B:B,X37)</f>
        <v>0</v>
      </c>
      <c r="AC37" s="30" t="e">
        <f>Z37/Y74</f>
        <v>#DIV/0!</v>
      </c>
      <c r="AD37" s="245"/>
    </row>
    <row r="38" spans="1:30" x14ac:dyDescent="0.25">
      <c r="A38" s="91"/>
      <c r="B38" s="91"/>
      <c r="C38" s="92"/>
      <c r="D38" s="91"/>
      <c r="E38" s="91"/>
      <c r="F38" s="93"/>
      <c r="G38" s="93"/>
      <c r="H38" s="24" t="e">
        <f t="shared" si="0"/>
        <v>#DIV/0!</v>
      </c>
      <c r="K38" s="161" t="s">
        <v>71</v>
      </c>
      <c r="L38" s="161"/>
      <c r="M38" s="118" t="s">
        <v>4</v>
      </c>
      <c r="N38" s="118" t="s">
        <v>9</v>
      </c>
      <c r="O38" s="118" t="s">
        <v>73</v>
      </c>
      <c r="P38" s="118" t="s">
        <v>72</v>
      </c>
      <c r="Q38" s="86"/>
      <c r="R38" s="86"/>
      <c r="S38" s="86"/>
      <c r="T38" s="270"/>
      <c r="U38" s="271"/>
      <c r="V38" s="271"/>
      <c r="W38" s="272"/>
      <c r="X38" s="47" t="s">
        <v>27</v>
      </c>
      <c r="Y38" s="7">
        <f>SUMIF(B:B,X38,G:G)</f>
        <v>0</v>
      </c>
      <c r="Z38" s="8">
        <f>COUNTIF(B:B,X38)</f>
        <v>0</v>
      </c>
      <c r="AA38" s="71">
        <f>COUNTIFS(G:G,"&gt;0",B:B,X38)</f>
        <v>0</v>
      </c>
      <c r="AB38" s="72">
        <f>COUNTIFS(G:G,"&lt;0",B:B,X38)</f>
        <v>0</v>
      </c>
      <c r="AC38" s="30" t="e">
        <f>Z38/Y74</f>
        <v>#DIV/0!</v>
      </c>
      <c r="AD38" s="245"/>
    </row>
    <row r="39" spans="1:30" x14ac:dyDescent="0.25">
      <c r="A39" s="91"/>
      <c r="B39" s="91"/>
      <c r="C39" s="92"/>
      <c r="D39" s="91"/>
      <c r="E39" s="91"/>
      <c r="F39" s="93"/>
      <c r="G39" s="93"/>
      <c r="H39" s="24" t="e">
        <f t="shared" si="0"/>
        <v>#DIV/0!</v>
      </c>
      <c r="K39" s="161" t="s">
        <v>48</v>
      </c>
      <c r="L39" s="161"/>
      <c r="M39" s="56">
        <f t="shared" ref="M39:M45" si="8">SUMIF(A:A,K39,G:G)</f>
        <v>0</v>
      </c>
      <c r="N39" s="21">
        <f t="shared" ref="N39:N45" si="9">COUNTIF(A:A,K39)</f>
        <v>0</v>
      </c>
      <c r="O39" s="58" t="e">
        <f>M39/N39</f>
        <v>#DIV/0!</v>
      </c>
      <c r="P39" s="23" t="e">
        <f>N39/SUM(N39:N51,N53:N56)</f>
        <v>#DIV/0!</v>
      </c>
      <c r="Q39" s="86"/>
      <c r="R39" s="86"/>
      <c r="S39" s="86"/>
      <c r="T39" s="270"/>
      <c r="U39" s="271"/>
      <c r="V39" s="271"/>
      <c r="W39" s="271"/>
      <c r="X39" s="47" t="s">
        <v>26</v>
      </c>
      <c r="Y39" s="7">
        <f>SUMIF(B:B,X39,G:G)</f>
        <v>0</v>
      </c>
      <c r="Z39" s="8">
        <f>COUNTIF(B:B,X39)</f>
        <v>0</v>
      </c>
      <c r="AA39" s="71">
        <f>COUNTIFS(G:G,"&gt;0",B:B,X39)</f>
        <v>0</v>
      </c>
      <c r="AB39" s="72">
        <f>COUNTIFS(G:G,"&lt;0",B:B,X39)</f>
        <v>0</v>
      </c>
      <c r="AC39" s="30" t="e">
        <f>Z39/Y74</f>
        <v>#DIV/0!</v>
      </c>
      <c r="AD39" s="245"/>
    </row>
    <row r="40" spans="1:30" x14ac:dyDescent="0.25">
      <c r="A40" s="91"/>
      <c r="B40" s="91"/>
      <c r="C40" s="92"/>
      <c r="D40" s="91"/>
      <c r="E40" s="91"/>
      <c r="F40" s="93"/>
      <c r="G40" s="93"/>
      <c r="H40" s="24" t="e">
        <f t="shared" si="0"/>
        <v>#DIV/0!</v>
      </c>
      <c r="K40" s="161" t="s">
        <v>49</v>
      </c>
      <c r="L40" s="161"/>
      <c r="M40" s="56">
        <f t="shared" si="8"/>
        <v>0</v>
      </c>
      <c r="N40" s="21">
        <f t="shared" si="9"/>
        <v>0</v>
      </c>
      <c r="O40" s="58" t="e">
        <f t="shared" ref="O40:O45" si="10">M40/N40</f>
        <v>#DIV/0!</v>
      </c>
      <c r="P40" s="23" t="e">
        <f>N40/SUM(N39:N51,N53:N56)</f>
        <v>#DIV/0!</v>
      </c>
      <c r="Q40" s="86"/>
      <c r="R40" s="86"/>
      <c r="S40" s="86"/>
      <c r="T40" s="270"/>
      <c r="U40" s="271"/>
      <c r="V40" s="271"/>
      <c r="W40" s="272"/>
      <c r="X40" s="47" t="s">
        <v>28</v>
      </c>
      <c r="Y40" s="9">
        <f>SUMIF(B:B,X40,G:G)</f>
        <v>0</v>
      </c>
      <c r="Z40" s="11">
        <f>COUNTIF(B:B,X40)</f>
        <v>0</v>
      </c>
      <c r="AA40" s="71">
        <f>COUNTIFS(G:G,"&gt;0",B:B,X40)</f>
        <v>0</v>
      </c>
      <c r="AB40" s="72">
        <f>COUNTIFS(G:G,"&lt;0",B:B,X40)</f>
        <v>0</v>
      </c>
      <c r="AC40" s="30" t="e">
        <f>Z40/Y74</f>
        <v>#DIV/0!</v>
      </c>
      <c r="AD40" s="246"/>
    </row>
    <row r="41" spans="1:30" x14ac:dyDescent="0.25">
      <c r="A41" s="91"/>
      <c r="B41" s="91"/>
      <c r="C41" s="92"/>
      <c r="D41" s="91"/>
      <c r="E41" s="91"/>
      <c r="F41" s="93"/>
      <c r="G41" s="93"/>
      <c r="H41" s="24" t="e">
        <f t="shared" si="0"/>
        <v>#DIV/0!</v>
      </c>
      <c r="K41" s="161" t="s">
        <v>50</v>
      </c>
      <c r="L41" s="161"/>
      <c r="M41" s="56">
        <f t="shared" si="8"/>
        <v>0</v>
      </c>
      <c r="N41" s="21">
        <f t="shared" si="9"/>
        <v>0</v>
      </c>
      <c r="O41" s="58" t="e">
        <f t="shared" si="10"/>
        <v>#DIV/0!</v>
      </c>
      <c r="P41" s="23" t="e">
        <f>N41/SUM(N39:N51,N53:N56)</f>
        <v>#DIV/0!</v>
      </c>
      <c r="Q41" s="86"/>
      <c r="R41" s="86"/>
      <c r="S41" s="86"/>
      <c r="T41" s="270"/>
      <c r="U41" s="271"/>
      <c r="V41" s="271"/>
      <c r="W41" s="272"/>
      <c r="X41" s="291" t="s">
        <v>65</v>
      </c>
      <c r="Y41" s="292"/>
      <c r="Z41" s="48">
        <f>SUM(Z42:Z45)</f>
        <v>0</v>
      </c>
      <c r="AA41" s="48">
        <f>SUM(AA42:AA45)</f>
        <v>0</v>
      </c>
      <c r="AB41" s="65">
        <f>SUM(AB42:AB45)</f>
        <v>0</v>
      </c>
      <c r="AC41" s="25" t="e">
        <f>SUM(AC42:AC45)</f>
        <v>#DIV/0!</v>
      </c>
      <c r="AD41" s="57"/>
    </row>
    <row r="42" spans="1:30" x14ac:dyDescent="0.25">
      <c r="A42" s="91"/>
      <c r="B42" s="91"/>
      <c r="C42" s="92"/>
      <c r="D42" s="91"/>
      <c r="E42" s="91"/>
      <c r="F42" s="93"/>
      <c r="G42" s="93"/>
      <c r="H42" s="24" t="e">
        <f t="shared" si="0"/>
        <v>#DIV/0!</v>
      </c>
      <c r="K42" s="161" t="s">
        <v>209</v>
      </c>
      <c r="L42" s="161"/>
      <c r="M42" s="56">
        <f t="shared" si="8"/>
        <v>0</v>
      </c>
      <c r="N42" s="21">
        <f t="shared" si="9"/>
        <v>0</v>
      </c>
      <c r="O42" s="58" t="e">
        <f t="shared" si="10"/>
        <v>#DIV/0!</v>
      </c>
      <c r="P42" s="23" t="e">
        <f>N42/SUM(N39:N51,N53:N56)</f>
        <v>#DIV/0!</v>
      </c>
      <c r="Q42" s="86"/>
      <c r="R42" s="86"/>
      <c r="S42" s="86"/>
      <c r="T42" s="264" t="s">
        <v>170</v>
      </c>
      <c r="U42" s="264"/>
      <c r="V42" s="264"/>
      <c r="W42" s="264"/>
      <c r="X42" s="47" t="s">
        <v>21</v>
      </c>
      <c r="Y42" s="10">
        <f>SUMIF(B:B,X42,G:G)</f>
        <v>0</v>
      </c>
      <c r="Z42" s="12">
        <f>COUNTIF(B:B,X42)</f>
        <v>0</v>
      </c>
      <c r="AA42" s="71">
        <f>COUNTIFS(G:G,"&gt;0",B:B,X42)</f>
        <v>0</v>
      </c>
      <c r="AB42" s="72">
        <f>COUNTIFS(G:G,"&lt;0",B:B,X42)</f>
        <v>0</v>
      </c>
      <c r="AC42" s="30" t="e">
        <f>Z42/Y74</f>
        <v>#DIV/0!</v>
      </c>
      <c r="AD42" s="244">
        <f>Y42+Y43+Y44+Y45</f>
        <v>0</v>
      </c>
    </row>
    <row r="43" spans="1:30" x14ac:dyDescent="0.25">
      <c r="A43" s="91"/>
      <c r="B43" s="91"/>
      <c r="C43" s="92"/>
      <c r="D43" s="91"/>
      <c r="E43" s="91"/>
      <c r="F43" s="93"/>
      <c r="G43" s="93"/>
      <c r="H43" s="24" t="e">
        <f t="shared" si="0"/>
        <v>#DIV/0!</v>
      </c>
      <c r="K43" s="161" t="s">
        <v>51</v>
      </c>
      <c r="L43" s="161"/>
      <c r="M43" s="56">
        <f t="shared" si="8"/>
        <v>0</v>
      </c>
      <c r="N43" s="21">
        <f t="shared" si="9"/>
        <v>0</v>
      </c>
      <c r="O43" s="58" t="e">
        <f t="shared" si="10"/>
        <v>#DIV/0!</v>
      </c>
      <c r="P43" s="23" t="e">
        <f>N43/SUM(N39:N51,N53:N56)</f>
        <v>#DIV/0!</v>
      </c>
      <c r="Q43" s="86"/>
      <c r="R43" s="86"/>
      <c r="S43" s="86"/>
      <c r="T43" s="274">
        <f>SUM(R5:R35)</f>
        <v>0</v>
      </c>
      <c r="U43" s="275"/>
      <c r="V43" s="275"/>
      <c r="W43" s="276"/>
      <c r="X43" s="47" t="s">
        <v>29</v>
      </c>
      <c r="Y43" s="7">
        <f>SUMIF(B:B,X43,G:G)</f>
        <v>0</v>
      </c>
      <c r="Z43" s="8">
        <f>COUNTIF(B:B,X43)</f>
        <v>0</v>
      </c>
      <c r="AA43" s="71">
        <f>COUNTIFS(G:G,"&gt;0",B:B,X43)</f>
        <v>0</v>
      </c>
      <c r="AB43" s="72">
        <f>COUNTIFS(G:G,"&lt;0",B:B,X43)</f>
        <v>0</v>
      </c>
      <c r="AC43" s="30" t="e">
        <f>Z43/Y74</f>
        <v>#DIV/0!</v>
      </c>
      <c r="AD43" s="245"/>
    </row>
    <row r="44" spans="1:30" x14ac:dyDescent="0.25">
      <c r="A44" s="91"/>
      <c r="B44" s="91"/>
      <c r="C44" s="92"/>
      <c r="D44" s="91"/>
      <c r="E44" s="91"/>
      <c r="F44" s="93"/>
      <c r="G44" s="93"/>
      <c r="H44" s="24" t="e">
        <f t="shared" ref="H44:H107" si="11">SUM(G44/F44)</f>
        <v>#DIV/0!</v>
      </c>
      <c r="K44" s="254" t="s">
        <v>160</v>
      </c>
      <c r="L44" s="255"/>
      <c r="M44" s="56">
        <f t="shared" si="8"/>
        <v>0</v>
      </c>
      <c r="N44" s="21">
        <f t="shared" si="9"/>
        <v>0</v>
      </c>
      <c r="O44" s="58" t="e">
        <f t="shared" si="10"/>
        <v>#DIV/0!</v>
      </c>
      <c r="P44" s="23" t="e">
        <f>N44/SUM(N39:N51,N53:N56)</f>
        <v>#DIV/0!</v>
      </c>
      <c r="Q44" s="86"/>
      <c r="R44" s="86"/>
      <c r="S44" s="86"/>
      <c r="T44" s="277"/>
      <c r="U44" s="278"/>
      <c r="V44" s="278"/>
      <c r="W44" s="279"/>
      <c r="X44" s="47" t="s">
        <v>30</v>
      </c>
      <c r="Y44" s="7">
        <f>SUMIF(B:B,X44,G:G)</f>
        <v>0</v>
      </c>
      <c r="Z44" s="8">
        <f>COUNTIF(B:B,X44)</f>
        <v>0</v>
      </c>
      <c r="AA44" s="71">
        <f>COUNTIFS(G:G,"&gt;0",B:B,X44)</f>
        <v>0</v>
      </c>
      <c r="AB44" s="72">
        <f>COUNTIFS(G:G,"&lt;0",B:B,X44)</f>
        <v>0</v>
      </c>
      <c r="AC44" s="30" t="e">
        <f>Z44/Y74</f>
        <v>#DIV/0!</v>
      </c>
      <c r="AD44" s="245"/>
    </row>
    <row r="45" spans="1:30" x14ac:dyDescent="0.25">
      <c r="A45" s="91"/>
      <c r="B45" s="91"/>
      <c r="C45" s="92"/>
      <c r="D45" s="91"/>
      <c r="E45" s="91"/>
      <c r="F45" s="93"/>
      <c r="G45" s="93"/>
      <c r="H45" s="24" t="e">
        <f t="shared" si="11"/>
        <v>#DIV/0!</v>
      </c>
      <c r="K45" s="254" t="s">
        <v>161</v>
      </c>
      <c r="L45" s="255"/>
      <c r="M45" s="56">
        <f t="shared" si="8"/>
        <v>0</v>
      </c>
      <c r="N45" s="21">
        <f t="shared" si="9"/>
        <v>0</v>
      </c>
      <c r="O45" s="58" t="e">
        <f t="shared" si="10"/>
        <v>#DIV/0!</v>
      </c>
      <c r="P45" s="23" t="e">
        <f>N45/SUM(N39:N51,N53:N56)</f>
        <v>#DIV/0!</v>
      </c>
      <c r="Q45" s="86"/>
      <c r="R45" s="86"/>
      <c r="S45" s="86"/>
      <c r="T45" s="277"/>
      <c r="U45" s="278"/>
      <c r="V45" s="278"/>
      <c r="W45" s="278"/>
      <c r="X45" s="47" t="s">
        <v>31</v>
      </c>
      <c r="Y45" s="9">
        <f>SUMIF(B:B,X45,G:G)</f>
        <v>0</v>
      </c>
      <c r="Z45" s="11">
        <f>COUNTIF(B:B,X45)</f>
        <v>0</v>
      </c>
      <c r="AA45" s="71">
        <f>COUNTIFS(G:G,"&gt;0",B:B,X45)</f>
        <v>0</v>
      </c>
      <c r="AB45" s="72">
        <f>COUNTIFS(G:G,"&lt;0",B:B,X45)</f>
        <v>0</v>
      </c>
      <c r="AC45" s="30" t="e">
        <f>Z45/Y74</f>
        <v>#DIV/0!</v>
      </c>
      <c r="AD45" s="246"/>
    </row>
    <row r="46" spans="1:30" x14ac:dyDescent="0.25">
      <c r="A46" s="91"/>
      <c r="B46" s="91"/>
      <c r="C46" s="92"/>
      <c r="D46" s="91"/>
      <c r="E46" s="91"/>
      <c r="F46" s="93"/>
      <c r="G46" s="93"/>
      <c r="H46" s="24" t="e">
        <f t="shared" si="11"/>
        <v>#DIV/0!</v>
      </c>
      <c r="K46" s="254" t="s">
        <v>210</v>
      </c>
      <c r="L46" s="255"/>
      <c r="M46" s="56">
        <f>SUMIF(A:A,K46,G:G)</f>
        <v>0</v>
      </c>
      <c r="N46" s="21">
        <f>COUNTIF(A:A,K46)</f>
        <v>0</v>
      </c>
      <c r="O46" s="58" t="e">
        <f>M46/N46</f>
        <v>#DIV/0!</v>
      </c>
      <c r="P46" s="23" t="e">
        <f>N46/SUM(N39:N51,N53:N56)</f>
        <v>#DIV/0!</v>
      </c>
      <c r="Q46" s="86"/>
      <c r="R46" s="86"/>
      <c r="S46" s="86"/>
      <c r="T46" s="277"/>
      <c r="U46" s="278"/>
      <c r="V46" s="278"/>
      <c r="W46" s="279"/>
      <c r="X46" s="291" t="s">
        <v>54</v>
      </c>
      <c r="Y46" s="292"/>
      <c r="Z46" s="48">
        <f>SUM(Z47:Z51)</f>
        <v>0</v>
      </c>
      <c r="AA46" s="48">
        <f>SUM(AA47:AA51)</f>
        <v>0</v>
      </c>
      <c r="AB46" s="65">
        <f>SUM(AB47:AB51)</f>
        <v>0</v>
      </c>
      <c r="AC46" s="25" t="e">
        <f>SUM(AC47:AC51)</f>
        <v>#DIV/0!</v>
      </c>
      <c r="AD46" s="57"/>
    </row>
    <row r="47" spans="1:30" x14ac:dyDescent="0.25">
      <c r="A47" s="91"/>
      <c r="B47" s="91"/>
      <c r="C47" s="92"/>
      <c r="D47" s="91"/>
      <c r="E47" s="91"/>
      <c r="F47" s="93"/>
      <c r="G47" s="93"/>
      <c r="H47" s="24" t="e">
        <f t="shared" si="11"/>
        <v>#DIV/0!</v>
      </c>
      <c r="K47" s="254" t="s">
        <v>217</v>
      </c>
      <c r="L47" s="255"/>
      <c r="M47" s="56">
        <f t="shared" ref="M47:M48" si="12">SUMIF(A:A,K47,G:G)</f>
        <v>0</v>
      </c>
      <c r="N47" s="21">
        <f t="shared" ref="N47:N48" si="13">COUNTIF(A:A,K47)</f>
        <v>0</v>
      </c>
      <c r="O47" s="58" t="e">
        <f t="shared" ref="O47:O48" si="14">M47/N47</f>
        <v>#DIV/0!</v>
      </c>
      <c r="P47" s="23" t="e">
        <f>N47/SUM(N39:N51,N53:N56)</f>
        <v>#DIV/0!</v>
      </c>
      <c r="T47" s="280"/>
      <c r="U47" s="281"/>
      <c r="V47" s="281"/>
      <c r="W47" s="282"/>
      <c r="X47" s="47" t="s">
        <v>20</v>
      </c>
      <c r="Y47" s="10">
        <f>SUMIF(B:B,X47,G:G)</f>
        <v>0</v>
      </c>
      <c r="Z47" s="12">
        <f>COUNTIF(B:B,X47)</f>
        <v>0</v>
      </c>
      <c r="AA47" s="71">
        <f>COUNTIFS(G:G,"&gt;0",B:B,X47)</f>
        <v>0</v>
      </c>
      <c r="AB47" s="72">
        <f>COUNTIFS(G:G,"&lt;0",B:B,X47)</f>
        <v>0</v>
      </c>
      <c r="AC47" s="30" t="e">
        <f>Z47/Y74</f>
        <v>#DIV/0!</v>
      </c>
      <c r="AD47" s="244">
        <f>Y47+Y48+Y49+Y50+Y51</f>
        <v>0</v>
      </c>
    </row>
    <row r="48" spans="1:30" x14ac:dyDescent="0.25">
      <c r="A48" s="91"/>
      <c r="B48" s="91"/>
      <c r="C48" s="92"/>
      <c r="D48" s="91"/>
      <c r="E48" s="91"/>
      <c r="F48" s="93"/>
      <c r="G48" s="93"/>
      <c r="H48" s="24" t="e">
        <f t="shared" si="11"/>
        <v>#DIV/0!</v>
      </c>
      <c r="K48" s="254" t="s">
        <v>218</v>
      </c>
      <c r="L48" s="255"/>
      <c r="M48" s="56">
        <f t="shared" si="12"/>
        <v>0</v>
      </c>
      <c r="N48" s="21">
        <f t="shared" si="13"/>
        <v>0</v>
      </c>
      <c r="O48" s="58" t="e">
        <f t="shared" si="14"/>
        <v>#DIV/0!</v>
      </c>
      <c r="P48" s="23" t="e">
        <f>N48/SUM(N39:N51,N53:N56)</f>
        <v>#DIV/0!</v>
      </c>
      <c r="Q48" s="86"/>
      <c r="R48" s="86"/>
      <c r="S48" s="86"/>
      <c r="X48" s="47" t="s">
        <v>55</v>
      </c>
      <c r="Y48" s="7">
        <f>SUMIF(B:B,X48,G:G)</f>
        <v>0</v>
      </c>
      <c r="Z48" s="8">
        <f>COUNTIF(B:B,X48)</f>
        <v>0</v>
      </c>
      <c r="AA48" s="71">
        <f>COUNTIFS(G:G,"&gt;0",B:B,X48)</f>
        <v>0</v>
      </c>
      <c r="AB48" s="72">
        <f>COUNTIFS(G:G,"&lt;0",B:B,X48)</f>
        <v>0</v>
      </c>
      <c r="AC48" s="30" t="e">
        <f>Z48/Y74</f>
        <v>#DIV/0!</v>
      </c>
      <c r="AD48" s="245"/>
    </row>
    <row r="49" spans="1:30" x14ac:dyDescent="0.25">
      <c r="A49" s="91"/>
      <c r="B49" s="91"/>
      <c r="C49" s="92"/>
      <c r="D49" s="91"/>
      <c r="E49" s="91"/>
      <c r="F49" s="93"/>
      <c r="G49" s="93"/>
      <c r="H49" s="24" t="e">
        <f t="shared" si="11"/>
        <v>#DIV/0!</v>
      </c>
      <c r="K49" s="254" t="s">
        <v>219</v>
      </c>
      <c r="L49" s="255"/>
      <c r="M49" s="56">
        <f>SUMIF(A:A,K49,G:G)</f>
        <v>0</v>
      </c>
      <c r="N49" s="21">
        <f>COUNTIF(A:A,K49)</f>
        <v>0</v>
      </c>
      <c r="O49" s="58" t="e">
        <f>M49/N49</f>
        <v>#DIV/0!</v>
      </c>
      <c r="P49" s="23" t="e">
        <f>N49/SUM(N39:N51,N53:N56)</f>
        <v>#DIV/0!</v>
      </c>
      <c r="Q49" s="86"/>
      <c r="R49" s="86"/>
      <c r="S49" s="86"/>
      <c r="X49" s="47" t="s">
        <v>34</v>
      </c>
      <c r="Y49" s="7">
        <f>SUMIF(B:B,X49,G:G)</f>
        <v>0</v>
      </c>
      <c r="Z49" s="8">
        <f>COUNTIF(B:B,X49)</f>
        <v>0</v>
      </c>
      <c r="AA49" s="71">
        <f>COUNTIFS(G:G,"&gt;0",B:B,X49)</f>
        <v>0</v>
      </c>
      <c r="AB49" s="72">
        <f>COUNTIFS(G:G,"&lt;0",B:B,X49)</f>
        <v>0</v>
      </c>
      <c r="AC49" s="30" t="e">
        <f>Z49/Y74</f>
        <v>#DIV/0!</v>
      </c>
      <c r="AD49" s="245"/>
    </row>
    <row r="50" spans="1:30" x14ac:dyDescent="0.25">
      <c r="A50" s="91"/>
      <c r="B50" s="91"/>
      <c r="C50" s="92"/>
      <c r="D50" s="91"/>
      <c r="E50" s="91"/>
      <c r="F50" s="93"/>
      <c r="G50" s="93"/>
      <c r="H50" s="24" t="e">
        <f t="shared" si="11"/>
        <v>#DIV/0!</v>
      </c>
      <c r="K50" s="254" t="s">
        <v>52</v>
      </c>
      <c r="L50" s="255"/>
      <c r="M50" s="56">
        <f>SUMIF(A:A,K50,G:G)</f>
        <v>0</v>
      </c>
      <c r="N50" s="21">
        <f>COUNTIF(A:A,K50)</f>
        <v>0</v>
      </c>
      <c r="O50" s="58" t="e">
        <f>M50/N50</f>
        <v>#DIV/0!</v>
      </c>
      <c r="P50" s="23" t="e">
        <f>N50/SUM(N39:N51,N53:N56)</f>
        <v>#DIV/0!</v>
      </c>
      <c r="Q50" s="86"/>
      <c r="R50" s="86"/>
      <c r="S50" s="86"/>
      <c r="X50" s="47" t="s">
        <v>35</v>
      </c>
      <c r="Y50" s="7">
        <f>SUMIF(B:B,X50,G:G)</f>
        <v>0</v>
      </c>
      <c r="Z50" s="8">
        <f>COUNTIF(B:B,X50)</f>
        <v>0</v>
      </c>
      <c r="AA50" s="71">
        <f>COUNTIFS(G:G,"&gt;0",B:B,X50)</f>
        <v>0</v>
      </c>
      <c r="AB50" s="72">
        <f>COUNTIFS(G:G,"&lt;0",B:B,X50)</f>
        <v>0</v>
      </c>
      <c r="AC50" s="30" t="e">
        <f>Z50/Y74</f>
        <v>#DIV/0!</v>
      </c>
      <c r="AD50" s="245"/>
    </row>
    <row r="51" spans="1:30" x14ac:dyDescent="0.25">
      <c r="A51" s="91"/>
      <c r="B51" s="91"/>
      <c r="C51" s="92"/>
      <c r="D51" s="91"/>
      <c r="E51" s="91"/>
      <c r="F51" s="93"/>
      <c r="G51" s="93"/>
      <c r="H51" s="24" t="e">
        <f t="shared" si="11"/>
        <v>#DIV/0!</v>
      </c>
      <c r="K51" s="254" t="s">
        <v>53</v>
      </c>
      <c r="L51" s="255"/>
      <c r="M51" s="56">
        <f>SUMIF(A:A,K51,G:G)</f>
        <v>0</v>
      </c>
      <c r="N51" s="21">
        <f>COUNTIF(A:A,K51)</f>
        <v>0</v>
      </c>
      <c r="O51" s="58" t="e">
        <f>M51/N51</f>
        <v>#DIV/0!</v>
      </c>
      <c r="P51" s="23" t="e">
        <f>N51/SUM(N39:N51,N53:N56)</f>
        <v>#DIV/0!</v>
      </c>
      <c r="Q51" s="86"/>
      <c r="R51" s="86"/>
      <c r="S51" s="86"/>
      <c r="X51" s="47" t="s">
        <v>36</v>
      </c>
      <c r="Y51" s="9">
        <f>SUMIF(B:B,X51,G:G)</f>
        <v>0</v>
      </c>
      <c r="Z51" s="11">
        <f>COUNTIF(B:B,X51)</f>
        <v>0</v>
      </c>
      <c r="AA51" s="71">
        <f>COUNTIFS(G:G,"&gt;0",B:B,X51)</f>
        <v>0</v>
      </c>
      <c r="AB51" s="72">
        <f>COUNTIFS(G:G,"&lt;0",B:B,X51)</f>
        <v>0</v>
      </c>
      <c r="AC51" s="30" t="e">
        <f>Z51/Y74</f>
        <v>#DIV/0!</v>
      </c>
      <c r="AD51" s="246"/>
    </row>
    <row r="52" spans="1:30" x14ac:dyDescent="0.25">
      <c r="A52" s="91"/>
      <c r="B52" s="91"/>
      <c r="C52" s="92"/>
      <c r="D52" s="91"/>
      <c r="E52" s="91"/>
      <c r="F52" s="93"/>
      <c r="G52" s="93"/>
      <c r="H52" s="24" t="e">
        <f t="shared" si="11"/>
        <v>#DIV/0!</v>
      </c>
      <c r="X52" s="252" t="s">
        <v>216</v>
      </c>
      <c r="Y52" s="253"/>
      <c r="Z52" s="48">
        <f>SUM(Z53:Z55)</f>
        <v>0</v>
      </c>
      <c r="AA52" s="69">
        <f>SUM(AA53:AA55)</f>
        <v>0</v>
      </c>
      <c r="AB52" s="69">
        <f>SUM(AB53:AB55)</f>
        <v>0</v>
      </c>
      <c r="AC52" s="25" t="e">
        <f>SUM(AC53:AC55)</f>
        <v>#DIV/0!</v>
      </c>
      <c r="AD52" s="83"/>
    </row>
    <row r="53" spans="1:30" x14ac:dyDescent="0.25">
      <c r="A53" s="91"/>
      <c r="B53" s="91"/>
      <c r="C53" s="92"/>
      <c r="D53" s="91"/>
      <c r="E53" s="91"/>
      <c r="F53" s="93"/>
      <c r="G53" s="93"/>
      <c r="H53" s="24" t="e">
        <f t="shared" si="11"/>
        <v>#DIV/0!</v>
      </c>
      <c r="K53" s="254" t="s">
        <v>17</v>
      </c>
      <c r="L53" s="255"/>
      <c r="M53" s="56">
        <f>SUMIF(D:D,K53,G:G)</f>
        <v>0</v>
      </c>
      <c r="N53" s="21">
        <f>COUNTIF(D:D,K53)</f>
        <v>0</v>
      </c>
      <c r="O53" s="58" t="e">
        <f>M53/N53</f>
        <v>#DIV/0!</v>
      </c>
      <c r="P53" s="23" t="e">
        <f>N53/SUM(N39:N51,N53:N56)</f>
        <v>#DIV/0!</v>
      </c>
      <c r="X53" s="47" t="s">
        <v>206</v>
      </c>
      <c r="Y53" s="10">
        <f>SUMIF(B:B,X53,G:G)</f>
        <v>0</v>
      </c>
      <c r="Z53" s="12">
        <f>COUNTIF(B:B,X53)</f>
        <v>0</v>
      </c>
      <c r="AA53" s="70">
        <f>COUNTIFS(G:G,"&gt;0",B:B,X53)</f>
        <v>0</v>
      </c>
      <c r="AB53" s="72">
        <f>COUNTIFS(G:G,"&lt;0",B:B,X53)</f>
        <v>0</v>
      </c>
      <c r="AC53" s="30" t="e">
        <f>Z53/Y74</f>
        <v>#DIV/0!</v>
      </c>
      <c r="AD53" s="244">
        <f>Y53+Y54+Y55</f>
        <v>0</v>
      </c>
    </row>
    <row r="54" spans="1:30" x14ac:dyDescent="0.25">
      <c r="A54" s="91"/>
      <c r="B54" s="91"/>
      <c r="C54" s="92"/>
      <c r="D54" s="91"/>
      <c r="E54" s="91"/>
      <c r="F54" s="93"/>
      <c r="G54" s="93"/>
      <c r="H54" s="24" t="e">
        <f t="shared" si="11"/>
        <v>#DIV/0!</v>
      </c>
      <c r="K54" s="254" t="s">
        <v>18</v>
      </c>
      <c r="L54" s="255"/>
      <c r="M54" s="56">
        <f>SUMIF(D:D,K54,G:G)</f>
        <v>0</v>
      </c>
      <c r="N54" s="21">
        <f>COUNTIF(D:D,K54)</f>
        <v>0</v>
      </c>
      <c r="O54" s="58" t="e">
        <f>M54/N54</f>
        <v>#DIV/0!</v>
      </c>
      <c r="P54" s="23" t="e">
        <f>N54/SUM(N39:N51,N53:N56)</f>
        <v>#DIV/0!</v>
      </c>
      <c r="X54" s="47" t="s">
        <v>207</v>
      </c>
      <c r="Y54" s="7">
        <f>SUMIF(B:B,X54,G:G)</f>
        <v>0</v>
      </c>
      <c r="Z54" s="8">
        <f>COUNTIF(B:B,X54)</f>
        <v>0</v>
      </c>
      <c r="AA54" s="71">
        <f>COUNTIFS(G:G,"&gt;0",B:B,X54)</f>
        <v>0</v>
      </c>
      <c r="AB54" s="72">
        <f>COUNTIFS(G:G,"&lt;0",B:B,X54)</f>
        <v>0</v>
      </c>
      <c r="AC54" s="30" t="e">
        <f>Z54/Y74</f>
        <v>#DIV/0!</v>
      </c>
      <c r="AD54" s="245"/>
    </row>
    <row r="55" spans="1:30" x14ac:dyDescent="0.25">
      <c r="A55" s="91"/>
      <c r="B55" s="91"/>
      <c r="C55" s="92"/>
      <c r="D55" s="91"/>
      <c r="E55" s="91"/>
      <c r="F55" s="93"/>
      <c r="G55" s="93"/>
      <c r="H55" s="24" t="e">
        <f t="shared" si="11"/>
        <v>#DIV/0!</v>
      </c>
      <c r="K55" s="254" t="s">
        <v>74</v>
      </c>
      <c r="L55" s="255"/>
      <c r="M55" s="56">
        <f>SUMIF(D:D,K55,G:G)</f>
        <v>0</v>
      </c>
      <c r="N55" s="21">
        <f>COUNTIF(D:D,K55)</f>
        <v>0</v>
      </c>
      <c r="O55" s="58" t="e">
        <f>M55/N55</f>
        <v>#DIV/0!</v>
      </c>
      <c r="P55" s="23" t="e">
        <f>N55/SUM(N39:N51,N53:N56)</f>
        <v>#DIV/0!</v>
      </c>
      <c r="X55" s="47" t="s">
        <v>208</v>
      </c>
      <c r="Y55" s="7">
        <f>SUMIF(B:B,X55,G:G)</f>
        <v>0</v>
      </c>
      <c r="Z55" s="8">
        <f>COUNTIF(B:B,X55)</f>
        <v>0</v>
      </c>
      <c r="AA55" s="71">
        <f>COUNTIFS(G:G,"&gt;0",B:B,X55)</f>
        <v>0</v>
      </c>
      <c r="AB55" s="72">
        <f>COUNTIFS(G:G,"&lt;0",B:B,X55)</f>
        <v>0</v>
      </c>
      <c r="AC55" s="30" t="e">
        <f>Z55/Y74</f>
        <v>#DIV/0!</v>
      </c>
      <c r="AD55" s="246"/>
    </row>
    <row r="56" spans="1:30" x14ac:dyDescent="0.25">
      <c r="A56" s="91"/>
      <c r="B56" s="91"/>
      <c r="C56" s="92"/>
      <c r="D56" s="91"/>
      <c r="E56" s="91"/>
      <c r="F56" s="93"/>
      <c r="G56" s="93"/>
      <c r="H56" s="24" t="e">
        <f t="shared" si="11"/>
        <v>#DIV/0!</v>
      </c>
      <c r="K56" s="254" t="s">
        <v>19</v>
      </c>
      <c r="L56" s="255"/>
      <c r="M56" s="56">
        <f>SUMIF(D:D,K56,G:G)</f>
        <v>0</v>
      </c>
      <c r="N56" s="21">
        <f>COUNTIF(D:D,K56)</f>
        <v>0</v>
      </c>
      <c r="O56" s="58" t="e">
        <f>M56/N56</f>
        <v>#DIV/0!</v>
      </c>
      <c r="P56" s="23" t="e">
        <f>N56/SUM(N39:N51,N53:N56)</f>
        <v>#DIV/0!</v>
      </c>
      <c r="X56" s="293" t="s">
        <v>66</v>
      </c>
      <c r="Y56" s="290"/>
      <c r="Z56" s="48">
        <f>SUM(Z57:Z61)</f>
        <v>0</v>
      </c>
      <c r="AA56" s="48">
        <f>SUM(AA57:AA61)</f>
        <v>0</v>
      </c>
      <c r="AB56" s="65">
        <f>SUM(AB57:AB61)</f>
        <v>0</v>
      </c>
      <c r="AC56" s="25" t="e">
        <f>SUM(AC57:AC61)</f>
        <v>#DIV/0!</v>
      </c>
      <c r="AD56" s="57"/>
    </row>
    <row r="57" spans="1:30" x14ac:dyDescent="0.25">
      <c r="A57" s="91"/>
      <c r="B57" s="91"/>
      <c r="C57" s="92"/>
      <c r="D57" s="91"/>
      <c r="E57" s="91"/>
      <c r="F57" s="93"/>
      <c r="G57" s="93"/>
      <c r="H57" s="24" t="e">
        <f t="shared" si="11"/>
        <v>#DIV/0!</v>
      </c>
      <c r="X57" s="47" t="s">
        <v>37</v>
      </c>
      <c r="Y57" s="10">
        <f>SUMIF(B:B,X57,G:G)</f>
        <v>0</v>
      </c>
      <c r="Z57" s="12">
        <f>COUNTIF(B:B,X57)</f>
        <v>0</v>
      </c>
      <c r="AA57" s="71">
        <f>COUNTIFS(G:G,"&gt;0",B:B,X57)</f>
        <v>0</v>
      </c>
      <c r="AB57" s="72">
        <f>COUNTIFS(G:G,"&lt;0",B:B,X57)</f>
        <v>0</v>
      </c>
      <c r="AC57" s="30" t="e">
        <f>Z57/Y74</f>
        <v>#DIV/0!</v>
      </c>
      <c r="AD57" s="244">
        <f>Y57+Y58+Y59+Y60+Y61</f>
        <v>0</v>
      </c>
    </row>
    <row r="58" spans="1:30" x14ac:dyDescent="0.25">
      <c r="A58" s="91"/>
      <c r="B58" s="91"/>
      <c r="C58" s="92"/>
      <c r="D58" s="91"/>
      <c r="E58" s="91"/>
      <c r="F58" s="93"/>
      <c r="G58" s="93"/>
      <c r="H58" s="24" t="e">
        <f t="shared" si="11"/>
        <v>#DIV/0!</v>
      </c>
      <c r="X58" s="47" t="s">
        <v>38</v>
      </c>
      <c r="Y58" s="7">
        <f>SUMIF(B:B,X58,G:G)</f>
        <v>0</v>
      </c>
      <c r="Z58" s="8">
        <f>COUNTIF(B:B,X58)</f>
        <v>0</v>
      </c>
      <c r="AA58" s="71">
        <f>COUNTIFS(G:G,"&gt;0",B:B,X58)</f>
        <v>0</v>
      </c>
      <c r="AB58" s="72">
        <f>COUNTIFS(G:G,"&lt;0",B:B,X58)</f>
        <v>0</v>
      </c>
      <c r="AC58" s="30" t="e">
        <f>Z58/Y74</f>
        <v>#DIV/0!</v>
      </c>
      <c r="AD58" s="245"/>
    </row>
    <row r="59" spans="1:30" x14ac:dyDescent="0.25">
      <c r="A59" s="91"/>
      <c r="B59" s="91"/>
      <c r="C59" s="92"/>
      <c r="D59" s="91"/>
      <c r="E59" s="91"/>
      <c r="F59" s="93"/>
      <c r="G59" s="93"/>
      <c r="H59" s="24" t="e">
        <f t="shared" si="11"/>
        <v>#DIV/0!</v>
      </c>
      <c r="X59" s="47" t="s">
        <v>39</v>
      </c>
      <c r="Y59" s="7">
        <f>SUMIF(B:B,X59,G:G)</f>
        <v>0</v>
      </c>
      <c r="Z59" s="8">
        <f>COUNTIF(B:B,X59)</f>
        <v>0</v>
      </c>
      <c r="AA59" s="71">
        <f>COUNTIFS(G:G,"&gt;0",B:B,X59)</f>
        <v>0</v>
      </c>
      <c r="AB59" s="72">
        <f>COUNTIFS(G:G,"&lt;0",B:B,X59)</f>
        <v>0</v>
      </c>
      <c r="AC59" s="30" t="e">
        <f>Z59/Y74</f>
        <v>#DIV/0!</v>
      </c>
      <c r="AD59" s="245"/>
    </row>
    <row r="60" spans="1:30" x14ac:dyDescent="0.25">
      <c r="A60" s="91"/>
      <c r="B60" s="91"/>
      <c r="C60" s="92"/>
      <c r="D60" s="91"/>
      <c r="E60" s="91"/>
      <c r="F60" s="93"/>
      <c r="G60" s="93"/>
      <c r="H60" s="24" t="e">
        <f t="shared" si="11"/>
        <v>#DIV/0!</v>
      </c>
      <c r="X60" s="47" t="s">
        <v>40</v>
      </c>
      <c r="Y60" s="7">
        <f>SUMIF(B:B,X60,G:G)</f>
        <v>0</v>
      </c>
      <c r="Z60" s="8">
        <f>COUNTIF(B:B,X60)</f>
        <v>0</v>
      </c>
      <c r="AA60" s="71">
        <f>COUNTIFS(G:G,"&gt;0",B:B,X60)</f>
        <v>0</v>
      </c>
      <c r="AB60" s="72">
        <f>COUNTIFS(G:G,"&lt;0",B:B,X60)</f>
        <v>0</v>
      </c>
      <c r="AC60" s="30" t="e">
        <f>Z60/Y74</f>
        <v>#DIV/0!</v>
      </c>
      <c r="AD60" s="245"/>
    </row>
    <row r="61" spans="1:30" x14ac:dyDescent="0.25">
      <c r="A61" s="91"/>
      <c r="B61" s="91"/>
      <c r="C61" s="92"/>
      <c r="D61" s="91"/>
      <c r="E61" s="91"/>
      <c r="F61" s="93"/>
      <c r="G61" s="93"/>
      <c r="H61" s="24" t="e">
        <f t="shared" si="11"/>
        <v>#DIV/0!</v>
      </c>
      <c r="X61" s="47" t="s">
        <v>41</v>
      </c>
      <c r="Y61" s="9">
        <f>SUMIF(B:B,X61,G:G)</f>
        <v>0</v>
      </c>
      <c r="Z61" s="11">
        <f>COUNTIF(B:B,X61)</f>
        <v>0</v>
      </c>
      <c r="AA61" s="71">
        <f>COUNTIFS(G:G,"&gt;0",B:B,X61)</f>
        <v>0</v>
      </c>
      <c r="AB61" s="72">
        <f>COUNTIFS(G:G,"&lt;0",B:B,X61)</f>
        <v>0</v>
      </c>
      <c r="AC61" s="30" t="e">
        <f>Z61/Y74</f>
        <v>#DIV/0!</v>
      </c>
      <c r="AD61" s="246"/>
    </row>
    <row r="62" spans="1:30" x14ac:dyDescent="0.25">
      <c r="A62" s="91"/>
      <c r="B62" s="91"/>
      <c r="C62" s="92"/>
      <c r="D62" s="91"/>
      <c r="E62" s="91"/>
      <c r="F62" s="93"/>
      <c r="G62" s="93"/>
      <c r="H62" s="24" t="e">
        <f t="shared" si="11"/>
        <v>#DIV/0!</v>
      </c>
      <c r="X62" s="294" t="s">
        <v>67</v>
      </c>
      <c r="Y62" s="295"/>
      <c r="Z62" s="48">
        <f>SUM(Z63:Z66)</f>
        <v>0</v>
      </c>
      <c r="AA62" s="48">
        <f>SUM(AA63:AA66)</f>
        <v>0</v>
      </c>
      <c r="AB62" s="65">
        <f>SUM(AB63:AB66)</f>
        <v>0</v>
      </c>
      <c r="AC62" s="25" t="e">
        <f>SUM(AC63:AC66)</f>
        <v>#DIV/0!</v>
      </c>
      <c r="AD62" s="57"/>
    </row>
    <row r="63" spans="1:30" x14ac:dyDescent="0.25">
      <c r="A63" s="91"/>
      <c r="B63" s="91"/>
      <c r="C63" s="92"/>
      <c r="D63" s="91"/>
      <c r="E63" s="91"/>
      <c r="F63" s="93"/>
      <c r="G63" s="93"/>
      <c r="H63" s="24" t="e">
        <f t="shared" si="11"/>
        <v>#DIV/0!</v>
      </c>
      <c r="X63" s="47" t="s">
        <v>42</v>
      </c>
      <c r="Y63" s="10">
        <f>SUMIF(B:B,X63,G:G)</f>
        <v>0</v>
      </c>
      <c r="Z63" s="12">
        <f>COUNTIF(B:B,X63)</f>
        <v>0</v>
      </c>
      <c r="AA63" s="71">
        <f>COUNTIFS(G:G,"&gt;0",B:B,X63)</f>
        <v>0</v>
      </c>
      <c r="AB63" s="72">
        <f>COUNTIFS(G:G,"&lt;0",B:B,X63)</f>
        <v>0</v>
      </c>
      <c r="AC63" s="30" t="e">
        <f>Z63/Y74</f>
        <v>#DIV/0!</v>
      </c>
      <c r="AD63" s="244">
        <f>Y63+Y64+Y65+Y66</f>
        <v>0</v>
      </c>
    </row>
    <row r="64" spans="1:30" x14ac:dyDescent="0.25">
      <c r="A64" s="91"/>
      <c r="B64" s="91"/>
      <c r="C64" s="92"/>
      <c r="D64" s="91"/>
      <c r="E64" s="91"/>
      <c r="F64" s="93"/>
      <c r="G64" s="93"/>
      <c r="H64" s="24" t="e">
        <f t="shared" si="11"/>
        <v>#DIV/0!</v>
      </c>
      <c r="X64" s="47" t="s">
        <v>43</v>
      </c>
      <c r="Y64" s="7">
        <f>SUMIF(B:B,X64,G:G)</f>
        <v>0</v>
      </c>
      <c r="Z64" s="8">
        <f>COUNTIF(B:B,X64)</f>
        <v>0</v>
      </c>
      <c r="AA64" s="71">
        <f>COUNTIFS(G:G,"&gt;0",B:B,X64)</f>
        <v>0</v>
      </c>
      <c r="AB64" s="72">
        <f>COUNTIFS(G:G,"&lt;0",B:B,X64)</f>
        <v>0</v>
      </c>
      <c r="AC64" s="30" t="e">
        <f>Z64/Y74</f>
        <v>#DIV/0!</v>
      </c>
      <c r="AD64" s="245"/>
    </row>
    <row r="65" spans="1:30" x14ac:dyDescent="0.25">
      <c r="A65" s="91"/>
      <c r="B65" s="91"/>
      <c r="C65" s="92"/>
      <c r="D65" s="91"/>
      <c r="E65" s="91"/>
      <c r="F65" s="93"/>
      <c r="G65" s="93"/>
      <c r="H65" s="24" t="e">
        <f t="shared" si="11"/>
        <v>#DIV/0!</v>
      </c>
      <c r="X65" s="47" t="s">
        <v>44</v>
      </c>
      <c r="Y65" s="7">
        <f>SUMIF(B:B,X65,G:G)</f>
        <v>0</v>
      </c>
      <c r="Z65" s="8">
        <f>COUNTIF(B:B,X65)</f>
        <v>0</v>
      </c>
      <c r="AA65" s="71">
        <f>COUNTIFS(G:G,"&gt;0",B:B,X65)</f>
        <v>0</v>
      </c>
      <c r="AB65" s="72">
        <f>COUNTIFS(G:G,"&lt;0",B:B,X65)</f>
        <v>0</v>
      </c>
      <c r="AC65" s="30" t="e">
        <f>Z65/Y74</f>
        <v>#DIV/0!</v>
      </c>
      <c r="AD65" s="245"/>
    </row>
    <row r="66" spans="1:30" x14ac:dyDescent="0.25">
      <c r="A66" s="91"/>
      <c r="B66" s="91"/>
      <c r="C66" s="92"/>
      <c r="D66" s="91"/>
      <c r="E66" s="91"/>
      <c r="F66" s="93"/>
      <c r="G66" s="93"/>
      <c r="H66" s="24" t="e">
        <f t="shared" si="11"/>
        <v>#DIV/0!</v>
      </c>
      <c r="X66" s="47" t="s">
        <v>69</v>
      </c>
      <c r="Y66" s="9">
        <f>SUMIF(B:B,X66,G:G)</f>
        <v>0</v>
      </c>
      <c r="Z66" s="11">
        <f>COUNTIF(B:B,X66)</f>
        <v>0</v>
      </c>
      <c r="AA66" s="71">
        <f>COUNTIFS(G:G,"&gt;0",B:B,X66)</f>
        <v>0</v>
      </c>
      <c r="AB66" s="72">
        <f>COUNTIFS(G:G,"&lt;0",B:B,X66)</f>
        <v>0</v>
      </c>
      <c r="AC66" s="30" t="e">
        <f>Z66/Y74</f>
        <v>#DIV/0!</v>
      </c>
      <c r="AD66" s="246"/>
    </row>
    <row r="67" spans="1:30" ht="15.75" x14ac:dyDescent="0.25">
      <c r="A67" s="91"/>
      <c r="B67" s="91"/>
      <c r="C67" s="92"/>
      <c r="D67" s="91"/>
      <c r="E67" s="91"/>
      <c r="F67" s="93"/>
      <c r="G67" s="93"/>
      <c r="H67" s="24" t="e">
        <f t="shared" si="11"/>
        <v>#DIV/0!</v>
      </c>
      <c r="K67" s="251" t="s">
        <v>180</v>
      </c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X67" s="296" t="s">
        <v>166</v>
      </c>
      <c r="Y67" s="292"/>
      <c r="Z67" s="48">
        <f>SUM(Z68:Z70)</f>
        <v>0</v>
      </c>
      <c r="AA67" s="48">
        <f>SUM(AA68:AA70)</f>
        <v>0</v>
      </c>
      <c r="AB67" s="65">
        <f>SUM(AB68:AB70)</f>
        <v>0</v>
      </c>
      <c r="AC67" s="25" t="e">
        <f>SUM(AC68:AC70)</f>
        <v>#DIV/0!</v>
      </c>
      <c r="AD67" s="57"/>
    </row>
    <row r="68" spans="1:30" x14ac:dyDescent="0.25">
      <c r="A68" s="91"/>
      <c r="B68" s="91"/>
      <c r="C68" s="92"/>
      <c r="D68" s="91"/>
      <c r="E68" s="91"/>
      <c r="F68" s="93"/>
      <c r="G68" s="93"/>
      <c r="H68" s="24" t="e">
        <f t="shared" si="11"/>
        <v>#DIV/0!</v>
      </c>
      <c r="X68" s="47" t="s">
        <v>45</v>
      </c>
      <c r="Y68" s="10">
        <f>SUMIF(B:B,X68,G:G)</f>
        <v>0</v>
      </c>
      <c r="Z68" s="12">
        <f>COUNTIF(B:B,X68)</f>
        <v>0</v>
      </c>
      <c r="AA68" s="71">
        <f>COUNTIFS(G:G,"&gt;0",B:B,X68)</f>
        <v>0</v>
      </c>
      <c r="AB68" s="72">
        <f>COUNTIFS(G:G,"&lt;0",B:B,X68)</f>
        <v>0</v>
      </c>
      <c r="AC68" s="30" t="e">
        <f>Z68/Y74</f>
        <v>#DIV/0!</v>
      </c>
      <c r="AD68" s="244">
        <f>Y68+Y69+Y70</f>
        <v>0</v>
      </c>
    </row>
    <row r="69" spans="1:30" ht="15.75" x14ac:dyDescent="0.25">
      <c r="A69" s="91"/>
      <c r="B69" s="91"/>
      <c r="C69" s="92"/>
      <c r="D69" s="91"/>
      <c r="E69" s="91"/>
      <c r="F69" s="93"/>
      <c r="G69" s="93"/>
      <c r="H69" s="24" t="e">
        <f t="shared" si="11"/>
        <v>#DIV/0!</v>
      </c>
      <c r="K69" s="248" t="s">
        <v>176</v>
      </c>
      <c r="L69" s="249"/>
      <c r="M69" s="250"/>
      <c r="N69" s="103"/>
      <c r="P69" s="90" t="s">
        <v>7</v>
      </c>
      <c r="Q69" s="95" t="s">
        <v>181</v>
      </c>
      <c r="R69" s="101" t="s">
        <v>182</v>
      </c>
      <c r="S69" s="102" t="s">
        <v>179</v>
      </c>
      <c r="T69" s="95" t="s">
        <v>178</v>
      </c>
      <c r="U69" s="95" t="s">
        <v>177</v>
      </c>
      <c r="X69" s="47" t="s">
        <v>46</v>
      </c>
      <c r="Y69" s="7">
        <f>SUMIF(B:B,X69,G:G)</f>
        <v>0</v>
      </c>
      <c r="Z69" s="8">
        <f>COUNTIF(B:B,X69)</f>
        <v>0</v>
      </c>
      <c r="AA69" s="71">
        <f>COUNTIFS(G:G,"&gt;0",B:B,X69)</f>
        <v>0</v>
      </c>
      <c r="AB69" s="72">
        <f>COUNTIFS(G:G,"&lt;0",B:B,X69)</f>
        <v>0</v>
      </c>
      <c r="AC69" s="30" t="e">
        <f>Z69/Y74</f>
        <v>#DIV/0!</v>
      </c>
      <c r="AD69" s="245"/>
    </row>
    <row r="70" spans="1:30" x14ac:dyDescent="0.25">
      <c r="A70" s="91"/>
      <c r="B70" s="91"/>
      <c r="C70" s="92"/>
      <c r="D70" s="91"/>
      <c r="E70" s="91"/>
      <c r="F70" s="93"/>
      <c r="G70" s="93"/>
      <c r="H70" s="24" t="e">
        <f t="shared" si="11"/>
        <v>#DIV/0!</v>
      </c>
      <c r="P70" s="20">
        <v>41244</v>
      </c>
      <c r="Q70" s="96">
        <f>T3*(1+N69)</f>
        <v>0</v>
      </c>
      <c r="R70" s="97">
        <f>Q70-T3</f>
        <v>0</v>
      </c>
      <c r="S70" s="99">
        <f t="shared" ref="S70:S100" si="15">L5</f>
        <v>0</v>
      </c>
      <c r="T70" s="100">
        <f t="shared" ref="T70:T100" si="16">S5</f>
        <v>0</v>
      </c>
      <c r="U70" s="52">
        <f>S70-R70</f>
        <v>0</v>
      </c>
      <c r="X70" s="47" t="s">
        <v>68</v>
      </c>
      <c r="Y70" s="7">
        <f>SUMIF(B:B,X70,G:G)</f>
        <v>0</v>
      </c>
      <c r="Z70" s="8">
        <f>COUNTIF(B:B,X70)</f>
        <v>0</v>
      </c>
      <c r="AA70" s="71">
        <f>COUNTIFS(G:G,"&gt;0",B:B,X70)</f>
        <v>0</v>
      </c>
      <c r="AB70" s="72">
        <f>COUNTIFS(G:G,"&lt;0",B:B,X70)</f>
        <v>0</v>
      </c>
      <c r="AC70" s="30" t="e">
        <f>Z70/Y74</f>
        <v>#DIV/0!</v>
      </c>
      <c r="AD70" s="247"/>
    </row>
    <row r="71" spans="1:30" x14ac:dyDescent="0.25">
      <c r="A71" s="91"/>
      <c r="B71" s="91"/>
      <c r="C71" s="92"/>
      <c r="D71" s="91"/>
      <c r="E71" s="91"/>
      <c r="F71" s="93"/>
      <c r="G71" s="93"/>
      <c r="H71" s="24" t="e">
        <f t="shared" si="11"/>
        <v>#DIV/0!</v>
      </c>
      <c r="P71" s="20">
        <v>41245</v>
      </c>
      <c r="Q71" s="96">
        <f t="shared" ref="Q71:Q100" si="17">Q70*(1+$N$69)</f>
        <v>0</v>
      </c>
      <c r="R71" s="98">
        <f>Q71-Q70</f>
        <v>0</v>
      </c>
      <c r="S71" s="99">
        <f t="shared" si="15"/>
        <v>0</v>
      </c>
      <c r="T71" s="100">
        <f t="shared" si="16"/>
        <v>0</v>
      </c>
      <c r="U71" s="52">
        <f>U70+(S71-R71)</f>
        <v>0</v>
      </c>
      <c r="X71" s="293" t="s">
        <v>167</v>
      </c>
      <c r="Y71" s="290"/>
      <c r="Z71" s="48">
        <f>SUM(Z72:Z73)</f>
        <v>0</v>
      </c>
      <c r="AA71" s="69">
        <f>SUM(AA72:AA73)</f>
        <v>0</v>
      </c>
      <c r="AB71" s="65">
        <f>SUM(AB72:AB73)</f>
        <v>0</v>
      </c>
      <c r="AC71" s="25" t="e">
        <f>SUM(AC72:AC73)</f>
        <v>#DIV/0!</v>
      </c>
      <c r="AD71" s="57"/>
    </row>
    <row r="72" spans="1:30" x14ac:dyDescent="0.25">
      <c r="A72" s="91"/>
      <c r="B72" s="91"/>
      <c r="C72" s="92"/>
      <c r="D72" s="91"/>
      <c r="E72" s="91"/>
      <c r="F72" s="93"/>
      <c r="G72" s="93"/>
      <c r="H72" s="24" t="e">
        <f t="shared" si="11"/>
        <v>#DIV/0!</v>
      </c>
      <c r="P72" s="20">
        <v>41246</v>
      </c>
      <c r="Q72" s="96">
        <f t="shared" si="17"/>
        <v>0</v>
      </c>
      <c r="R72" s="98">
        <f t="shared" ref="R72:R100" si="18">Q72-Q71</f>
        <v>0</v>
      </c>
      <c r="S72" s="99">
        <f t="shared" si="15"/>
        <v>0</v>
      </c>
      <c r="T72" s="100">
        <f t="shared" si="16"/>
        <v>0</v>
      </c>
      <c r="U72" s="52">
        <f t="shared" ref="U72:U100" si="19">U71+(S72-R72)</f>
        <v>0</v>
      </c>
      <c r="X72" s="47" t="s">
        <v>164</v>
      </c>
      <c r="Y72" s="10">
        <f>SUMIF(B:B,X72,G:G)</f>
        <v>0</v>
      </c>
      <c r="Z72" s="12">
        <f>COUNTIF(B:B,X72)</f>
        <v>0</v>
      </c>
      <c r="AA72" s="71">
        <f>COUNTIFS(G:G,"&gt;0",B:B,X72)</f>
        <v>0</v>
      </c>
      <c r="AB72" s="72">
        <f>COUNTIFS(G:G,"&lt;0",B:B,X72)</f>
        <v>0</v>
      </c>
      <c r="AC72" s="30" t="e">
        <f>Z72/Y74</f>
        <v>#DIV/0!</v>
      </c>
      <c r="AD72" s="244">
        <f>Y72+Y73</f>
        <v>0</v>
      </c>
    </row>
    <row r="73" spans="1:30" x14ac:dyDescent="0.25">
      <c r="A73" s="91"/>
      <c r="B73" s="91"/>
      <c r="C73" s="92"/>
      <c r="D73" s="91"/>
      <c r="E73" s="91"/>
      <c r="F73" s="93"/>
      <c r="G73" s="93"/>
      <c r="H73" s="24" t="e">
        <f t="shared" si="11"/>
        <v>#DIV/0!</v>
      </c>
      <c r="P73" s="20">
        <v>41247</v>
      </c>
      <c r="Q73" s="96">
        <f t="shared" si="17"/>
        <v>0</v>
      </c>
      <c r="R73" s="98">
        <f t="shared" si="18"/>
        <v>0</v>
      </c>
      <c r="S73" s="99">
        <f t="shared" si="15"/>
        <v>0</v>
      </c>
      <c r="T73" s="100">
        <f t="shared" si="16"/>
        <v>0</v>
      </c>
      <c r="U73" s="52">
        <f t="shared" si="19"/>
        <v>0</v>
      </c>
      <c r="X73" s="47" t="s">
        <v>165</v>
      </c>
      <c r="Y73" s="7">
        <f>SUMIF(B:B,X73,G:G)</f>
        <v>0</v>
      </c>
      <c r="Z73" s="8">
        <f>COUNTIF(B:B,X73)</f>
        <v>0</v>
      </c>
      <c r="AA73" s="71">
        <f>COUNTIFS(G:G,"&gt;0",B:B,X73)</f>
        <v>0</v>
      </c>
      <c r="AB73" s="72">
        <f>COUNTIFS(G:G,"&lt;0",B:B,X73)</f>
        <v>0</v>
      </c>
      <c r="AC73" s="30" t="e">
        <f>Z73/Y74</f>
        <v>#DIV/0!</v>
      </c>
      <c r="AD73" s="247"/>
    </row>
    <row r="74" spans="1:30" x14ac:dyDescent="0.25">
      <c r="A74" s="91"/>
      <c r="B74" s="91"/>
      <c r="C74" s="92"/>
      <c r="D74" s="91"/>
      <c r="E74" s="91"/>
      <c r="F74" s="93"/>
      <c r="G74" s="93"/>
      <c r="H74" s="24" t="e">
        <f t="shared" si="11"/>
        <v>#DIV/0!</v>
      </c>
      <c r="P74" s="20">
        <v>41248</v>
      </c>
      <c r="Q74" s="96">
        <f t="shared" si="17"/>
        <v>0</v>
      </c>
      <c r="R74" s="98">
        <f t="shared" si="18"/>
        <v>0</v>
      </c>
      <c r="S74" s="99">
        <f t="shared" si="15"/>
        <v>0</v>
      </c>
      <c r="T74" s="100">
        <f t="shared" si="16"/>
        <v>0</v>
      </c>
      <c r="U74" s="52">
        <f t="shared" si="19"/>
        <v>0</v>
      </c>
      <c r="X74" s="119" t="s">
        <v>70</v>
      </c>
      <c r="Y74" s="241">
        <f>SUM(Z4,Z9,Z13,Z17,Z22,Z26,Z31,Z35,Z41,Z46,Z52,Z56,Z62,Z67,Z71)</f>
        <v>0</v>
      </c>
      <c r="Z74" s="242"/>
      <c r="AA74" s="242"/>
      <c r="AB74" s="242"/>
      <c r="AC74" s="242"/>
      <c r="AD74" s="243"/>
    </row>
    <row r="75" spans="1:30" x14ac:dyDescent="0.25">
      <c r="A75" s="91"/>
      <c r="B75" s="91"/>
      <c r="C75" s="92"/>
      <c r="D75" s="91"/>
      <c r="E75" s="91"/>
      <c r="F75" s="93"/>
      <c r="G75" s="93"/>
      <c r="H75" s="24" t="e">
        <f t="shared" si="11"/>
        <v>#DIV/0!</v>
      </c>
      <c r="P75" s="20">
        <v>41249</v>
      </c>
      <c r="Q75" s="96">
        <f t="shared" si="17"/>
        <v>0</v>
      </c>
      <c r="R75" s="98">
        <f t="shared" si="18"/>
        <v>0</v>
      </c>
      <c r="S75" s="99">
        <f t="shared" si="15"/>
        <v>0</v>
      </c>
      <c r="T75" s="100">
        <f t="shared" si="16"/>
        <v>0</v>
      </c>
      <c r="U75" s="52">
        <f t="shared" si="19"/>
        <v>0</v>
      </c>
    </row>
    <row r="76" spans="1:30" x14ac:dyDescent="0.25">
      <c r="A76" s="91"/>
      <c r="B76" s="91"/>
      <c r="C76" s="92"/>
      <c r="D76" s="91"/>
      <c r="E76" s="91"/>
      <c r="F76" s="93"/>
      <c r="G76" s="93"/>
      <c r="H76" s="24" t="e">
        <f t="shared" si="11"/>
        <v>#DIV/0!</v>
      </c>
      <c r="P76" s="20">
        <v>41250</v>
      </c>
      <c r="Q76" s="96">
        <f t="shared" si="17"/>
        <v>0</v>
      </c>
      <c r="R76" s="98">
        <f t="shared" si="18"/>
        <v>0</v>
      </c>
      <c r="S76" s="99">
        <f t="shared" si="15"/>
        <v>0</v>
      </c>
      <c r="T76" s="100">
        <f t="shared" si="16"/>
        <v>0</v>
      </c>
      <c r="U76" s="52">
        <f t="shared" si="19"/>
        <v>0</v>
      </c>
    </row>
    <row r="77" spans="1:30" x14ac:dyDescent="0.25">
      <c r="A77" s="91"/>
      <c r="B77" s="91"/>
      <c r="C77" s="92"/>
      <c r="D77" s="91"/>
      <c r="E77" s="91"/>
      <c r="F77" s="93"/>
      <c r="G77" s="93"/>
      <c r="H77" s="24" t="e">
        <f t="shared" si="11"/>
        <v>#DIV/0!</v>
      </c>
      <c r="P77" s="20">
        <v>41251</v>
      </c>
      <c r="Q77" s="96">
        <f t="shared" si="17"/>
        <v>0</v>
      </c>
      <c r="R77" s="98">
        <f t="shared" si="18"/>
        <v>0</v>
      </c>
      <c r="S77" s="99">
        <f t="shared" si="15"/>
        <v>0</v>
      </c>
      <c r="T77" s="100">
        <f t="shared" si="16"/>
        <v>0</v>
      </c>
      <c r="U77" s="52">
        <f t="shared" si="19"/>
        <v>0</v>
      </c>
    </row>
    <row r="78" spans="1:30" x14ac:dyDescent="0.25">
      <c r="A78" s="91"/>
      <c r="B78" s="91"/>
      <c r="C78" s="92"/>
      <c r="D78" s="91"/>
      <c r="E78" s="91"/>
      <c r="F78" s="93"/>
      <c r="G78" s="93"/>
      <c r="H78" s="24" t="e">
        <f t="shared" si="11"/>
        <v>#DIV/0!</v>
      </c>
      <c r="P78" s="20">
        <v>41252</v>
      </c>
      <c r="Q78" s="96">
        <f t="shared" si="17"/>
        <v>0</v>
      </c>
      <c r="R78" s="98">
        <f t="shared" si="18"/>
        <v>0</v>
      </c>
      <c r="S78" s="99">
        <f t="shared" si="15"/>
        <v>0</v>
      </c>
      <c r="T78" s="100">
        <f t="shared" si="16"/>
        <v>0</v>
      </c>
      <c r="U78" s="52">
        <f t="shared" si="19"/>
        <v>0</v>
      </c>
    </row>
    <row r="79" spans="1:30" x14ac:dyDescent="0.25">
      <c r="A79" s="91"/>
      <c r="B79" s="91"/>
      <c r="C79" s="92"/>
      <c r="D79" s="91"/>
      <c r="E79" s="91"/>
      <c r="F79" s="93"/>
      <c r="G79" s="93"/>
      <c r="H79" s="24" t="e">
        <f t="shared" si="11"/>
        <v>#DIV/0!</v>
      </c>
      <c r="P79" s="20">
        <v>41253</v>
      </c>
      <c r="Q79" s="96">
        <f t="shared" si="17"/>
        <v>0</v>
      </c>
      <c r="R79" s="98">
        <f t="shared" si="18"/>
        <v>0</v>
      </c>
      <c r="S79" s="99">
        <f t="shared" si="15"/>
        <v>0</v>
      </c>
      <c r="T79" s="100">
        <f t="shared" si="16"/>
        <v>0</v>
      </c>
      <c r="U79" s="52">
        <f t="shared" si="19"/>
        <v>0</v>
      </c>
    </row>
    <row r="80" spans="1:30" x14ac:dyDescent="0.25">
      <c r="A80" s="91"/>
      <c r="B80" s="91"/>
      <c r="C80" s="92"/>
      <c r="D80" s="91"/>
      <c r="E80" s="91"/>
      <c r="F80" s="93"/>
      <c r="G80" s="93"/>
      <c r="H80" s="24" t="e">
        <f t="shared" si="11"/>
        <v>#DIV/0!</v>
      </c>
      <c r="P80" s="20">
        <v>41254</v>
      </c>
      <c r="Q80" s="96">
        <f t="shared" si="17"/>
        <v>0</v>
      </c>
      <c r="R80" s="98">
        <f t="shared" si="18"/>
        <v>0</v>
      </c>
      <c r="S80" s="99">
        <f t="shared" si="15"/>
        <v>0</v>
      </c>
      <c r="T80" s="100">
        <f t="shared" si="16"/>
        <v>0</v>
      </c>
      <c r="U80" s="52">
        <f t="shared" si="19"/>
        <v>0</v>
      </c>
    </row>
    <row r="81" spans="1:21" x14ac:dyDescent="0.25">
      <c r="A81" s="91"/>
      <c r="B81" s="91"/>
      <c r="C81" s="92"/>
      <c r="D81" s="91"/>
      <c r="E81" s="91"/>
      <c r="F81" s="93"/>
      <c r="G81" s="93"/>
      <c r="H81" s="24" t="e">
        <f t="shared" si="11"/>
        <v>#DIV/0!</v>
      </c>
      <c r="P81" s="20">
        <v>41255</v>
      </c>
      <c r="Q81" s="96">
        <f t="shared" si="17"/>
        <v>0</v>
      </c>
      <c r="R81" s="98">
        <f t="shared" si="18"/>
        <v>0</v>
      </c>
      <c r="S81" s="99">
        <f t="shared" si="15"/>
        <v>0</v>
      </c>
      <c r="T81" s="100">
        <f t="shared" si="16"/>
        <v>0</v>
      </c>
      <c r="U81" s="52">
        <f t="shared" si="19"/>
        <v>0</v>
      </c>
    </row>
    <row r="82" spans="1:21" x14ac:dyDescent="0.25">
      <c r="A82" s="91"/>
      <c r="B82" s="91"/>
      <c r="C82" s="92"/>
      <c r="D82" s="91"/>
      <c r="E82" s="91"/>
      <c r="F82" s="93"/>
      <c r="G82" s="93"/>
      <c r="H82" s="24" t="e">
        <f t="shared" si="11"/>
        <v>#DIV/0!</v>
      </c>
      <c r="P82" s="20">
        <v>41256</v>
      </c>
      <c r="Q82" s="96">
        <f t="shared" si="17"/>
        <v>0</v>
      </c>
      <c r="R82" s="98">
        <f t="shared" si="18"/>
        <v>0</v>
      </c>
      <c r="S82" s="99">
        <f t="shared" si="15"/>
        <v>0</v>
      </c>
      <c r="T82" s="100">
        <f t="shared" si="16"/>
        <v>0</v>
      </c>
      <c r="U82" s="52">
        <f t="shared" si="19"/>
        <v>0</v>
      </c>
    </row>
    <row r="83" spans="1:21" x14ac:dyDescent="0.25">
      <c r="A83" s="91"/>
      <c r="B83" s="91"/>
      <c r="C83" s="92"/>
      <c r="D83" s="91"/>
      <c r="E83" s="91"/>
      <c r="F83" s="93"/>
      <c r="G83" s="93"/>
      <c r="H83" s="24" t="e">
        <f t="shared" si="11"/>
        <v>#DIV/0!</v>
      </c>
      <c r="P83" s="20">
        <v>41257</v>
      </c>
      <c r="Q83" s="96">
        <f t="shared" si="17"/>
        <v>0</v>
      </c>
      <c r="R83" s="98">
        <f t="shared" si="18"/>
        <v>0</v>
      </c>
      <c r="S83" s="99">
        <f t="shared" si="15"/>
        <v>0</v>
      </c>
      <c r="T83" s="100">
        <f t="shared" si="16"/>
        <v>0</v>
      </c>
      <c r="U83" s="52">
        <f t="shared" si="19"/>
        <v>0</v>
      </c>
    </row>
    <row r="84" spans="1:21" x14ac:dyDescent="0.25">
      <c r="A84" s="91"/>
      <c r="B84" s="91"/>
      <c r="C84" s="92"/>
      <c r="D84" s="91"/>
      <c r="E84" s="91"/>
      <c r="F84" s="93"/>
      <c r="G84" s="93"/>
      <c r="H84" s="24" t="e">
        <f t="shared" si="11"/>
        <v>#DIV/0!</v>
      </c>
      <c r="P84" s="20">
        <v>41258</v>
      </c>
      <c r="Q84" s="96">
        <f t="shared" si="17"/>
        <v>0</v>
      </c>
      <c r="R84" s="98">
        <f t="shared" si="18"/>
        <v>0</v>
      </c>
      <c r="S84" s="99">
        <f t="shared" si="15"/>
        <v>0</v>
      </c>
      <c r="T84" s="100">
        <f t="shared" si="16"/>
        <v>0</v>
      </c>
      <c r="U84" s="52">
        <f t="shared" si="19"/>
        <v>0</v>
      </c>
    </row>
    <row r="85" spans="1:21" x14ac:dyDescent="0.25">
      <c r="A85" s="91"/>
      <c r="B85" s="91"/>
      <c r="C85" s="92"/>
      <c r="D85" s="91"/>
      <c r="E85" s="91"/>
      <c r="F85" s="93"/>
      <c r="G85" s="93"/>
      <c r="H85" s="24" t="e">
        <f t="shared" si="11"/>
        <v>#DIV/0!</v>
      </c>
      <c r="P85" s="20">
        <v>41259</v>
      </c>
      <c r="Q85" s="96">
        <f t="shared" si="17"/>
        <v>0</v>
      </c>
      <c r="R85" s="98">
        <f t="shared" si="18"/>
        <v>0</v>
      </c>
      <c r="S85" s="99">
        <f t="shared" si="15"/>
        <v>0</v>
      </c>
      <c r="T85" s="100">
        <f t="shared" si="16"/>
        <v>0</v>
      </c>
      <c r="U85" s="52">
        <f t="shared" si="19"/>
        <v>0</v>
      </c>
    </row>
    <row r="86" spans="1:21" x14ac:dyDescent="0.25">
      <c r="A86" s="91"/>
      <c r="B86" s="91"/>
      <c r="C86" s="92"/>
      <c r="D86" s="91"/>
      <c r="E86" s="91"/>
      <c r="F86" s="93"/>
      <c r="G86" s="93"/>
      <c r="H86" s="24" t="e">
        <f t="shared" si="11"/>
        <v>#DIV/0!</v>
      </c>
      <c r="P86" s="20">
        <v>41260</v>
      </c>
      <c r="Q86" s="96">
        <f t="shared" si="17"/>
        <v>0</v>
      </c>
      <c r="R86" s="98">
        <f t="shared" si="18"/>
        <v>0</v>
      </c>
      <c r="S86" s="99">
        <f t="shared" si="15"/>
        <v>0</v>
      </c>
      <c r="T86" s="100">
        <f t="shared" si="16"/>
        <v>0</v>
      </c>
      <c r="U86" s="52">
        <f t="shared" si="19"/>
        <v>0</v>
      </c>
    </row>
    <row r="87" spans="1:21" x14ac:dyDescent="0.25">
      <c r="A87" s="91"/>
      <c r="B87" s="91"/>
      <c r="C87" s="92"/>
      <c r="D87" s="91"/>
      <c r="E87" s="91"/>
      <c r="F87" s="93"/>
      <c r="G87" s="93"/>
      <c r="H87" s="24" t="e">
        <f t="shared" si="11"/>
        <v>#DIV/0!</v>
      </c>
      <c r="P87" s="20">
        <v>41261</v>
      </c>
      <c r="Q87" s="96">
        <f t="shared" si="17"/>
        <v>0</v>
      </c>
      <c r="R87" s="98">
        <f t="shared" si="18"/>
        <v>0</v>
      </c>
      <c r="S87" s="99">
        <f t="shared" si="15"/>
        <v>0</v>
      </c>
      <c r="T87" s="100">
        <f t="shared" si="16"/>
        <v>0</v>
      </c>
      <c r="U87" s="52">
        <f t="shared" si="19"/>
        <v>0</v>
      </c>
    </row>
    <row r="88" spans="1:21" x14ac:dyDescent="0.25">
      <c r="A88" s="91"/>
      <c r="B88" s="91"/>
      <c r="C88" s="92"/>
      <c r="D88" s="91"/>
      <c r="E88" s="91"/>
      <c r="F88" s="93"/>
      <c r="G88" s="93"/>
      <c r="H88" s="24" t="e">
        <f t="shared" si="11"/>
        <v>#DIV/0!</v>
      </c>
      <c r="P88" s="20">
        <v>41262</v>
      </c>
      <c r="Q88" s="96">
        <f t="shared" si="17"/>
        <v>0</v>
      </c>
      <c r="R88" s="98">
        <f t="shared" si="18"/>
        <v>0</v>
      </c>
      <c r="S88" s="99">
        <f t="shared" si="15"/>
        <v>0</v>
      </c>
      <c r="T88" s="100">
        <f t="shared" si="16"/>
        <v>0</v>
      </c>
      <c r="U88" s="52">
        <f t="shared" si="19"/>
        <v>0</v>
      </c>
    </row>
    <row r="89" spans="1:21" x14ac:dyDescent="0.25">
      <c r="A89" s="91"/>
      <c r="B89" s="91"/>
      <c r="C89" s="92"/>
      <c r="D89" s="91"/>
      <c r="E89" s="91"/>
      <c r="F89" s="93"/>
      <c r="G89" s="93"/>
      <c r="H89" s="24" t="e">
        <f t="shared" si="11"/>
        <v>#DIV/0!</v>
      </c>
      <c r="P89" s="20">
        <v>41263</v>
      </c>
      <c r="Q89" s="96">
        <f t="shared" si="17"/>
        <v>0</v>
      </c>
      <c r="R89" s="98">
        <f t="shared" si="18"/>
        <v>0</v>
      </c>
      <c r="S89" s="99">
        <f t="shared" si="15"/>
        <v>0</v>
      </c>
      <c r="T89" s="100">
        <f t="shared" si="16"/>
        <v>0</v>
      </c>
      <c r="U89" s="52">
        <f t="shared" si="19"/>
        <v>0</v>
      </c>
    </row>
    <row r="90" spans="1:21" x14ac:dyDescent="0.25">
      <c r="A90" s="91"/>
      <c r="B90" s="91"/>
      <c r="C90" s="92"/>
      <c r="D90" s="91"/>
      <c r="E90" s="91"/>
      <c r="F90" s="93"/>
      <c r="G90" s="93"/>
      <c r="H90" s="24" t="e">
        <f t="shared" si="11"/>
        <v>#DIV/0!</v>
      </c>
      <c r="P90" s="20">
        <v>41264</v>
      </c>
      <c r="Q90" s="96">
        <f t="shared" si="17"/>
        <v>0</v>
      </c>
      <c r="R90" s="98">
        <f t="shared" si="18"/>
        <v>0</v>
      </c>
      <c r="S90" s="99">
        <f t="shared" si="15"/>
        <v>0</v>
      </c>
      <c r="T90" s="100">
        <f t="shared" si="16"/>
        <v>0</v>
      </c>
      <c r="U90" s="52">
        <f t="shared" si="19"/>
        <v>0</v>
      </c>
    </row>
    <row r="91" spans="1:21" x14ac:dyDescent="0.25">
      <c r="A91" s="91"/>
      <c r="B91" s="91"/>
      <c r="C91" s="92"/>
      <c r="D91" s="91"/>
      <c r="E91" s="91"/>
      <c r="F91" s="93"/>
      <c r="G91" s="93"/>
      <c r="H91" s="24" t="e">
        <f t="shared" si="11"/>
        <v>#DIV/0!</v>
      </c>
      <c r="P91" s="20">
        <v>41265</v>
      </c>
      <c r="Q91" s="96">
        <f t="shared" si="17"/>
        <v>0</v>
      </c>
      <c r="R91" s="98">
        <f t="shared" si="18"/>
        <v>0</v>
      </c>
      <c r="S91" s="99">
        <f t="shared" si="15"/>
        <v>0</v>
      </c>
      <c r="T91" s="100">
        <f t="shared" si="16"/>
        <v>0</v>
      </c>
      <c r="U91" s="52">
        <f t="shared" si="19"/>
        <v>0</v>
      </c>
    </row>
    <row r="92" spans="1:21" x14ac:dyDescent="0.25">
      <c r="A92" s="91"/>
      <c r="B92" s="91"/>
      <c r="C92" s="92"/>
      <c r="D92" s="91"/>
      <c r="E92" s="91"/>
      <c r="F92" s="93"/>
      <c r="G92" s="93"/>
      <c r="H92" s="24" t="e">
        <f t="shared" si="11"/>
        <v>#DIV/0!</v>
      </c>
      <c r="P92" s="20">
        <v>41266</v>
      </c>
      <c r="Q92" s="96">
        <f t="shared" si="17"/>
        <v>0</v>
      </c>
      <c r="R92" s="98">
        <f t="shared" si="18"/>
        <v>0</v>
      </c>
      <c r="S92" s="99">
        <f t="shared" si="15"/>
        <v>0</v>
      </c>
      <c r="T92" s="100">
        <f t="shared" si="16"/>
        <v>0</v>
      </c>
      <c r="U92" s="52">
        <f t="shared" si="19"/>
        <v>0</v>
      </c>
    </row>
    <row r="93" spans="1:21" x14ac:dyDescent="0.25">
      <c r="A93" s="91"/>
      <c r="B93" s="91"/>
      <c r="C93" s="92"/>
      <c r="D93" s="91"/>
      <c r="E93" s="91"/>
      <c r="F93" s="93"/>
      <c r="G93" s="93"/>
      <c r="H93" s="24" t="e">
        <f t="shared" si="11"/>
        <v>#DIV/0!</v>
      </c>
      <c r="P93" s="20">
        <v>41267</v>
      </c>
      <c r="Q93" s="96">
        <f t="shared" si="17"/>
        <v>0</v>
      </c>
      <c r="R93" s="98">
        <f t="shared" si="18"/>
        <v>0</v>
      </c>
      <c r="S93" s="99">
        <f t="shared" si="15"/>
        <v>0</v>
      </c>
      <c r="T93" s="100">
        <f t="shared" si="16"/>
        <v>0</v>
      </c>
      <c r="U93" s="52">
        <f t="shared" si="19"/>
        <v>0</v>
      </c>
    </row>
    <row r="94" spans="1:21" x14ac:dyDescent="0.25">
      <c r="A94" s="91"/>
      <c r="B94" s="91"/>
      <c r="C94" s="92"/>
      <c r="D94" s="91"/>
      <c r="E94" s="91"/>
      <c r="F94" s="93"/>
      <c r="G94" s="93"/>
      <c r="H94" s="24" t="e">
        <f t="shared" si="11"/>
        <v>#DIV/0!</v>
      </c>
      <c r="P94" s="20">
        <v>41268</v>
      </c>
      <c r="Q94" s="96">
        <f t="shared" si="17"/>
        <v>0</v>
      </c>
      <c r="R94" s="98">
        <f t="shared" si="18"/>
        <v>0</v>
      </c>
      <c r="S94" s="99">
        <f t="shared" si="15"/>
        <v>0</v>
      </c>
      <c r="T94" s="100">
        <f t="shared" si="16"/>
        <v>0</v>
      </c>
      <c r="U94" s="52">
        <f t="shared" si="19"/>
        <v>0</v>
      </c>
    </row>
    <row r="95" spans="1:21" x14ac:dyDescent="0.25">
      <c r="A95" s="91"/>
      <c r="B95" s="91"/>
      <c r="C95" s="92"/>
      <c r="D95" s="91"/>
      <c r="E95" s="91"/>
      <c r="F95" s="93"/>
      <c r="G95" s="93"/>
      <c r="H95" s="24" t="e">
        <f t="shared" si="11"/>
        <v>#DIV/0!</v>
      </c>
      <c r="P95" s="20">
        <v>41269</v>
      </c>
      <c r="Q95" s="96">
        <f t="shared" si="17"/>
        <v>0</v>
      </c>
      <c r="R95" s="98">
        <f t="shared" si="18"/>
        <v>0</v>
      </c>
      <c r="S95" s="99">
        <f t="shared" si="15"/>
        <v>0</v>
      </c>
      <c r="T95" s="100">
        <f t="shared" si="16"/>
        <v>0</v>
      </c>
      <c r="U95" s="52">
        <f t="shared" si="19"/>
        <v>0</v>
      </c>
    </row>
    <row r="96" spans="1:21" x14ac:dyDescent="0.25">
      <c r="A96" s="91"/>
      <c r="B96" s="91"/>
      <c r="C96" s="92"/>
      <c r="D96" s="91"/>
      <c r="E96" s="91"/>
      <c r="F96" s="93"/>
      <c r="G96" s="93"/>
      <c r="H96" s="24" t="e">
        <f t="shared" si="11"/>
        <v>#DIV/0!</v>
      </c>
      <c r="P96" s="20">
        <v>41270</v>
      </c>
      <c r="Q96" s="96">
        <f t="shared" si="17"/>
        <v>0</v>
      </c>
      <c r="R96" s="98">
        <f t="shared" si="18"/>
        <v>0</v>
      </c>
      <c r="S96" s="99">
        <f t="shared" si="15"/>
        <v>0</v>
      </c>
      <c r="T96" s="100">
        <f t="shared" si="16"/>
        <v>0</v>
      </c>
      <c r="U96" s="52">
        <f t="shared" si="19"/>
        <v>0</v>
      </c>
    </row>
    <row r="97" spans="1:21" x14ac:dyDescent="0.25">
      <c r="A97" s="91"/>
      <c r="B97" s="91"/>
      <c r="C97" s="92"/>
      <c r="D97" s="91"/>
      <c r="E97" s="91"/>
      <c r="F97" s="93"/>
      <c r="G97" s="93"/>
      <c r="H97" s="24" t="e">
        <f t="shared" si="11"/>
        <v>#DIV/0!</v>
      </c>
      <c r="P97" s="20">
        <v>41271</v>
      </c>
      <c r="Q97" s="96">
        <f t="shared" si="17"/>
        <v>0</v>
      </c>
      <c r="R97" s="98">
        <f t="shared" si="18"/>
        <v>0</v>
      </c>
      <c r="S97" s="99">
        <f t="shared" si="15"/>
        <v>0</v>
      </c>
      <c r="T97" s="100">
        <f t="shared" si="16"/>
        <v>0</v>
      </c>
      <c r="U97" s="52">
        <f t="shared" si="19"/>
        <v>0</v>
      </c>
    </row>
    <row r="98" spans="1:21" x14ac:dyDescent="0.25">
      <c r="A98" s="91"/>
      <c r="B98" s="91"/>
      <c r="C98" s="92"/>
      <c r="D98" s="91"/>
      <c r="E98" s="91"/>
      <c r="F98" s="93"/>
      <c r="G98" s="93"/>
      <c r="H98" s="24" t="e">
        <f t="shared" si="11"/>
        <v>#DIV/0!</v>
      </c>
      <c r="P98" s="20">
        <v>41272</v>
      </c>
      <c r="Q98" s="96">
        <f t="shared" si="17"/>
        <v>0</v>
      </c>
      <c r="R98" s="98">
        <f t="shared" si="18"/>
        <v>0</v>
      </c>
      <c r="S98" s="99">
        <f t="shared" si="15"/>
        <v>0</v>
      </c>
      <c r="T98" s="100">
        <f t="shared" si="16"/>
        <v>0</v>
      </c>
      <c r="U98" s="52">
        <f t="shared" si="19"/>
        <v>0</v>
      </c>
    </row>
    <row r="99" spans="1:21" x14ac:dyDescent="0.25">
      <c r="A99" s="91"/>
      <c r="B99" s="91"/>
      <c r="C99" s="92"/>
      <c r="D99" s="91"/>
      <c r="E99" s="91"/>
      <c r="F99" s="93"/>
      <c r="G99" s="93"/>
      <c r="H99" s="24" t="e">
        <f t="shared" si="11"/>
        <v>#DIV/0!</v>
      </c>
      <c r="P99" s="20">
        <v>41273</v>
      </c>
      <c r="Q99" s="96">
        <f t="shared" si="17"/>
        <v>0</v>
      </c>
      <c r="R99" s="98">
        <f t="shared" si="18"/>
        <v>0</v>
      </c>
      <c r="S99" s="99">
        <f t="shared" si="15"/>
        <v>0</v>
      </c>
      <c r="T99" s="100">
        <f t="shared" si="16"/>
        <v>0</v>
      </c>
      <c r="U99" s="52">
        <f t="shared" si="19"/>
        <v>0</v>
      </c>
    </row>
    <row r="100" spans="1:21" x14ac:dyDescent="0.25">
      <c r="A100" s="91"/>
      <c r="B100" s="91"/>
      <c r="C100" s="92"/>
      <c r="D100" s="91"/>
      <c r="E100" s="91"/>
      <c r="F100" s="93"/>
      <c r="G100" s="93"/>
      <c r="H100" s="24" t="e">
        <f t="shared" si="11"/>
        <v>#DIV/0!</v>
      </c>
      <c r="P100" s="20">
        <v>41274</v>
      </c>
      <c r="Q100" s="96">
        <f t="shared" si="17"/>
        <v>0</v>
      </c>
      <c r="R100" s="98">
        <f t="shared" si="18"/>
        <v>0</v>
      </c>
      <c r="S100" s="99">
        <f t="shared" si="15"/>
        <v>0</v>
      </c>
      <c r="T100" s="100">
        <f t="shared" si="16"/>
        <v>0</v>
      </c>
      <c r="U100" s="52">
        <f t="shared" si="19"/>
        <v>0</v>
      </c>
    </row>
    <row r="101" spans="1:21" x14ac:dyDescent="0.25">
      <c r="A101" s="91"/>
      <c r="B101" s="91"/>
      <c r="C101" s="92"/>
      <c r="D101" s="91"/>
      <c r="E101" s="91"/>
      <c r="F101" s="93"/>
      <c r="G101" s="93"/>
      <c r="H101" s="24" t="e">
        <f t="shared" si="11"/>
        <v>#DIV/0!</v>
      </c>
    </row>
    <row r="102" spans="1:21" x14ac:dyDescent="0.25">
      <c r="A102" s="91"/>
      <c r="B102" s="91"/>
      <c r="C102" s="92"/>
      <c r="D102" s="91"/>
      <c r="E102" s="91"/>
      <c r="F102" s="93"/>
      <c r="G102" s="93"/>
      <c r="H102" s="24" t="e">
        <f t="shared" si="11"/>
        <v>#DIV/0!</v>
      </c>
    </row>
    <row r="103" spans="1:21" x14ac:dyDescent="0.25">
      <c r="A103" s="91"/>
      <c r="B103" s="91"/>
      <c r="C103" s="92"/>
      <c r="D103" s="91"/>
      <c r="E103" s="91"/>
      <c r="F103" s="93"/>
      <c r="G103" s="93"/>
      <c r="H103" s="24" t="e">
        <f t="shared" si="11"/>
        <v>#DIV/0!</v>
      </c>
    </row>
    <row r="104" spans="1:21" x14ac:dyDescent="0.25">
      <c r="A104" s="91"/>
      <c r="B104" s="91"/>
      <c r="C104" s="92"/>
      <c r="D104" s="91"/>
      <c r="E104" s="91"/>
      <c r="F104" s="93"/>
      <c r="G104" s="93"/>
      <c r="H104" s="24" t="e">
        <f t="shared" si="11"/>
        <v>#DIV/0!</v>
      </c>
    </row>
    <row r="105" spans="1:21" x14ac:dyDescent="0.25">
      <c r="A105" s="91"/>
      <c r="B105" s="91"/>
      <c r="C105" s="92"/>
      <c r="D105" s="91"/>
      <c r="E105" s="91"/>
      <c r="F105" s="93"/>
      <c r="G105" s="93"/>
      <c r="H105" s="24" t="e">
        <f t="shared" si="11"/>
        <v>#DIV/0!</v>
      </c>
    </row>
    <row r="106" spans="1:21" x14ac:dyDescent="0.25">
      <c r="A106" s="91"/>
      <c r="B106" s="91"/>
      <c r="C106" s="92"/>
      <c r="D106" s="91"/>
      <c r="E106" s="91"/>
      <c r="F106" s="93"/>
      <c r="G106" s="93"/>
      <c r="H106" s="24" t="e">
        <f t="shared" si="11"/>
        <v>#DIV/0!</v>
      </c>
    </row>
    <row r="107" spans="1:21" x14ac:dyDescent="0.25">
      <c r="A107" s="91"/>
      <c r="B107" s="91"/>
      <c r="C107" s="92"/>
      <c r="D107" s="91"/>
      <c r="E107" s="91"/>
      <c r="F107" s="93"/>
      <c r="G107" s="93"/>
      <c r="H107" s="24" t="e">
        <f t="shared" si="11"/>
        <v>#DIV/0!</v>
      </c>
    </row>
    <row r="108" spans="1:21" x14ac:dyDescent="0.25">
      <c r="A108" s="91"/>
      <c r="B108" s="91"/>
      <c r="C108" s="92"/>
      <c r="D108" s="91"/>
      <c r="E108" s="91"/>
      <c r="F108" s="93"/>
      <c r="G108" s="93"/>
      <c r="H108" s="24" t="e">
        <f t="shared" ref="H108:H171" si="20">SUM(G108/F108)</f>
        <v>#DIV/0!</v>
      </c>
    </row>
    <row r="109" spans="1:21" x14ac:dyDescent="0.25">
      <c r="A109" s="91"/>
      <c r="B109" s="91"/>
      <c r="C109" s="92"/>
      <c r="D109" s="91"/>
      <c r="E109" s="91"/>
      <c r="F109" s="93"/>
      <c r="G109" s="93"/>
      <c r="H109" s="24" t="e">
        <f t="shared" si="20"/>
        <v>#DIV/0!</v>
      </c>
    </row>
    <row r="110" spans="1:21" x14ac:dyDescent="0.25">
      <c r="A110" s="91"/>
      <c r="B110" s="91"/>
      <c r="C110" s="92"/>
      <c r="D110" s="91"/>
      <c r="E110" s="91"/>
      <c r="F110" s="93"/>
      <c r="G110" s="93"/>
      <c r="H110" s="24" t="e">
        <f t="shared" si="20"/>
        <v>#DIV/0!</v>
      </c>
    </row>
    <row r="111" spans="1:21" x14ac:dyDescent="0.25">
      <c r="A111" s="91"/>
      <c r="B111" s="91"/>
      <c r="C111" s="92"/>
      <c r="D111" s="91"/>
      <c r="E111" s="91"/>
      <c r="F111" s="93"/>
      <c r="G111" s="93"/>
      <c r="H111" s="24" t="e">
        <f t="shared" si="20"/>
        <v>#DIV/0!</v>
      </c>
    </row>
    <row r="112" spans="1:21" x14ac:dyDescent="0.25">
      <c r="A112" s="91"/>
      <c r="B112" s="91"/>
      <c r="C112" s="92"/>
      <c r="D112" s="91"/>
      <c r="E112" s="91"/>
      <c r="F112" s="93"/>
      <c r="G112" s="93"/>
      <c r="H112" s="24" t="e">
        <f t="shared" si="20"/>
        <v>#DIV/0!</v>
      </c>
    </row>
    <row r="113" spans="1:8" x14ac:dyDescent="0.25">
      <c r="A113" s="91"/>
      <c r="B113" s="91"/>
      <c r="C113" s="92"/>
      <c r="D113" s="91"/>
      <c r="E113" s="91"/>
      <c r="F113" s="93"/>
      <c r="G113" s="93"/>
      <c r="H113" s="24" t="e">
        <f t="shared" si="20"/>
        <v>#DIV/0!</v>
      </c>
    </row>
    <row r="114" spans="1:8" x14ac:dyDescent="0.25">
      <c r="A114" s="91"/>
      <c r="B114" s="91"/>
      <c r="C114" s="92"/>
      <c r="D114" s="91"/>
      <c r="E114" s="91"/>
      <c r="F114" s="93"/>
      <c r="G114" s="93"/>
      <c r="H114" s="24" t="e">
        <f t="shared" si="20"/>
        <v>#DIV/0!</v>
      </c>
    </row>
    <row r="115" spans="1:8" x14ac:dyDescent="0.25">
      <c r="A115" s="91"/>
      <c r="B115" s="91"/>
      <c r="C115" s="92"/>
      <c r="D115" s="91"/>
      <c r="E115" s="91"/>
      <c r="F115" s="93"/>
      <c r="G115" s="93"/>
      <c r="H115" s="24" t="e">
        <f t="shared" si="20"/>
        <v>#DIV/0!</v>
      </c>
    </row>
    <row r="116" spans="1:8" x14ac:dyDescent="0.25">
      <c r="A116" s="91"/>
      <c r="B116" s="91"/>
      <c r="C116" s="92"/>
      <c r="D116" s="91"/>
      <c r="E116" s="91"/>
      <c r="F116" s="93"/>
      <c r="G116" s="93"/>
      <c r="H116" s="24" t="e">
        <f t="shared" si="20"/>
        <v>#DIV/0!</v>
      </c>
    </row>
    <row r="117" spans="1:8" x14ac:dyDescent="0.25">
      <c r="A117" s="91"/>
      <c r="B117" s="91"/>
      <c r="C117" s="92"/>
      <c r="D117" s="91"/>
      <c r="E117" s="91"/>
      <c r="F117" s="93"/>
      <c r="G117" s="93"/>
      <c r="H117" s="24" t="e">
        <f t="shared" si="20"/>
        <v>#DIV/0!</v>
      </c>
    </row>
    <row r="118" spans="1:8" x14ac:dyDescent="0.25">
      <c r="A118" s="91"/>
      <c r="B118" s="91"/>
      <c r="C118" s="92"/>
      <c r="D118" s="91"/>
      <c r="E118" s="91"/>
      <c r="F118" s="93"/>
      <c r="G118" s="93"/>
      <c r="H118" s="24" t="e">
        <f t="shared" si="20"/>
        <v>#DIV/0!</v>
      </c>
    </row>
    <row r="119" spans="1:8" x14ac:dyDescent="0.25">
      <c r="A119" s="91"/>
      <c r="B119" s="91"/>
      <c r="C119" s="92"/>
      <c r="D119" s="91"/>
      <c r="E119" s="91"/>
      <c r="F119" s="93"/>
      <c r="G119" s="93"/>
      <c r="H119" s="24" t="e">
        <f t="shared" si="20"/>
        <v>#DIV/0!</v>
      </c>
    </row>
    <row r="120" spans="1:8" x14ac:dyDescent="0.25">
      <c r="A120" s="91"/>
      <c r="B120" s="91"/>
      <c r="C120" s="92"/>
      <c r="D120" s="91"/>
      <c r="E120" s="91"/>
      <c r="F120" s="93"/>
      <c r="G120" s="93"/>
      <c r="H120" s="24" t="e">
        <f t="shared" si="20"/>
        <v>#DIV/0!</v>
      </c>
    </row>
    <row r="121" spans="1:8" x14ac:dyDescent="0.25">
      <c r="A121" s="91"/>
      <c r="B121" s="91"/>
      <c r="C121" s="92"/>
      <c r="D121" s="91"/>
      <c r="E121" s="91"/>
      <c r="F121" s="93"/>
      <c r="G121" s="93"/>
      <c r="H121" s="24" t="e">
        <f t="shared" si="20"/>
        <v>#DIV/0!</v>
      </c>
    </row>
    <row r="122" spans="1:8" x14ac:dyDescent="0.25">
      <c r="A122" s="91"/>
      <c r="B122" s="91"/>
      <c r="C122" s="92"/>
      <c r="D122" s="91"/>
      <c r="E122" s="91"/>
      <c r="F122" s="93"/>
      <c r="G122" s="93"/>
      <c r="H122" s="24" t="e">
        <f t="shared" si="20"/>
        <v>#DIV/0!</v>
      </c>
    </row>
    <row r="123" spans="1:8" x14ac:dyDescent="0.25">
      <c r="A123" s="91"/>
      <c r="B123" s="91"/>
      <c r="C123" s="92"/>
      <c r="D123" s="91"/>
      <c r="E123" s="91"/>
      <c r="F123" s="93"/>
      <c r="G123" s="93"/>
      <c r="H123" s="24" t="e">
        <f t="shared" si="20"/>
        <v>#DIV/0!</v>
      </c>
    </row>
    <row r="124" spans="1:8" x14ac:dyDescent="0.25">
      <c r="A124" s="91"/>
      <c r="B124" s="91"/>
      <c r="C124" s="92"/>
      <c r="D124" s="91"/>
      <c r="E124" s="91"/>
      <c r="F124" s="93"/>
      <c r="G124" s="93"/>
      <c r="H124" s="24" t="e">
        <f t="shared" si="20"/>
        <v>#DIV/0!</v>
      </c>
    </row>
    <row r="125" spans="1:8" x14ac:dyDescent="0.25">
      <c r="A125" s="91"/>
      <c r="B125" s="91"/>
      <c r="C125" s="92"/>
      <c r="D125" s="91"/>
      <c r="E125" s="91"/>
      <c r="F125" s="93"/>
      <c r="G125" s="93"/>
      <c r="H125" s="24" t="e">
        <f t="shared" si="20"/>
        <v>#DIV/0!</v>
      </c>
    </row>
    <row r="126" spans="1:8" x14ac:dyDescent="0.25">
      <c r="A126" s="91"/>
      <c r="B126" s="91"/>
      <c r="C126" s="92"/>
      <c r="D126" s="91"/>
      <c r="E126" s="91"/>
      <c r="F126" s="93"/>
      <c r="G126" s="93"/>
      <c r="H126" s="24" t="e">
        <f t="shared" si="20"/>
        <v>#DIV/0!</v>
      </c>
    </row>
    <row r="127" spans="1:8" x14ac:dyDescent="0.25">
      <c r="A127" s="91"/>
      <c r="B127" s="91"/>
      <c r="C127" s="92"/>
      <c r="D127" s="91"/>
      <c r="E127" s="91"/>
      <c r="F127" s="93"/>
      <c r="G127" s="93"/>
      <c r="H127" s="24" t="e">
        <f t="shared" si="20"/>
        <v>#DIV/0!</v>
      </c>
    </row>
    <row r="128" spans="1:8" x14ac:dyDescent="0.25">
      <c r="A128" s="91"/>
      <c r="B128" s="91"/>
      <c r="C128" s="92"/>
      <c r="D128" s="91"/>
      <c r="E128" s="91"/>
      <c r="F128" s="93"/>
      <c r="G128" s="93"/>
      <c r="H128" s="24" t="e">
        <f t="shared" si="20"/>
        <v>#DIV/0!</v>
      </c>
    </row>
    <row r="129" spans="1:8" x14ac:dyDescent="0.25">
      <c r="A129" s="91"/>
      <c r="B129" s="91"/>
      <c r="C129" s="92"/>
      <c r="D129" s="91"/>
      <c r="E129" s="91"/>
      <c r="F129" s="93"/>
      <c r="G129" s="93"/>
      <c r="H129" s="24" t="e">
        <f t="shared" si="20"/>
        <v>#DIV/0!</v>
      </c>
    </row>
    <row r="130" spans="1:8" x14ac:dyDescent="0.25">
      <c r="A130" s="91"/>
      <c r="B130" s="91"/>
      <c r="C130" s="92"/>
      <c r="D130" s="91"/>
      <c r="E130" s="91"/>
      <c r="F130" s="93"/>
      <c r="G130" s="93"/>
      <c r="H130" s="24" t="e">
        <f t="shared" si="20"/>
        <v>#DIV/0!</v>
      </c>
    </row>
    <row r="131" spans="1:8" x14ac:dyDescent="0.25">
      <c r="A131" s="91"/>
      <c r="B131" s="91"/>
      <c r="C131" s="92"/>
      <c r="D131" s="91"/>
      <c r="E131" s="91"/>
      <c r="F131" s="93"/>
      <c r="G131" s="93"/>
      <c r="H131" s="24" t="e">
        <f t="shared" si="20"/>
        <v>#DIV/0!</v>
      </c>
    </row>
    <row r="132" spans="1:8" x14ac:dyDescent="0.25">
      <c r="A132" s="91"/>
      <c r="B132" s="91"/>
      <c r="C132" s="92"/>
      <c r="D132" s="91"/>
      <c r="E132" s="91"/>
      <c r="F132" s="93"/>
      <c r="G132" s="93"/>
      <c r="H132" s="24" t="e">
        <f t="shared" si="20"/>
        <v>#DIV/0!</v>
      </c>
    </row>
    <row r="133" spans="1:8" x14ac:dyDescent="0.25">
      <c r="A133" s="91"/>
      <c r="B133" s="91"/>
      <c r="C133" s="92"/>
      <c r="D133" s="91"/>
      <c r="E133" s="91"/>
      <c r="F133" s="93"/>
      <c r="G133" s="93"/>
      <c r="H133" s="24" t="e">
        <f t="shared" si="20"/>
        <v>#DIV/0!</v>
      </c>
    </row>
    <row r="134" spans="1:8" x14ac:dyDescent="0.25">
      <c r="A134" s="91"/>
      <c r="B134" s="91"/>
      <c r="C134" s="92"/>
      <c r="D134" s="91"/>
      <c r="E134" s="91"/>
      <c r="F134" s="93"/>
      <c r="G134" s="93"/>
      <c r="H134" s="24" t="e">
        <f t="shared" si="20"/>
        <v>#DIV/0!</v>
      </c>
    </row>
    <row r="135" spans="1:8" x14ac:dyDescent="0.25">
      <c r="A135" s="91"/>
      <c r="B135" s="91"/>
      <c r="C135" s="92"/>
      <c r="D135" s="91"/>
      <c r="E135" s="91"/>
      <c r="F135" s="93"/>
      <c r="G135" s="93"/>
      <c r="H135" s="24" t="e">
        <f t="shared" si="20"/>
        <v>#DIV/0!</v>
      </c>
    </row>
    <row r="136" spans="1:8" x14ac:dyDescent="0.25">
      <c r="A136" s="91"/>
      <c r="B136" s="91"/>
      <c r="C136" s="92"/>
      <c r="D136" s="91"/>
      <c r="E136" s="91"/>
      <c r="F136" s="93"/>
      <c r="G136" s="93"/>
      <c r="H136" s="24" t="e">
        <f t="shared" si="20"/>
        <v>#DIV/0!</v>
      </c>
    </row>
    <row r="137" spans="1:8" x14ac:dyDescent="0.25">
      <c r="A137" s="91"/>
      <c r="B137" s="91"/>
      <c r="C137" s="92"/>
      <c r="D137" s="91"/>
      <c r="E137" s="91"/>
      <c r="F137" s="93"/>
      <c r="G137" s="93"/>
      <c r="H137" s="24" t="e">
        <f t="shared" si="20"/>
        <v>#DIV/0!</v>
      </c>
    </row>
    <row r="138" spans="1:8" x14ac:dyDescent="0.25">
      <c r="A138" s="91"/>
      <c r="B138" s="91"/>
      <c r="C138" s="92"/>
      <c r="D138" s="91"/>
      <c r="E138" s="91"/>
      <c r="F138" s="93"/>
      <c r="G138" s="93"/>
      <c r="H138" s="24" t="e">
        <f t="shared" si="20"/>
        <v>#DIV/0!</v>
      </c>
    </row>
    <row r="139" spans="1:8" x14ac:dyDescent="0.25">
      <c r="A139" s="91"/>
      <c r="B139" s="91"/>
      <c r="C139" s="92"/>
      <c r="D139" s="91"/>
      <c r="E139" s="91"/>
      <c r="F139" s="93"/>
      <c r="G139" s="93"/>
      <c r="H139" s="24" t="e">
        <f t="shared" si="20"/>
        <v>#DIV/0!</v>
      </c>
    </row>
    <row r="140" spans="1:8" x14ac:dyDescent="0.25">
      <c r="A140" s="91"/>
      <c r="B140" s="91"/>
      <c r="C140" s="92"/>
      <c r="D140" s="91"/>
      <c r="E140" s="91"/>
      <c r="F140" s="93"/>
      <c r="G140" s="93"/>
      <c r="H140" s="24" t="e">
        <f t="shared" si="20"/>
        <v>#DIV/0!</v>
      </c>
    </row>
    <row r="141" spans="1:8" x14ac:dyDescent="0.25">
      <c r="A141" s="91"/>
      <c r="B141" s="91"/>
      <c r="C141" s="92"/>
      <c r="D141" s="91"/>
      <c r="E141" s="91"/>
      <c r="F141" s="93"/>
      <c r="G141" s="93"/>
      <c r="H141" s="24" t="e">
        <f t="shared" si="20"/>
        <v>#DIV/0!</v>
      </c>
    </row>
    <row r="142" spans="1:8" x14ac:dyDescent="0.25">
      <c r="A142" s="91"/>
      <c r="B142" s="91"/>
      <c r="C142" s="92"/>
      <c r="D142" s="91"/>
      <c r="E142" s="91"/>
      <c r="F142" s="93"/>
      <c r="G142" s="93"/>
      <c r="H142" s="24" t="e">
        <f t="shared" si="20"/>
        <v>#DIV/0!</v>
      </c>
    </row>
    <row r="143" spans="1:8" x14ac:dyDescent="0.25">
      <c r="A143" s="91"/>
      <c r="B143" s="91"/>
      <c r="C143" s="92"/>
      <c r="D143" s="91"/>
      <c r="E143" s="91"/>
      <c r="F143" s="93"/>
      <c r="G143" s="93"/>
      <c r="H143" s="24" t="e">
        <f t="shared" si="20"/>
        <v>#DIV/0!</v>
      </c>
    </row>
    <row r="144" spans="1:8" x14ac:dyDescent="0.25">
      <c r="A144" s="91"/>
      <c r="B144" s="91"/>
      <c r="C144" s="92"/>
      <c r="D144" s="91"/>
      <c r="E144" s="91"/>
      <c r="F144" s="93"/>
      <c r="G144" s="93"/>
      <c r="H144" s="24" t="e">
        <f t="shared" si="20"/>
        <v>#DIV/0!</v>
      </c>
    </row>
    <row r="145" spans="1:8" x14ac:dyDescent="0.25">
      <c r="A145" s="91"/>
      <c r="B145" s="91"/>
      <c r="C145" s="92"/>
      <c r="D145" s="91"/>
      <c r="E145" s="91"/>
      <c r="F145" s="93"/>
      <c r="G145" s="93"/>
      <c r="H145" s="24" t="e">
        <f t="shared" si="20"/>
        <v>#DIV/0!</v>
      </c>
    </row>
    <row r="146" spans="1:8" x14ac:dyDescent="0.25">
      <c r="A146" s="91"/>
      <c r="B146" s="91"/>
      <c r="C146" s="92"/>
      <c r="D146" s="91"/>
      <c r="E146" s="91"/>
      <c r="F146" s="93"/>
      <c r="G146" s="93"/>
      <c r="H146" s="24" t="e">
        <f t="shared" si="20"/>
        <v>#DIV/0!</v>
      </c>
    </row>
    <row r="147" spans="1:8" x14ac:dyDescent="0.25">
      <c r="A147" s="91"/>
      <c r="B147" s="91"/>
      <c r="C147" s="92"/>
      <c r="D147" s="91"/>
      <c r="E147" s="91"/>
      <c r="F147" s="93"/>
      <c r="G147" s="93"/>
      <c r="H147" s="24" t="e">
        <f t="shared" si="20"/>
        <v>#DIV/0!</v>
      </c>
    </row>
    <row r="148" spans="1:8" x14ac:dyDescent="0.25">
      <c r="A148" s="91"/>
      <c r="B148" s="91"/>
      <c r="C148" s="92"/>
      <c r="D148" s="91"/>
      <c r="E148" s="91"/>
      <c r="F148" s="93"/>
      <c r="G148" s="93"/>
      <c r="H148" s="24" t="e">
        <f t="shared" si="20"/>
        <v>#DIV/0!</v>
      </c>
    </row>
    <row r="149" spans="1:8" x14ac:dyDescent="0.25">
      <c r="A149" s="91"/>
      <c r="B149" s="91"/>
      <c r="C149" s="92"/>
      <c r="D149" s="91"/>
      <c r="E149" s="91"/>
      <c r="F149" s="93"/>
      <c r="G149" s="93"/>
      <c r="H149" s="24" t="e">
        <f t="shared" si="20"/>
        <v>#DIV/0!</v>
      </c>
    </row>
    <row r="150" spans="1:8" x14ac:dyDescent="0.25">
      <c r="A150" s="91"/>
      <c r="B150" s="91"/>
      <c r="C150" s="92"/>
      <c r="D150" s="91"/>
      <c r="E150" s="91"/>
      <c r="F150" s="93"/>
      <c r="G150" s="93"/>
      <c r="H150" s="24" t="e">
        <f t="shared" si="20"/>
        <v>#DIV/0!</v>
      </c>
    </row>
    <row r="151" spans="1:8" x14ac:dyDescent="0.25">
      <c r="A151" s="91"/>
      <c r="B151" s="91"/>
      <c r="C151" s="92"/>
      <c r="D151" s="91"/>
      <c r="E151" s="91"/>
      <c r="F151" s="93"/>
      <c r="G151" s="93"/>
      <c r="H151" s="24" t="e">
        <f t="shared" si="20"/>
        <v>#DIV/0!</v>
      </c>
    </row>
    <row r="152" spans="1:8" x14ac:dyDescent="0.25">
      <c r="A152" s="91"/>
      <c r="B152" s="91"/>
      <c r="C152" s="92"/>
      <c r="D152" s="91"/>
      <c r="E152" s="91"/>
      <c r="F152" s="93"/>
      <c r="G152" s="93"/>
      <c r="H152" s="24" t="e">
        <f t="shared" si="20"/>
        <v>#DIV/0!</v>
      </c>
    </row>
    <row r="153" spans="1:8" x14ac:dyDescent="0.25">
      <c r="A153" s="91"/>
      <c r="B153" s="91"/>
      <c r="C153" s="92"/>
      <c r="D153" s="91"/>
      <c r="E153" s="91"/>
      <c r="F153" s="93"/>
      <c r="G153" s="93"/>
      <c r="H153" s="24" t="e">
        <f t="shared" si="20"/>
        <v>#DIV/0!</v>
      </c>
    </row>
    <row r="154" spans="1:8" x14ac:dyDescent="0.25">
      <c r="A154" s="91"/>
      <c r="B154" s="91"/>
      <c r="C154" s="92"/>
      <c r="D154" s="91"/>
      <c r="E154" s="91"/>
      <c r="F154" s="93"/>
      <c r="G154" s="93"/>
      <c r="H154" s="24" t="e">
        <f t="shared" si="20"/>
        <v>#DIV/0!</v>
      </c>
    </row>
    <row r="155" spans="1:8" x14ac:dyDescent="0.25">
      <c r="A155" s="91"/>
      <c r="B155" s="91"/>
      <c r="C155" s="92"/>
      <c r="D155" s="91"/>
      <c r="E155" s="91"/>
      <c r="F155" s="93"/>
      <c r="G155" s="93"/>
      <c r="H155" s="24" t="e">
        <f t="shared" si="20"/>
        <v>#DIV/0!</v>
      </c>
    </row>
    <row r="156" spans="1:8" x14ac:dyDescent="0.25">
      <c r="A156" s="91"/>
      <c r="B156" s="91"/>
      <c r="C156" s="92"/>
      <c r="D156" s="91"/>
      <c r="E156" s="91"/>
      <c r="F156" s="93"/>
      <c r="G156" s="93"/>
      <c r="H156" s="24" t="e">
        <f t="shared" si="20"/>
        <v>#DIV/0!</v>
      </c>
    </row>
    <row r="157" spans="1:8" x14ac:dyDescent="0.25">
      <c r="A157" s="91"/>
      <c r="B157" s="91"/>
      <c r="C157" s="92"/>
      <c r="D157" s="91"/>
      <c r="E157" s="91"/>
      <c r="F157" s="93"/>
      <c r="G157" s="93"/>
      <c r="H157" s="24" t="e">
        <f t="shared" si="20"/>
        <v>#DIV/0!</v>
      </c>
    </row>
    <row r="158" spans="1:8" x14ac:dyDescent="0.25">
      <c r="A158" s="91"/>
      <c r="B158" s="91"/>
      <c r="C158" s="92"/>
      <c r="D158" s="91"/>
      <c r="E158" s="91"/>
      <c r="F158" s="93"/>
      <c r="G158" s="93"/>
      <c r="H158" s="24" t="e">
        <f t="shared" si="20"/>
        <v>#DIV/0!</v>
      </c>
    </row>
    <row r="159" spans="1:8" x14ac:dyDescent="0.25">
      <c r="A159" s="91"/>
      <c r="B159" s="91"/>
      <c r="C159" s="92"/>
      <c r="D159" s="91"/>
      <c r="E159" s="91"/>
      <c r="F159" s="93"/>
      <c r="G159" s="93"/>
      <c r="H159" s="24" t="e">
        <f t="shared" si="20"/>
        <v>#DIV/0!</v>
      </c>
    </row>
    <row r="160" spans="1:8" x14ac:dyDescent="0.25">
      <c r="A160" s="91"/>
      <c r="B160" s="91"/>
      <c r="C160" s="92"/>
      <c r="D160" s="91"/>
      <c r="E160" s="91"/>
      <c r="F160" s="93"/>
      <c r="G160" s="93"/>
      <c r="H160" s="24" t="e">
        <f t="shared" si="20"/>
        <v>#DIV/0!</v>
      </c>
    </row>
    <row r="161" spans="1:8" x14ac:dyDescent="0.25">
      <c r="A161" s="91"/>
      <c r="B161" s="91"/>
      <c r="C161" s="92"/>
      <c r="D161" s="91"/>
      <c r="E161" s="91"/>
      <c r="F161" s="93"/>
      <c r="G161" s="93"/>
      <c r="H161" s="24" t="e">
        <f t="shared" si="20"/>
        <v>#DIV/0!</v>
      </c>
    </row>
    <row r="162" spans="1:8" x14ac:dyDescent="0.25">
      <c r="A162" s="91"/>
      <c r="B162" s="91"/>
      <c r="C162" s="92"/>
      <c r="D162" s="91"/>
      <c r="E162" s="91"/>
      <c r="F162" s="93"/>
      <c r="G162" s="93"/>
      <c r="H162" s="24" t="e">
        <f t="shared" si="20"/>
        <v>#DIV/0!</v>
      </c>
    </row>
    <row r="163" spans="1:8" x14ac:dyDescent="0.25">
      <c r="A163" s="91"/>
      <c r="B163" s="91"/>
      <c r="C163" s="92"/>
      <c r="D163" s="91"/>
      <c r="E163" s="91"/>
      <c r="F163" s="93"/>
      <c r="G163" s="93"/>
      <c r="H163" s="24" t="e">
        <f t="shared" si="20"/>
        <v>#DIV/0!</v>
      </c>
    </row>
    <row r="164" spans="1:8" x14ac:dyDescent="0.25">
      <c r="A164" s="91"/>
      <c r="B164" s="91"/>
      <c r="C164" s="92"/>
      <c r="D164" s="91"/>
      <c r="E164" s="91"/>
      <c r="F164" s="93"/>
      <c r="G164" s="93"/>
      <c r="H164" s="24" t="e">
        <f t="shared" si="20"/>
        <v>#DIV/0!</v>
      </c>
    </row>
    <row r="165" spans="1:8" x14ac:dyDescent="0.25">
      <c r="A165" s="91"/>
      <c r="B165" s="91"/>
      <c r="C165" s="92"/>
      <c r="D165" s="91"/>
      <c r="E165" s="91"/>
      <c r="F165" s="93"/>
      <c r="G165" s="93"/>
      <c r="H165" s="24" t="e">
        <f t="shared" si="20"/>
        <v>#DIV/0!</v>
      </c>
    </row>
    <row r="166" spans="1:8" x14ac:dyDescent="0.25">
      <c r="A166" s="91"/>
      <c r="B166" s="91"/>
      <c r="C166" s="92"/>
      <c r="D166" s="91"/>
      <c r="E166" s="91"/>
      <c r="F166" s="93"/>
      <c r="G166" s="93"/>
      <c r="H166" s="24" t="e">
        <f t="shared" si="20"/>
        <v>#DIV/0!</v>
      </c>
    </row>
    <row r="167" spans="1:8" x14ac:dyDescent="0.25">
      <c r="A167" s="91"/>
      <c r="B167" s="91"/>
      <c r="C167" s="92"/>
      <c r="D167" s="91"/>
      <c r="E167" s="91"/>
      <c r="F167" s="93"/>
      <c r="G167" s="93"/>
      <c r="H167" s="24" t="e">
        <f t="shared" si="20"/>
        <v>#DIV/0!</v>
      </c>
    </row>
    <row r="168" spans="1:8" x14ac:dyDescent="0.25">
      <c r="A168" s="91"/>
      <c r="B168" s="91"/>
      <c r="C168" s="92"/>
      <c r="D168" s="91"/>
      <c r="E168" s="91"/>
      <c r="F168" s="93"/>
      <c r="G168" s="93"/>
      <c r="H168" s="24" t="e">
        <f t="shared" si="20"/>
        <v>#DIV/0!</v>
      </c>
    </row>
    <row r="169" spans="1:8" x14ac:dyDescent="0.25">
      <c r="A169" s="91"/>
      <c r="B169" s="91"/>
      <c r="C169" s="92"/>
      <c r="D169" s="91"/>
      <c r="E169" s="91"/>
      <c r="F169" s="93"/>
      <c r="G169" s="93"/>
      <c r="H169" s="24" t="e">
        <f t="shared" si="20"/>
        <v>#DIV/0!</v>
      </c>
    </row>
    <row r="170" spans="1:8" x14ac:dyDescent="0.25">
      <c r="A170" s="91"/>
      <c r="B170" s="91"/>
      <c r="C170" s="92"/>
      <c r="D170" s="91"/>
      <c r="E170" s="91"/>
      <c r="F170" s="93"/>
      <c r="G170" s="93"/>
      <c r="H170" s="24" t="e">
        <f t="shared" si="20"/>
        <v>#DIV/0!</v>
      </c>
    </row>
    <row r="171" spans="1:8" x14ac:dyDescent="0.25">
      <c r="A171" s="91"/>
      <c r="B171" s="91"/>
      <c r="C171" s="92"/>
      <c r="D171" s="91"/>
      <c r="E171" s="91"/>
      <c r="F171" s="93"/>
      <c r="G171" s="93"/>
      <c r="H171" s="24" t="e">
        <f t="shared" si="20"/>
        <v>#DIV/0!</v>
      </c>
    </row>
    <row r="172" spans="1:8" x14ac:dyDescent="0.25">
      <c r="A172" s="91"/>
      <c r="B172" s="91"/>
      <c r="C172" s="92"/>
      <c r="D172" s="91"/>
      <c r="E172" s="91"/>
      <c r="F172" s="93"/>
      <c r="G172" s="93"/>
      <c r="H172" s="24" t="e">
        <f t="shared" ref="H172:H235" si="21">SUM(G172/F172)</f>
        <v>#DIV/0!</v>
      </c>
    </row>
    <row r="173" spans="1:8" x14ac:dyDescent="0.25">
      <c r="A173" s="91"/>
      <c r="B173" s="91"/>
      <c r="C173" s="92"/>
      <c r="D173" s="91"/>
      <c r="E173" s="91"/>
      <c r="F173" s="93"/>
      <c r="G173" s="93"/>
      <c r="H173" s="24" t="e">
        <f t="shared" si="21"/>
        <v>#DIV/0!</v>
      </c>
    </row>
    <row r="174" spans="1:8" x14ac:dyDescent="0.25">
      <c r="A174" s="91"/>
      <c r="B174" s="91"/>
      <c r="C174" s="92"/>
      <c r="D174" s="91"/>
      <c r="E174" s="91"/>
      <c r="F174" s="93"/>
      <c r="G174" s="93"/>
      <c r="H174" s="24" t="e">
        <f t="shared" si="21"/>
        <v>#DIV/0!</v>
      </c>
    </row>
    <row r="175" spans="1:8" x14ac:dyDescent="0.25">
      <c r="A175" s="91"/>
      <c r="B175" s="91"/>
      <c r="C175" s="92"/>
      <c r="D175" s="91"/>
      <c r="E175" s="91"/>
      <c r="F175" s="93"/>
      <c r="G175" s="93"/>
      <c r="H175" s="24" t="e">
        <f t="shared" si="21"/>
        <v>#DIV/0!</v>
      </c>
    </row>
    <row r="176" spans="1:8" x14ac:dyDescent="0.25">
      <c r="A176" s="91"/>
      <c r="B176" s="91"/>
      <c r="C176" s="92"/>
      <c r="D176" s="91"/>
      <c r="E176" s="91"/>
      <c r="F176" s="93"/>
      <c r="G176" s="93"/>
      <c r="H176" s="24" t="e">
        <f t="shared" si="21"/>
        <v>#DIV/0!</v>
      </c>
    </row>
    <row r="177" spans="1:8" x14ac:dyDescent="0.25">
      <c r="A177" s="91"/>
      <c r="B177" s="91"/>
      <c r="C177" s="92"/>
      <c r="D177" s="91"/>
      <c r="E177" s="91"/>
      <c r="F177" s="93"/>
      <c r="G177" s="93"/>
      <c r="H177" s="24" t="e">
        <f t="shared" si="21"/>
        <v>#DIV/0!</v>
      </c>
    </row>
    <row r="178" spans="1:8" x14ac:dyDescent="0.25">
      <c r="A178" s="91"/>
      <c r="B178" s="91"/>
      <c r="C178" s="92"/>
      <c r="D178" s="91"/>
      <c r="E178" s="91"/>
      <c r="F178" s="93"/>
      <c r="G178" s="93"/>
      <c r="H178" s="24" t="e">
        <f t="shared" si="21"/>
        <v>#DIV/0!</v>
      </c>
    </row>
    <row r="179" spans="1:8" x14ac:dyDescent="0.25">
      <c r="A179" s="91"/>
      <c r="B179" s="91"/>
      <c r="C179" s="92"/>
      <c r="D179" s="91"/>
      <c r="E179" s="91"/>
      <c r="F179" s="93"/>
      <c r="G179" s="93"/>
      <c r="H179" s="24" t="e">
        <f t="shared" si="21"/>
        <v>#DIV/0!</v>
      </c>
    </row>
    <row r="180" spans="1:8" x14ac:dyDescent="0.25">
      <c r="A180" s="91"/>
      <c r="B180" s="91"/>
      <c r="C180" s="92"/>
      <c r="D180" s="91"/>
      <c r="E180" s="91"/>
      <c r="F180" s="93"/>
      <c r="G180" s="93"/>
      <c r="H180" s="24" t="e">
        <f t="shared" si="21"/>
        <v>#DIV/0!</v>
      </c>
    </row>
    <row r="181" spans="1:8" x14ac:dyDescent="0.25">
      <c r="A181" s="91"/>
      <c r="B181" s="91"/>
      <c r="C181" s="92"/>
      <c r="D181" s="91"/>
      <c r="E181" s="91"/>
      <c r="F181" s="93"/>
      <c r="G181" s="93"/>
      <c r="H181" s="24" t="e">
        <f t="shared" si="21"/>
        <v>#DIV/0!</v>
      </c>
    </row>
    <row r="182" spans="1:8" x14ac:dyDescent="0.25">
      <c r="A182" s="91"/>
      <c r="B182" s="91"/>
      <c r="C182" s="92"/>
      <c r="D182" s="91"/>
      <c r="E182" s="91"/>
      <c r="F182" s="93"/>
      <c r="G182" s="93"/>
      <c r="H182" s="24" t="e">
        <f t="shared" si="21"/>
        <v>#DIV/0!</v>
      </c>
    </row>
    <row r="183" spans="1:8" x14ac:dyDescent="0.25">
      <c r="A183" s="91"/>
      <c r="B183" s="91"/>
      <c r="C183" s="92"/>
      <c r="D183" s="91"/>
      <c r="E183" s="91"/>
      <c r="F183" s="93"/>
      <c r="G183" s="93"/>
      <c r="H183" s="24" t="e">
        <f t="shared" si="21"/>
        <v>#DIV/0!</v>
      </c>
    </row>
    <row r="184" spans="1:8" x14ac:dyDescent="0.25">
      <c r="A184" s="91"/>
      <c r="B184" s="91"/>
      <c r="C184" s="92"/>
      <c r="D184" s="91"/>
      <c r="E184" s="91"/>
      <c r="F184" s="93"/>
      <c r="G184" s="93"/>
      <c r="H184" s="24" t="e">
        <f t="shared" si="21"/>
        <v>#DIV/0!</v>
      </c>
    </row>
    <row r="185" spans="1:8" x14ac:dyDescent="0.25">
      <c r="A185" s="91"/>
      <c r="B185" s="91"/>
      <c r="C185" s="92"/>
      <c r="D185" s="91"/>
      <c r="E185" s="91"/>
      <c r="F185" s="93"/>
      <c r="G185" s="93"/>
      <c r="H185" s="24" t="e">
        <f t="shared" si="21"/>
        <v>#DIV/0!</v>
      </c>
    </row>
    <row r="186" spans="1:8" x14ac:dyDescent="0.25">
      <c r="A186" s="91"/>
      <c r="B186" s="91"/>
      <c r="C186" s="92"/>
      <c r="D186" s="91"/>
      <c r="E186" s="91"/>
      <c r="F186" s="93"/>
      <c r="G186" s="93"/>
      <c r="H186" s="24" t="e">
        <f t="shared" si="21"/>
        <v>#DIV/0!</v>
      </c>
    </row>
    <row r="187" spans="1:8" x14ac:dyDescent="0.25">
      <c r="A187" s="91"/>
      <c r="B187" s="91"/>
      <c r="C187" s="92"/>
      <c r="D187" s="91"/>
      <c r="E187" s="91"/>
      <c r="F187" s="93"/>
      <c r="G187" s="93"/>
      <c r="H187" s="24" t="e">
        <f t="shared" si="21"/>
        <v>#DIV/0!</v>
      </c>
    </row>
    <row r="188" spans="1:8" x14ac:dyDescent="0.25">
      <c r="A188" s="91"/>
      <c r="B188" s="91"/>
      <c r="C188" s="92"/>
      <c r="D188" s="91"/>
      <c r="E188" s="91"/>
      <c r="F188" s="93"/>
      <c r="G188" s="93"/>
      <c r="H188" s="24" t="e">
        <f t="shared" si="21"/>
        <v>#DIV/0!</v>
      </c>
    </row>
    <row r="189" spans="1:8" x14ac:dyDescent="0.25">
      <c r="A189" s="91"/>
      <c r="B189" s="91"/>
      <c r="C189" s="92"/>
      <c r="D189" s="91"/>
      <c r="E189" s="91"/>
      <c r="F189" s="93"/>
      <c r="G189" s="93"/>
      <c r="H189" s="24" t="e">
        <f t="shared" si="21"/>
        <v>#DIV/0!</v>
      </c>
    </row>
    <row r="190" spans="1:8" x14ac:dyDescent="0.25">
      <c r="A190" s="91"/>
      <c r="B190" s="91"/>
      <c r="C190" s="92"/>
      <c r="D190" s="91"/>
      <c r="E190" s="91"/>
      <c r="F190" s="93"/>
      <c r="G190" s="93"/>
      <c r="H190" s="24" t="e">
        <f t="shared" si="21"/>
        <v>#DIV/0!</v>
      </c>
    </row>
    <row r="191" spans="1:8" x14ac:dyDescent="0.25">
      <c r="A191" s="91"/>
      <c r="B191" s="91"/>
      <c r="C191" s="92"/>
      <c r="D191" s="91"/>
      <c r="E191" s="91"/>
      <c r="F191" s="93"/>
      <c r="G191" s="93"/>
      <c r="H191" s="24" t="e">
        <f t="shared" si="21"/>
        <v>#DIV/0!</v>
      </c>
    </row>
    <row r="192" spans="1:8" x14ac:dyDescent="0.25">
      <c r="A192" s="91"/>
      <c r="B192" s="91"/>
      <c r="C192" s="92"/>
      <c r="D192" s="91"/>
      <c r="E192" s="91"/>
      <c r="F192" s="93"/>
      <c r="G192" s="93"/>
      <c r="H192" s="24" t="e">
        <f t="shared" si="21"/>
        <v>#DIV/0!</v>
      </c>
    </row>
    <row r="193" spans="1:8" x14ac:dyDescent="0.25">
      <c r="A193" s="91"/>
      <c r="B193" s="91"/>
      <c r="C193" s="92"/>
      <c r="D193" s="91"/>
      <c r="E193" s="91"/>
      <c r="F193" s="93"/>
      <c r="G193" s="93"/>
      <c r="H193" s="24" t="e">
        <f t="shared" si="21"/>
        <v>#DIV/0!</v>
      </c>
    </row>
    <row r="194" spans="1:8" x14ac:dyDescent="0.25">
      <c r="A194" s="91"/>
      <c r="B194" s="91"/>
      <c r="C194" s="92"/>
      <c r="D194" s="91"/>
      <c r="E194" s="91"/>
      <c r="F194" s="93"/>
      <c r="G194" s="93"/>
      <c r="H194" s="24" t="e">
        <f t="shared" si="21"/>
        <v>#DIV/0!</v>
      </c>
    </row>
    <row r="195" spans="1:8" x14ac:dyDescent="0.25">
      <c r="A195" s="91"/>
      <c r="B195" s="91"/>
      <c r="C195" s="92"/>
      <c r="D195" s="91"/>
      <c r="E195" s="91"/>
      <c r="F195" s="93"/>
      <c r="G195" s="93"/>
      <c r="H195" s="24" t="e">
        <f t="shared" si="21"/>
        <v>#DIV/0!</v>
      </c>
    </row>
    <row r="196" spans="1:8" x14ac:dyDescent="0.25">
      <c r="A196" s="91"/>
      <c r="B196" s="91"/>
      <c r="C196" s="92"/>
      <c r="D196" s="91"/>
      <c r="E196" s="91"/>
      <c r="F196" s="93"/>
      <c r="G196" s="93"/>
      <c r="H196" s="24" t="e">
        <f t="shared" si="21"/>
        <v>#DIV/0!</v>
      </c>
    </row>
    <row r="197" spans="1:8" x14ac:dyDescent="0.25">
      <c r="A197" s="91"/>
      <c r="B197" s="91"/>
      <c r="C197" s="92"/>
      <c r="D197" s="91"/>
      <c r="E197" s="91"/>
      <c r="F197" s="93"/>
      <c r="G197" s="93"/>
      <c r="H197" s="24" t="e">
        <f t="shared" si="21"/>
        <v>#DIV/0!</v>
      </c>
    </row>
    <row r="198" spans="1:8" x14ac:dyDescent="0.25">
      <c r="A198" s="91"/>
      <c r="B198" s="91"/>
      <c r="C198" s="92"/>
      <c r="D198" s="91"/>
      <c r="E198" s="91"/>
      <c r="F198" s="93"/>
      <c r="G198" s="93"/>
      <c r="H198" s="24" t="e">
        <f t="shared" si="21"/>
        <v>#DIV/0!</v>
      </c>
    </row>
    <row r="199" spans="1:8" x14ac:dyDescent="0.25">
      <c r="A199" s="91"/>
      <c r="B199" s="91"/>
      <c r="C199" s="92"/>
      <c r="D199" s="91"/>
      <c r="E199" s="91"/>
      <c r="F199" s="93"/>
      <c r="G199" s="93"/>
      <c r="H199" s="24" t="e">
        <f t="shared" si="21"/>
        <v>#DIV/0!</v>
      </c>
    </row>
    <row r="200" spans="1:8" x14ac:dyDescent="0.25">
      <c r="A200" s="91"/>
      <c r="B200" s="91"/>
      <c r="C200" s="92"/>
      <c r="D200" s="91"/>
      <c r="E200" s="91"/>
      <c r="F200" s="93"/>
      <c r="G200" s="93"/>
      <c r="H200" s="24" t="e">
        <f t="shared" si="21"/>
        <v>#DIV/0!</v>
      </c>
    </row>
    <row r="201" spans="1:8" x14ac:dyDescent="0.25">
      <c r="A201" s="91"/>
      <c r="B201" s="91"/>
      <c r="C201" s="92"/>
      <c r="D201" s="91"/>
      <c r="E201" s="91"/>
      <c r="F201" s="93"/>
      <c r="G201" s="93"/>
      <c r="H201" s="24" t="e">
        <f t="shared" si="21"/>
        <v>#DIV/0!</v>
      </c>
    </row>
    <row r="202" spans="1:8" x14ac:dyDescent="0.25">
      <c r="A202" s="91"/>
      <c r="B202" s="91"/>
      <c r="C202" s="92"/>
      <c r="D202" s="91"/>
      <c r="E202" s="91"/>
      <c r="F202" s="93"/>
      <c r="G202" s="93"/>
      <c r="H202" s="24" t="e">
        <f t="shared" si="21"/>
        <v>#DIV/0!</v>
      </c>
    </row>
    <row r="203" spans="1:8" x14ac:dyDescent="0.25">
      <c r="A203" s="91"/>
      <c r="B203" s="91"/>
      <c r="C203" s="92"/>
      <c r="D203" s="91"/>
      <c r="E203" s="91"/>
      <c r="F203" s="93"/>
      <c r="G203" s="93"/>
      <c r="H203" s="24" t="e">
        <f t="shared" si="21"/>
        <v>#DIV/0!</v>
      </c>
    </row>
    <row r="204" spans="1:8" x14ac:dyDescent="0.25">
      <c r="A204" s="91"/>
      <c r="B204" s="91"/>
      <c r="C204" s="92"/>
      <c r="D204" s="91"/>
      <c r="E204" s="91"/>
      <c r="F204" s="93"/>
      <c r="G204" s="93"/>
      <c r="H204" s="24" t="e">
        <f t="shared" si="21"/>
        <v>#DIV/0!</v>
      </c>
    </row>
    <row r="205" spans="1:8" x14ac:dyDescent="0.25">
      <c r="A205" s="91"/>
      <c r="B205" s="91"/>
      <c r="C205" s="92"/>
      <c r="D205" s="91"/>
      <c r="E205" s="91"/>
      <c r="F205" s="93"/>
      <c r="G205" s="93"/>
      <c r="H205" s="24" t="e">
        <f t="shared" si="21"/>
        <v>#DIV/0!</v>
      </c>
    </row>
    <row r="206" spans="1:8" x14ac:dyDescent="0.25">
      <c r="A206" s="91"/>
      <c r="B206" s="91"/>
      <c r="C206" s="92"/>
      <c r="D206" s="91"/>
      <c r="E206" s="91"/>
      <c r="F206" s="93"/>
      <c r="G206" s="93"/>
      <c r="H206" s="24" t="e">
        <f t="shared" si="21"/>
        <v>#DIV/0!</v>
      </c>
    </row>
    <row r="207" spans="1:8" x14ac:dyDescent="0.25">
      <c r="A207" s="91"/>
      <c r="B207" s="91"/>
      <c r="C207" s="92"/>
      <c r="D207" s="91"/>
      <c r="E207" s="91"/>
      <c r="F207" s="93"/>
      <c r="G207" s="93"/>
      <c r="H207" s="24" t="e">
        <f t="shared" si="21"/>
        <v>#DIV/0!</v>
      </c>
    </row>
    <row r="208" spans="1:8" x14ac:dyDescent="0.25">
      <c r="A208" s="91"/>
      <c r="B208" s="91"/>
      <c r="C208" s="92"/>
      <c r="D208" s="91"/>
      <c r="E208" s="91"/>
      <c r="F208" s="93"/>
      <c r="G208" s="93"/>
      <c r="H208" s="24" t="e">
        <f t="shared" si="21"/>
        <v>#DIV/0!</v>
      </c>
    </row>
    <row r="209" spans="1:8" x14ac:dyDescent="0.25">
      <c r="A209" s="91"/>
      <c r="B209" s="91"/>
      <c r="C209" s="92"/>
      <c r="D209" s="91"/>
      <c r="E209" s="91"/>
      <c r="F209" s="93"/>
      <c r="G209" s="93"/>
      <c r="H209" s="24" t="e">
        <f t="shared" si="21"/>
        <v>#DIV/0!</v>
      </c>
    </row>
    <row r="210" spans="1:8" x14ac:dyDescent="0.25">
      <c r="A210" s="91"/>
      <c r="B210" s="91"/>
      <c r="C210" s="92"/>
      <c r="D210" s="91"/>
      <c r="E210" s="91"/>
      <c r="F210" s="93"/>
      <c r="G210" s="93"/>
      <c r="H210" s="24" t="e">
        <f t="shared" si="21"/>
        <v>#DIV/0!</v>
      </c>
    </row>
    <row r="211" spans="1:8" x14ac:dyDescent="0.25">
      <c r="A211" s="91"/>
      <c r="B211" s="91"/>
      <c r="C211" s="92"/>
      <c r="D211" s="91"/>
      <c r="E211" s="91"/>
      <c r="F211" s="93"/>
      <c r="G211" s="93"/>
      <c r="H211" s="24" t="e">
        <f t="shared" si="21"/>
        <v>#DIV/0!</v>
      </c>
    </row>
    <row r="212" spans="1:8" x14ac:dyDescent="0.25">
      <c r="A212" s="91"/>
      <c r="B212" s="91"/>
      <c r="C212" s="92"/>
      <c r="D212" s="91"/>
      <c r="E212" s="91"/>
      <c r="F212" s="93"/>
      <c r="G212" s="93"/>
      <c r="H212" s="24" t="e">
        <f t="shared" si="21"/>
        <v>#DIV/0!</v>
      </c>
    </row>
    <row r="213" spans="1:8" x14ac:dyDescent="0.25">
      <c r="A213" s="91"/>
      <c r="B213" s="91"/>
      <c r="C213" s="92"/>
      <c r="D213" s="91"/>
      <c r="E213" s="91"/>
      <c r="F213" s="93"/>
      <c r="G213" s="93"/>
      <c r="H213" s="24" t="e">
        <f t="shared" si="21"/>
        <v>#DIV/0!</v>
      </c>
    </row>
    <row r="214" spans="1:8" x14ac:dyDescent="0.25">
      <c r="A214" s="91"/>
      <c r="B214" s="91"/>
      <c r="C214" s="92"/>
      <c r="D214" s="91"/>
      <c r="E214" s="91"/>
      <c r="F214" s="93"/>
      <c r="G214" s="93"/>
      <c r="H214" s="24" t="e">
        <f t="shared" si="21"/>
        <v>#DIV/0!</v>
      </c>
    </row>
    <row r="215" spans="1:8" x14ac:dyDescent="0.25">
      <c r="A215" s="91"/>
      <c r="B215" s="91"/>
      <c r="C215" s="92"/>
      <c r="D215" s="91"/>
      <c r="E215" s="91"/>
      <c r="F215" s="93"/>
      <c r="G215" s="93"/>
      <c r="H215" s="24" t="e">
        <f t="shared" si="21"/>
        <v>#DIV/0!</v>
      </c>
    </row>
    <row r="216" spans="1:8" x14ac:dyDescent="0.25">
      <c r="A216" s="91"/>
      <c r="B216" s="91"/>
      <c r="C216" s="92"/>
      <c r="D216" s="91"/>
      <c r="E216" s="91"/>
      <c r="F216" s="93"/>
      <c r="G216" s="93"/>
      <c r="H216" s="24" t="e">
        <f t="shared" si="21"/>
        <v>#DIV/0!</v>
      </c>
    </row>
    <row r="217" spans="1:8" x14ac:dyDescent="0.25">
      <c r="A217" s="91"/>
      <c r="B217" s="91"/>
      <c r="C217" s="92"/>
      <c r="D217" s="91"/>
      <c r="E217" s="91"/>
      <c r="F217" s="93"/>
      <c r="G217" s="93"/>
      <c r="H217" s="24" t="e">
        <f t="shared" si="21"/>
        <v>#DIV/0!</v>
      </c>
    </row>
    <row r="218" spans="1:8" x14ac:dyDescent="0.25">
      <c r="A218" s="91"/>
      <c r="B218" s="91"/>
      <c r="C218" s="92"/>
      <c r="D218" s="91"/>
      <c r="E218" s="91"/>
      <c r="F218" s="93"/>
      <c r="G218" s="93"/>
      <c r="H218" s="24" t="e">
        <f t="shared" si="21"/>
        <v>#DIV/0!</v>
      </c>
    </row>
    <row r="219" spans="1:8" x14ac:dyDescent="0.25">
      <c r="A219" s="91"/>
      <c r="B219" s="91"/>
      <c r="C219" s="92"/>
      <c r="D219" s="91"/>
      <c r="E219" s="91"/>
      <c r="F219" s="93"/>
      <c r="G219" s="93"/>
      <c r="H219" s="24" t="e">
        <f t="shared" si="21"/>
        <v>#DIV/0!</v>
      </c>
    </row>
    <row r="220" spans="1:8" x14ac:dyDescent="0.25">
      <c r="A220" s="91"/>
      <c r="B220" s="91"/>
      <c r="C220" s="92"/>
      <c r="D220" s="91"/>
      <c r="E220" s="91"/>
      <c r="F220" s="93"/>
      <c r="G220" s="93"/>
      <c r="H220" s="24" t="e">
        <f t="shared" si="21"/>
        <v>#DIV/0!</v>
      </c>
    </row>
    <row r="221" spans="1:8" x14ac:dyDescent="0.25">
      <c r="A221" s="91"/>
      <c r="B221" s="91"/>
      <c r="C221" s="92"/>
      <c r="D221" s="91"/>
      <c r="E221" s="91"/>
      <c r="F221" s="93"/>
      <c r="G221" s="93"/>
      <c r="H221" s="24" t="e">
        <f t="shared" si="21"/>
        <v>#DIV/0!</v>
      </c>
    </row>
    <row r="222" spans="1:8" x14ac:dyDescent="0.25">
      <c r="A222" s="91"/>
      <c r="B222" s="91"/>
      <c r="C222" s="92"/>
      <c r="D222" s="91"/>
      <c r="E222" s="91"/>
      <c r="F222" s="93"/>
      <c r="G222" s="93"/>
      <c r="H222" s="24" t="e">
        <f t="shared" si="21"/>
        <v>#DIV/0!</v>
      </c>
    </row>
    <row r="223" spans="1:8" x14ac:dyDescent="0.25">
      <c r="A223" s="91"/>
      <c r="B223" s="91"/>
      <c r="C223" s="92"/>
      <c r="D223" s="91"/>
      <c r="E223" s="91"/>
      <c r="F223" s="93"/>
      <c r="G223" s="93"/>
      <c r="H223" s="24" t="e">
        <f t="shared" si="21"/>
        <v>#DIV/0!</v>
      </c>
    </row>
    <row r="224" spans="1:8" x14ac:dyDescent="0.25">
      <c r="A224" s="91"/>
      <c r="B224" s="91"/>
      <c r="C224" s="92"/>
      <c r="D224" s="91"/>
      <c r="E224" s="91"/>
      <c r="F224" s="93"/>
      <c r="G224" s="93"/>
      <c r="H224" s="24" t="e">
        <f t="shared" si="21"/>
        <v>#DIV/0!</v>
      </c>
    </row>
    <row r="225" spans="1:8" x14ac:dyDescent="0.25">
      <c r="A225" s="91"/>
      <c r="B225" s="91"/>
      <c r="C225" s="92"/>
      <c r="D225" s="91"/>
      <c r="E225" s="91"/>
      <c r="F225" s="93"/>
      <c r="G225" s="93"/>
      <c r="H225" s="24" t="e">
        <f t="shared" si="21"/>
        <v>#DIV/0!</v>
      </c>
    </row>
    <row r="226" spans="1:8" x14ac:dyDescent="0.25">
      <c r="A226" s="91"/>
      <c r="B226" s="91"/>
      <c r="C226" s="92"/>
      <c r="D226" s="91"/>
      <c r="E226" s="91"/>
      <c r="F226" s="93"/>
      <c r="G226" s="93"/>
      <c r="H226" s="24" t="e">
        <f t="shared" si="21"/>
        <v>#DIV/0!</v>
      </c>
    </row>
    <row r="227" spans="1:8" x14ac:dyDescent="0.25">
      <c r="A227" s="91"/>
      <c r="B227" s="91"/>
      <c r="C227" s="92"/>
      <c r="D227" s="91"/>
      <c r="E227" s="91"/>
      <c r="F227" s="93"/>
      <c r="G227" s="93"/>
      <c r="H227" s="24" t="e">
        <f t="shared" si="21"/>
        <v>#DIV/0!</v>
      </c>
    </row>
    <row r="228" spans="1:8" x14ac:dyDescent="0.25">
      <c r="A228" s="91"/>
      <c r="B228" s="91"/>
      <c r="C228" s="92"/>
      <c r="D228" s="91"/>
      <c r="E228" s="91"/>
      <c r="F228" s="93"/>
      <c r="G228" s="93"/>
      <c r="H228" s="24" t="e">
        <f t="shared" si="21"/>
        <v>#DIV/0!</v>
      </c>
    </row>
    <row r="229" spans="1:8" x14ac:dyDescent="0.25">
      <c r="A229" s="91"/>
      <c r="B229" s="91"/>
      <c r="C229" s="92"/>
      <c r="D229" s="91"/>
      <c r="E229" s="91"/>
      <c r="F229" s="93"/>
      <c r="G229" s="93"/>
      <c r="H229" s="24" t="e">
        <f t="shared" si="21"/>
        <v>#DIV/0!</v>
      </c>
    </row>
    <row r="230" spans="1:8" x14ac:dyDescent="0.25">
      <c r="A230" s="91"/>
      <c r="B230" s="91"/>
      <c r="C230" s="92"/>
      <c r="D230" s="91"/>
      <c r="E230" s="91"/>
      <c r="F230" s="93"/>
      <c r="G230" s="93"/>
      <c r="H230" s="24" t="e">
        <f t="shared" si="21"/>
        <v>#DIV/0!</v>
      </c>
    </row>
    <row r="231" spans="1:8" x14ac:dyDescent="0.25">
      <c r="A231" s="91"/>
      <c r="B231" s="91"/>
      <c r="C231" s="92"/>
      <c r="D231" s="91"/>
      <c r="E231" s="91"/>
      <c r="F231" s="93"/>
      <c r="G231" s="93"/>
      <c r="H231" s="24" t="e">
        <f t="shared" si="21"/>
        <v>#DIV/0!</v>
      </c>
    </row>
    <row r="232" spans="1:8" x14ac:dyDescent="0.25">
      <c r="A232" s="91"/>
      <c r="B232" s="91"/>
      <c r="C232" s="92"/>
      <c r="D232" s="91"/>
      <c r="E232" s="91"/>
      <c r="F232" s="93"/>
      <c r="G232" s="93"/>
      <c r="H232" s="24" t="e">
        <f t="shared" si="21"/>
        <v>#DIV/0!</v>
      </c>
    </row>
    <row r="233" spans="1:8" x14ac:dyDescent="0.25">
      <c r="A233" s="91"/>
      <c r="B233" s="91"/>
      <c r="C233" s="92"/>
      <c r="D233" s="91"/>
      <c r="E233" s="91"/>
      <c r="F233" s="93"/>
      <c r="G233" s="93"/>
      <c r="H233" s="24" t="e">
        <f t="shared" si="21"/>
        <v>#DIV/0!</v>
      </c>
    </row>
    <row r="234" spans="1:8" x14ac:dyDescent="0.25">
      <c r="A234" s="91"/>
      <c r="B234" s="91"/>
      <c r="C234" s="92"/>
      <c r="D234" s="91"/>
      <c r="E234" s="91"/>
      <c r="F234" s="93"/>
      <c r="G234" s="93"/>
      <c r="H234" s="24" t="e">
        <f t="shared" si="21"/>
        <v>#DIV/0!</v>
      </c>
    </row>
    <row r="235" spans="1:8" x14ac:dyDescent="0.25">
      <c r="A235" s="91"/>
      <c r="B235" s="91"/>
      <c r="C235" s="92"/>
      <c r="D235" s="91"/>
      <c r="E235" s="91"/>
      <c r="F235" s="93"/>
      <c r="G235" s="93"/>
      <c r="H235" s="24" t="e">
        <f t="shared" si="21"/>
        <v>#DIV/0!</v>
      </c>
    </row>
    <row r="236" spans="1:8" x14ac:dyDescent="0.25">
      <c r="A236" s="91"/>
      <c r="B236" s="91"/>
      <c r="C236" s="92"/>
      <c r="D236" s="91"/>
      <c r="E236" s="91"/>
      <c r="F236" s="93"/>
      <c r="G236" s="93"/>
      <c r="H236" s="24" t="e">
        <f t="shared" ref="H236:H299" si="22">SUM(G236/F236)</f>
        <v>#DIV/0!</v>
      </c>
    </row>
    <row r="237" spans="1:8" x14ac:dyDescent="0.25">
      <c r="A237" s="91"/>
      <c r="B237" s="91"/>
      <c r="C237" s="92"/>
      <c r="D237" s="91"/>
      <c r="E237" s="91"/>
      <c r="F237" s="93"/>
      <c r="G237" s="93"/>
      <c r="H237" s="24" t="e">
        <f t="shared" si="22"/>
        <v>#DIV/0!</v>
      </c>
    </row>
    <row r="238" spans="1:8" x14ac:dyDescent="0.25">
      <c r="A238" s="91"/>
      <c r="B238" s="91"/>
      <c r="C238" s="92"/>
      <c r="D238" s="91"/>
      <c r="E238" s="91"/>
      <c r="F238" s="93"/>
      <c r="G238" s="93"/>
      <c r="H238" s="24" t="e">
        <f t="shared" si="22"/>
        <v>#DIV/0!</v>
      </c>
    </row>
    <row r="239" spans="1:8" x14ac:dyDescent="0.25">
      <c r="A239" s="91"/>
      <c r="B239" s="91"/>
      <c r="C239" s="92"/>
      <c r="D239" s="91"/>
      <c r="E239" s="91"/>
      <c r="F239" s="93"/>
      <c r="G239" s="93"/>
      <c r="H239" s="24" t="e">
        <f t="shared" si="22"/>
        <v>#DIV/0!</v>
      </c>
    </row>
    <row r="240" spans="1:8" x14ac:dyDescent="0.25">
      <c r="A240" s="91"/>
      <c r="B240" s="91"/>
      <c r="C240" s="92"/>
      <c r="D240" s="91"/>
      <c r="E240" s="91"/>
      <c r="F240" s="93"/>
      <c r="G240" s="93"/>
      <c r="H240" s="24" t="e">
        <f t="shared" si="22"/>
        <v>#DIV/0!</v>
      </c>
    </row>
    <row r="241" spans="1:8" x14ac:dyDescent="0.25">
      <c r="A241" s="91"/>
      <c r="B241" s="91"/>
      <c r="C241" s="92"/>
      <c r="D241" s="91"/>
      <c r="E241" s="91"/>
      <c r="F241" s="93"/>
      <c r="G241" s="93"/>
      <c r="H241" s="24" t="e">
        <f t="shared" si="22"/>
        <v>#DIV/0!</v>
      </c>
    </row>
    <row r="242" spans="1:8" x14ac:dyDescent="0.25">
      <c r="A242" s="91"/>
      <c r="B242" s="91"/>
      <c r="C242" s="92"/>
      <c r="D242" s="91"/>
      <c r="E242" s="91"/>
      <c r="F242" s="93"/>
      <c r="G242" s="93"/>
      <c r="H242" s="24" t="e">
        <f t="shared" si="22"/>
        <v>#DIV/0!</v>
      </c>
    </row>
    <row r="243" spans="1:8" x14ac:dyDescent="0.25">
      <c r="A243" s="91"/>
      <c r="B243" s="91"/>
      <c r="C243" s="92"/>
      <c r="D243" s="91"/>
      <c r="E243" s="91"/>
      <c r="F243" s="93"/>
      <c r="G243" s="93"/>
      <c r="H243" s="24" t="e">
        <f t="shared" si="22"/>
        <v>#DIV/0!</v>
      </c>
    </row>
    <row r="244" spans="1:8" x14ac:dyDescent="0.25">
      <c r="A244" s="91"/>
      <c r="B244" s="91"/>
      <c r="C244" s="92"/>
      <c r="D244" s="91"/>
      <c r="E244" s="91"/>
      <c r="F244" s="93"/>
      <c r="G244" s="93"/>
      <c r="H244" s="24" t="e">
        <f t="shared" si="22"/>
        <v>#DIV/0!</v>
      </c>
    </row>
    <row r="245" spans="1:8" x14ac:dyDescent="0.25">
      <c r="A245" s="91"/>
      <c r="B245" s="91"/>
      <c r="C245" s="92"/>
      <c r="D245" s="91"/>
      <c r="E245" s="91"/>
      <c r="F245" s="93"/>
      <c r="G245" s="93"/>
      <c r="H245" s="24" t="e">
        <f t="shared" si="22"/>
        <v>#DIV/0!</v>
      </c>
    </row>
    <row r="246" spans="1:8" x14ac:dyDescent="0.25">
      <c r="A246" s="91"/>
      <c r="B246" s="91"/>
      <c r="C246" s="92"/>
      <c r="D246" s="91"/>
      <c r="E246" s="91"/>
      <c r="F246" s="93"/>
      <c r="G246" s="93"/>
      <c r="H246" s="24" t="e">
        <f t="shared" si="22"/>
        <v>#DIV/0!</v>
      </c>
    </row>
    <row r="247" spans="1:8" x14ac:dyDescent="0.25">
      <c r="A247" s="91"/>
      <c r="B247" s="91"/>
      <c r="C247" s="92"/>
      <c r="D247" s="91"/>
      <c r="E247" s="91"/>
      <c r="F247" s="93"/>
      <c r="G247" s="93"/>
      <c r="H247" s="24" t="e">
        <f t="shared" si="22"/>
        <v>#DIV/0!</v>
      </c>
    </row>
    <row r="248" spans="1:8" x14ac:dyDescent="0.25">
      <c r="A248" s="91"/>
      <c r="B248" s="91"/>
      <c r="C248" s="92"/>
      <c r="D248" s="91"/>
      <c r="E248" s="91"/>
      <c r="F248" s="93"/>
      <c r="G248" s="93"/>
      <c r="H248" s="24" t="e">
        <f t="shared" si="22"/>
        <v>#DIV/0!</v>
      </c>
    </row>
    <row r="249" spans="1:8" x14ac:dyDescent="0.25">
      <c r="A249" s="91"/>
      <c r="B249" s="91"/>
      <c r="C249" s="92"/>
      <c r="D249" s="91"/>
      <c r="E249" s="91"/>
      <c r="F249" s="93"/>
      <c r="G249" s="93"/>
      <c r="H249" s="24" t="e">
        <f t="shared" si="22"/>
        <v>#DIV/0!</v>
      </c>
    </row>
    <row r="250" spans="1:8" x14ac:dyDescent="0.25">
      <c r="A250" s="91"/>
      <c r="B250" s="91"/>
      <c r="C250" s="92"/>
      <c r="D250" s="91"/>
      <c r="E250" s="91"/>
      <c r="F250" s="93"/>
      <c r="G250" s="93"/>
      <c r="H250" s="24" t="e">
        <f t="shared" si="22"/>
        <v>#DIV/0!</v>
      </c>
    </row>
    <row r="251" spans="1:8" x14ac:dyDescent="0.25">
      <c r="A251" s="91"/>
      <c r="B251" s="91"/>
      <c r="C251" s="92"/>
      <c r="D251" s="91"/>
      <c r="E251" s="91"/>
      <c r="F251" s="93"/>
      <c r="G251" s="93"/>
      <c r="H251" s="24" t="e">
        <f t="shared" si="22"/>
        <v>#DIV/0!</v>
      </c>
    </row>
    <row r="252" spans="1:8" x14ac:dyDescent="0.25">
      <c r="A252" s="91"/>
      <c r="B252" s="91"/>
      <c r="C252" s="92"/>
      <c r="D252" s="91"/>
      <c r="E252" s="91"/>
      <c r="F252" s="93"/>
      <c r="G252" s="93"/>
      <c r="H252" s="24" t="e">
        <f t="shared" si="22"/>
        <v>#DIV/0!</v>
      </c>
    </row>
    <row r="253" spans="1:8" x14ac:dyDescent="0.25">
      <c r="A253" s="91"/>
      <c r="B253" s="91"/>
      <c r="C253" s="92"/>
      <c r="D253" s="91"/>
      <c r="E253" s="91"/>
      <c r="F253" s="93"/>
      <c r="G253" s="93"/>
      <c r="H253" s="24" t="e">
        <f t="shared" si="22"/>
        <v>#DIV/0!</v>
      </c>
    </row>
    <row r="254" spans="1:8" x14ac:dyDescent="0.25">
      <c r="A254" s="91"/>
      <c r="B254" s="91"/>
      <c r="C254" s="92"/>
      <c r="D254" s="91"/>
      <c r="E254" s="91"/>
      <c r="F254" s="93"/>
      <c r="G254" s="93"/>
      <c r="H254" s="24" t="e">
        <f t="shared" si="22"/>
        <v>#DIV/0!</v>
      </c>
    </row>
    <row r="255" spans="1:8" x14ac:dyDescent="0.25">
      <c r="A255" s="91"/>
      <c r="B255" s="91"/>
      <c r="C255" s="92"/>
      <c r="D255" s="91"/>
      <c r="E255" s="91"/>
      <c r="F255" s="93"/>
      <c r="G255" s="93"/>
      <c r="H255" s="24" t="e">
        <f t="shared" si="22"/>
        <v>#DIV/0!</v>
      </c>
    </row>
    <row r="256" spans="1:8" x14ac:dyDescent="0.25">
      <c r="A256" s="91"/>
      <c r="B256" s="91"/>
      <c r="C256" s="92"/>
      <c r="D256" s="91"/>
      <c r="E256" s="91"/>
      <c r="F256" s="93"/>
      <c r="G256" s="93"/>
      <c r="H256" s="24" t="e">
        <f t="shared" si="22"/>
        <v>#DIV/0!</v>
      </c>
    </row>
    <row r="257" spans="1:8" x14ac:dyDescent="0.25">
      <c r="A257" s="91"/>
      <c r="B257" s="91"/>
      <c r="C257" s="92"/>
      <c r="D257" s="91"/>
      <c r="E257" s="91"/>
      <c r="F257" s="93"/>
      <c r="G257" s="93"/>
      <c r="H257" s="24" t="e">
        <f t="shared" si="22"/>
        <v>#DIV/0!</v>
      </c>
    </row>
    <row r="258" spans="1:8" x14ac:dyDescent="0.25">
      <c r="A258" s="91"/>
      <c r="B258" s="91"/>
      <c r="C258" s="92"/>
      <c r="D258" s="91"/>
      <c r="E258" s="91"/>
      <c r="F258" s="93"/>
      <c r="G258" s="93"/>
      <c r="H258" s="24" t="e">
        <f t="shared" si="22"/>
        <v>#DIV/0!</v>
      </c>
    </row>
    <row r="259" spans="1:8" x14ac:dyDescent="0.25">
      <c r="A259" s="91"/>
      <c r="B259" s="91"/>
      <c r="C259" s="92"/>
      <c r="D259" s="91"/>
      <c r="E259" s="91"/>
      <c r="F259" s="93"/>
      <c r="G259" s="93"/>
      <c r="H259" s="24" t="e">
        <f t="shared" si="22"/>
        <v>#DIV/0!</v>
      </c>
    </row>
    <row r="260" spans="1:8" x14ac:dyDescent="0.25">
      <c r="A260" s="91"/>
      <c r="B260" s="91"/>
      <c r="C260" s="92"/>
      <c r="D260" s="91"/>
      <c r="E260" s="91"/>
      <c r="F260" s="93"/>
      <c r="G260" s="93"/>
      <c r="H260" s="24" t="e">
        <f t="shared" si="22"/>
        <v>#DIV/0!</v>
      </c>
    </row>
    <row r="261" spans="1:8" x14ac:dyDescent="0.25">
      <c r="A261" s="91"/>
      <c r="B261" s="91"/>
      <c r="C261" s="92"/>
      <c r="D261" s="91"/>
      <c r="E261" s="91"/>
      <c r="F261" s="93"/>
      <c r="G261" s="93"/>
      <c r="H261" s="24" t="e">
        <f t="shared" si="22"/>
        <v>#DIV/0!</v>
      </c>
    </row>
    <row r="262" spans="1:8" x14ac:dyDescent="0.25">
      <c r="A262" s="91"/>
      <c r="B262" s="91"/>
      <c r="C262" s="92"/>
      <c r="D262" s="91"/>
      <c r="E262" s="91"/>
      <c r="F262" s="93"/>
      <c r="G262" s="93"/>
      <c r="H262" s="24" t="e">
        <f t="shared" si="22"/>
        <v>#DIV/0!</v>
      </c>
    </row>
    <row r="263" spans="1:8" x14ac:dyDescent="0.25">
      <c r="A263" s="91"/>
      <c r="B263" s="91"/>
      <c r="C263" s="92"/>
      <c r="D263" s="91"/>
      <c r="E263" s="91"/>
      <c r="F263" s="93"/>
      <c r="G263" s="93"/>
      <c r="H263" s="24" t="e">
        <f t="shared" si="22"/>
        <v>#DIV/0!</v>
      </c>
    </row>
    <row r="264" spans="1:8" x14ac:dyDescent="0.25">
      <c r="A264" s="91"/>
      <c r="B264" s="91"/>
      <c r="C264" s="92"/>
      <c r="D264" s="91"/>
      <c r="E264" s="91"/>
      <c r="F264" s="93"/>
      <c r="G264" s="93"/>
      <c r="H264" s="24" t="e">
        <f t="shared" si="22"/>
        <v>#DIV/0!</v>
      </c>
    </row>
    <row r="265" spans="1:8" x14ac:dyDescent="0.25">
      <c r="A265" s="91"/>
      <c r="B265" s="91"/>
      <c r="C265" s="92"/>
      <c r="D265" s="91"/>
      <c r="E265" s="91"/>
      <c r="F265" s="93"/>
      <c r="G265" s="93"/>
      <c r="H265" s="24" t="e">
        <f t="shared" si="22"/>
        <v>#DIV/0!</v>
      </c>
    </row>
    <row r="266" spans="1:8" x14ac:dyDescent="0.25">
      <c r="A266" s="91"/>
      <c r="B266" s="91"/>
      <c r="C266" s="92"/>
      <c r="D266" s="91"/>
      <c r="E266" s="91"/>
      <c r="F266" s="93"/>
      <c r="G266" s="93"/>
      <c r="H266" s="24" t="e">
        <f t="shared" si="22"/>
        <v>#DIV/0!</v>
      </c>
    </row>
    <row r="267" spans="1:8" x14ac:dyDescent="0.25">
      <c r="A267" s="91"/>
      <c r="B267" s="91"/>
      <c r="C267" s="92"/>
      <c r="D267" s="91"/>
      <c r="E267" s="91"/>
      <c r="F267" s="93"/>
      <c r="G267" s="93"/>
      <c r="H267" s="24" t="e">
        <f t="shared" si="22"/>
        <v>#DIV/0!</v>
      </c>
    </row>
    <row r="268" spans="1:8" x14ac:dyDescent="0.25">
      <c r="A268" s="91"/>
      <c r="B268" s="91"/>
      <c r="C268" s="92"/>
      <c r="D268" s="91"/>
      <c r="E268" s="91"/>
      <c r="F268" s="93"/>
      <c r="G268" s="93"/>
      <c r="H268" s="24" t="e">
        <f t="shared" si="22"/>
        <v>#DIV/0!</v>
      </c>
    </row>
    <row r="269" spans="1:8" x14ac:dyDescent="0.25">
      <c r="A269" s="91"/>
      <c r="B269" s="91"/>
      <c r="C269" s="92"/>
      <c r="D269" s="91"/>
      <c r="E269" s="91"/>
      <c r="F269" s="93"/>
      <c r="G269" s="93"/>
      <c r="H269" s="24" t="e">
        <f t="shared" si="22"/>
        <v>#DIV/0!</v>
      </c>
    </row>
    <row r="270" spans="1:8" x14ac:dyDescent="0.25">
      <c r="A270" s="91"/>
      <c r="B270" s="91"/>
      <c r="C270" s="92"/>
      <c r="D270" s="91"/>
      <c r="E270" s="91"/>
      <c r="F270" s="93"/>
      <c r="G270" s="93"/>
      <c r="H270" s="24" t="e">
        <f t="shared" si="22"/>
        <v>#DIV/0!</v>
      </c>
    </row>
    <row r="271" spans="1:8" x14ac:dyDescent="0.25">
      <c r="A271" s="91"/>
      <c r="B271" s="91"/>
      <c r="C271" s="92"/>
      <c r="D271" s="91"/>
      <c r="E271" s="91"/>
      <c r="F271" s="93"/>
      <c r="G271" s="93"/>
      <c r="H271" s="24" t="e">
        <f t="shared" si="22"/>
        <v>#DIV/0!</v>
      </c>
    </row>
    <row r="272" spans="1:8" x14ac:dyDescent="0.25">
      <c r="A272" s="91"/>
      <c r="B272" s="91"/>
      <c r="C272" s="92"/>
      <c r="D272" s="91"/>
      <c r="E272" s="91"/>
      <c r="F272" s="93"/>
      <c r="G272" s="93"/>
      <c r="H272" s="24" t="e">
        <f t="shared" si="22"/>
        <v>#DIV/0!</v>
      </c>
    </row>
    <row r="273" spans="1:8" x14ac:dyDescent="0.25">
      <c r="A273" s="91"/>
      <c r="B273" s="91"/>
      <c r="C273" s="92"/>
      <c r="D273" s="91"/>
      <c r="E273" s="91"/>
      <c r="F273" s="93"/>
      <c r="G273" s="93"/>
      <c r="H273" s="24" t="e">
        <f t="shared" si="22"/>
        <v>#DIV/0!</v>
      </c>
    </row>
    <row r="274" spans="1:8" x14ac:dyDescent="0.25">
      <c r="A274" s="91"/>
      <c r="B274" s="91"/>
      <c r="C274" s="92"/>
      <c r="D274" s="91"/>
      <c r="E274" s="91"/>
      <c r="F274" s="93"/>
      <c r="G274" s="93"/>
      <c r="H274" s="24" t="e">
        <f t="shared" si="22"/>
        <v>#DIV/0!</v>
      </c>
    </row>
    <row r="275" spans="1:8" x14ac:dyDescent="0.25">
      <c r="A275" s="91"/>
      <c r="B275" s="91"/>
      <c r="C275" s="92"/>
      <c r="D275" s="91"/>
      <c r="E275" s="91"/>
      <c r="F275" s="93"/>
      <c r="G275" s="93"/>
      <c r="H275" s="24" t="e">
        <f t="shared" si="22"/>
        <v>#DIV/0!</v>
      </c>
    </row>
    <row r="276" spans="1:8" x14ac:dyDescent="0.25">
      <c r="A276" s="91"/>
      <c r="B276" s="91"/>
      <c r="C276" s="92"/>
      <c r="D276" s="91"/>
      <c r="E276" s="91"/>
      <c r="F276" s="93"/>
      <c r="G276" s="93"/>
      <c r="H276" s="24" t="e">
        <f t="shared" si="22"/>
        <v>#DIV/0!</v>
      </c>
    </row>
    <row r="277" spans="1:8" x14ac:dyDescent="0.25">
      <c r="A277" s="91"/>
      <c r="B277" s="91"/>
      <c r="C277" s="92"/>
      <c r="D277" s="91"/>
      <c r="E277" s="91"/>
      <c r="F277" s="93"/>
      <c r="G277" s="93"/>
      <c r="H277" s="24" t="e">
        <f t="shared" si="22"/>
        <v>#DIV/0!</v>
      </c>
    </row>
    <row r="278" spans="1:8" x14ac:dyDescent="0.25">
      <c r="A278" s="91"/>
      <c r="B278" s="91"/>
      <c r="C278" s="92"/>
      <c r="D278" s="91"/>
      <c r="E278" s="91"/>
      <c r="F278" s="93"/>
      <c r="G278" s="93"/>
      <c r="H278" s="24" t="e">
        <f t="shared" si="22"/>
        <v>#DIV/0!</v>
      </c>
    </row>
    <row r="279" spans="1:8" x14ac:dyDescent="0.25">
      <c r="A279" s="91"/>
      <c r="B279" s="91"/>
      <c r="C279" s="92"/>
      <c r="D279" s="91"/>
      <c r="E279" s="91"/>
      <c r="F279" s="93"/>
      <c r="G279" s="93"/>
      <c r="H279" s="24" t="e">
        <f t="shared" si="22"/>
        <v>#DIV/0!</v>
      </c>
    </row>
    <row r="280" spans="1:8" x14ac:dyDescent="0.25">
      <c r="A280" s="91"/>
      <c r="B280" s="91"/>
      <c r="C280" s="92"/>
      <c r="D280" s="91"/>
      <c r="E280" s="91"/>
      <c r="F280" s="93"/>
      <c r="G280" s="93"/>
      <c r="H280" s="24" t="e">
        <f t="shared" si="22"/>
        <v>#DIV/0!</v>
      </c>
    </row>
    <row r="281" spans="1:8" x14ac:dyDescent="0.25">
      <c r="A281" s="91"/>
      <c r="B281" s="91"/>
      <c r="C281" s="92"/>
      <c r="D281" s="91"/>
      <c r="E281" s="91"/>
      <c r="F281" s="93"/>
      <c r="G281" s="93"/>
      <c r="H281" s="24" t="e">
        <f t="shared" si="22"/>
        <v>#DIV/0!</v>
      </c>
    </row>
    <row r="282" spans="1:8" x14ac:dyDescent="0.25">
      <c r="A282" s="91"/>
      <c r="B282" s="91"/>
      <c r="C282" s="92"/>
      <c r="D282" s="91"/>
      <c r="E282" s="91"/>
      <c r="F282" s="93"/>
      <c r="G282" s="93"/>
      <c r="H282" s="24" t="e">
        <f t="shared" si="22"/>
        <v>#DIV/0!</v>
      </c>
    </row>
    <row r="283" spans="1:8" x14ac:dyDescent="0.25">
      <c r="A283" s="91"/>
      <c r="B283" s="91"/>
      <c r="C283" s="92"/>
      <c r="D283" s="91"/>
      <c r="E283" s="91"/>
      <c r="F283" s="93"/>
      <c r="G283" s="93"/>
      <c r="H283" s="24" t="e">
        <f t="shared" si="22"/>
        <v>#DIV/0!</v>
      </c>
    </row>
    <row r="284" spans="1:8" x14ac:dyDescent="0.25">
      <c r="A284" s="91"/>
      <c r="B284" s="91"/>
      <c r="C284" s="92"/>
      <c r="D284" s="91"/>
      <c r="E284" s="91"/>
      <c r="F284" s="93"/>
      <c r="G284" s="93"/>
      <c r="H284" s="24" t="e">
        <f t="shared" si="22"/>
        <v>#DIV/0!</v>
      </c>
    </row>
    <row r="285" spans="1:8" x14ac:dyDescent="0.25">
      <c r="A285" s="91"/>
      <c r="B285" s="91"/>
      <c r="C285" s="92"/>
      <c r="D285" s="91"/>
      <c r="E285" s="91"/>
      <c r="F285" s="93"/>
      <c r="G285" s="93"/>
      <c r="H285" s="24" t="e">
        <f t="shared" si="22"/>
        <v>#DIV/0!</v>
      </c>
    </row>
    <row r="286" spans="1:8" x14ac:dyDescent="0.25">
      <c r="A286" s="91"/>
      <c r="B286" s="91"/>
      <c r="C286" s="92"/>
      <c r="D286" s="91"/>
      <c r="E286" s="91"/>
      <c r="F286" s="93"/>
      <c r="G286" s="93"/>
      <c r="H286" s="24" t="e">
        <f t="shared" si="22"/>
        <v>#DIV/0!</v>
      </c>
    </row>
    <row r="287" spans="1:8" x14ac:dyDescent="0.25">
      <c r="A287" s="91"/>
      <c r="B287" s="91"/>
      <c r="C287" s="92"/>
      <c r="D287" s="91"/>
      <c r="E287" s="91"/>
      <c r="F287" s="93"/>
      <c r="G287" s="93"/>
      <c r="H287" s="24" t="e">
        <f t="shared" si="22"/>
        <v>#DIV/0!</v>
      </c>
    </row>
    <row r="288" spans="1:8" x14ac:dyDescent="0.25">
      <c r="A288" s="91"/>
      <c r="B288" s="91"/>
      <c r="C288" s="92"/>
      <c r="D288" s="91"/>
      <c r="E288" s="91"/>
      <c r="F288" s="93"/>
      <c r="G288" s="93"/>
      <c r="H288" s="24" t="e">
        <f t="shared" si="22"/>
        <v>#DIV/0!</v>
      </c>
    </row>
    <row r="289" spans="1:8" x14ac:dyDescent="0.25">
      <c r="A289" s="91"/>
      <c r="B289" s="91"/>
      <c r="C289" s="92"/>
      <c r="D289" s="91"/>
      <c r="E289" s="91"/>
      <c r="F289" s="93"/>
      <c r="G289" s="93"/>
      <c r="H289" s="24" t="e">
        <f t="shared" si="22"/>
        <v>#DIV/0!</v>
      </c>
    </row>
    <row r="290" spans="1:8" x14ac:dyDescent="0.25">
      <c r="A290" s="91"/>
      <c r="B290" s="91"/>
      <c r="C290" s="92"/>
      <c r="D290" s="91"/>
      <c r="E290" s="91"/>
      <c r="F290" s="93"/>
      <c r="G290" s="93"/>
      <c r="H290" s="24" t="e">
        <f t="shared" si="22"/>
        <v>#DIV/0!</v>
      </c>
    </row>
    <row r="291" spans="1:8" x14ac:dyDescent="0.25">
      <c r="A291" s="91"/>
      <c r="B291" s="91"/>
      <c r="C291" s="92"/>
      <c r="D291" s="91"/>
      <c r="E291" s="91"/>
      <c r="F291" s="93"/>
      <c r="G291" s="93"/>
      <c r="H291" s="24" t="e">
        <f t="shared" si="22"/>
        <v>#DIV/0!</v>
      </c>
    </row>
    <row r="292" spans="1:8" x14ac:dyDescent="0.25">
      <c r="A292" s="91"/>
      <c r="B292" s="91"/>
      <c r="C292" s="92"/>
      <c r="D292" s="91"/>
      <c r="E292" s="91"/>
      <c r="F292" s="93"/>
      <c r="G292" s="93"/>
      <c r="H292" s="24" t="e">
        <f t="shared" si="22"/>
        <v>#DIV/0!</v>
      </c>
    </row>
    <row r="293" spans="1:8" x14ac:dyDescent="0.25">
      <c r="A293" s="91"/>
      <c r="B293" s="91"/>
      <c r="C293" s="92"/>
      <c r="D293" s="91"/>
      <c r="E293" s="91"/>
      <c r="F293" s="93"/>
      <c r="G293" s="93"/>
      <c r="H293" s="24" t="e">
        <f t="shared" si="22"/>
        <v>#DIV/0!</v>
      </c>
    </row>
    <row r="294" spans="1:8" x14ac:dyDescent="0.25">
      <c r="A294" s="91"/>
      <c r="B294" s="91"/>
      <c r="C294" s="92"/>
      <c r="D294" s="91"/>
      <c r="E294" s="91"/>
      <c r="F294" s="93"/>
      <c r="G294" s="93"/>
      <c r="H294" s="24" t="e">
        <f t="shared" si="22"/>
        <v>#DIV/0!</v>
      </c>
    </row>
    <row r="295" spans="1:8" x14ac:dyDescent="0.25">
      <c r="A295" s="91"/>
      <c r="B295" s="91"/>
      <c r="C295" s="92"/>
      <c r="D295" s="91"/>
      <c r="E295" s="91"/>
      <c r="F295" s="93"/>
      <c r="G295" s="93"/>
      <c r="H295" s="24" t="e">
        <f t="shared" si="22"/>
        <v>#DIV/0!</v>
      </c>
    </row>
    <row r="296" spans="1:8" x14ac:dyDescent="0.25">
      <c r="A296" s="91"/>
      <c r="B296" s="91"/>
      <c r="C296" s="92"/>
      <c r="D296" s="91"/>
      <c r="E296" s="91"/>
      <c r="F296" s="93"/>
      <c r="G296" s="93"/>
      <c r="H296" s="24" t="e">
        <f t="shared" si="22"/>
        <v>#DIV/0!</v>
      </c>
    </row>
    <row r="297" spans="1:8" x14ac:dyDescent="0.25">
      <c r="A297" s="91"/>
      <c r="B297" s="91"/>
      <c r="C297" s="92"/>
      <c r="D297" s="91"/>
      <c r="E297" s="91"/>
      <c r="F297" s="93"/>
      <c r="G297" s="93"/>
      <c r="H297" s="24" t="e">
        <f t="shared" si="22"/>
        <v>#DIV/0!</v>
      </c>
    </row>
    <row r="298" spans="1:8" x14ac:dyDescent="0.25">
      <c r="A298" s="91"/>
      <c r="B298" s="91"/>
      <c r="C298" s="92"/>
      <c r="D298" s="91"/>
      <c r="E298" s="91"/>
      <c r="F298" s="93"/>
      <c r="G298" s="93"/>
      <c r="H298" s="24" t="e">
        <f t="shared" si="22"/>
        <v>#DIV/0!</v>
      </c>
    </row>
    <row r="299" spans="1:8" x14ac:dyDescent="0.25">
      <c r="A299" s="91"/>
      <c r="B299" s="91"/>
      <c r="C299" s="92"/>
      <c r="D299" s="91"/>
      <c r="E299" s="91"/>
      <c r="F299" s="93"/>
      <c r="G299" s="93"/>
      <c r="H299" s="24" t="e">
        <f t="shared" si="22"/>
        <v>#DIV/0!</v>
      </c>
    </row>
    <row r="300" spans="1:8" x14ac:dyDescent="0.25">
      <c r="A300" s="91"/>
      <c r="B300" s="91"/>
      <c r="C300" s="92"/>
      <c r="D300" s="91"/>
      <c r="E300" s="91"/>
      <c r="F300" s="93"/>
      <c r="G300" s="93"/>
      <c r="H300" s="24" t="e">
        <f t="shared" ref="H300:H363" si="23">SUM(G300/F300)</f>
        <v>#DIV/0!</v>
      </c>
    </row>
    <row r="301" spans="1:8" x14ac:dyDescent="0.25">
      <c r="A301" s="91"/>
      <c r="B301" s="91"/>
      <c r="C301" s="92"/>
      <c r="D301" s="91"/>
      <c r="E301" s="91"/>
      <c r="F301" s="93"/>
      <c r="G301" s="93"/>
      <c r="H301" s="24" t="e">
        <f t="shared" si="23"/>
        <v>#DIV/0!</v>
      </c>
    </row>
    <row r="302" spans="1:8" x14ac:dyDescent="0.25">
      <c r="A302" s="91"/>
      <c r="B302" s="91"/>
      <c r="C302" s="92"/>
      <c r="D302" s="91"/>
      <c r="E302" s="91"/>
      <c r="F302" s="93"/>
      <c r="G302" s="93"/>
      <c r="H302" s="24" t="e">
        <f t="shared" si="23"/>
        <v>#DIV/0!</v>
      </c>
    </row>
    <row r="303" spans="1:8" x14ac:dyDescent="0.25">
      <c r="A303" s="91"/>
      <c r="B303" s="91"/>
      <c r="C303" s="92"/>
      <c r="D303" s="91"/>
      <c r="E303" s="91"/>
      <c r="F303" s="93"/>
      <c r="G303" s="93"/>
      <c r="H303" s="24" t="e">
        <f t="shared" si="23"/>
        <v>#DIV/0!</v>
      </c>
    </row>
    <row r="304" spans="1:8" x14ac:dyDescent="0.25">
      <c r="A304" s="91"/>
      <c r="B304" s="91"/>
      <c r="C304" s="92"/>
      <c r="D304" s="91"/>
      <c r="E304" s="91"/>
      <c r="F304" s="93"/>
      <c r="G304" s="93"/>
      <c r="H304" s="24" t="e">
        <f t="shared" si="23"/>
        <v>#DIV/0!</v>
      </c>
    </row>
    <row r="305" spans="1:8" x14ac:dyDescent="0.25">
      <c r="A305" s="91"/>
      <c r="B305" s="91"/>
      <c r="C305" s="92"/>
      <c r="D305" s="91"/>
      <c r="E305" s="91"/>
      <c r="F305" s="93"/>
      <c r="G305" s="93"/>
      <c r="H305" s="24" t="e">
        <f t="shared" si="23"/>
        <v>#DIV/0!</v>
      </c>
    </row>
    <row r="306" spans="1:8" x14ac:dyDescent="0.25">
      <c r="A306" s="91"/>
      <c r="B306" s="91"/>
      <c r="C306" s="92"/>
      <c r="D306" s="91"/>
      <c r="E306" s="91"/>
      <c r="F306" s="93"/>
      <c r="G306" s="93"/>
      <c r="H306" s="24" t="e">
        <f t="shared" si="23"/>
        <v>#DIV/0!</v>
      </c>
    </row>
    <row r="307" spans="1:8" x14ac:dyDescent="0.25">
      <c r="A307" s="91"/>
      <c r="B307" s="91"/>
      <c r="C307" s="92"/>
      <c r="D307" s="91"/>
      <c r="E307" s="91"/>
      <c r="F307" s="93"/>
      <c r="G307" s="93"/>
      <c r="H307" s="24" t="e">
        <f t="shared" si="23"/>
        <v>#DIV/0!</v>
      </c>
    </row>
    <row r="308" spans="1:8" x14ac:dyDescent="0.25">
      <c r="A308" s="91"/>
      <c r="B308" s="91"/>
      <c r="C308" s="92"/>
      <c r="D308" s="91"/>
      <c r="E308" s="91"/>
      <c r="F308" s="93"/>
      <c r="G308" s="93"/>
      <c r="H308" s="24" t="e">
        <f t="shared" si="23"/>
        <v>#DIV/0!</v>
      </c>
    </row>
    <row r="309" spans="1:8" x14ac:dyDescent="0.25">
      <c r="A309" s="91"/>
      <c r="B309" s="91"/>
      <c r="C309" s="92"/>
      <c r="D309" s="91"/>
      <c r="E309" s="91"/>
      <c r="F309" s="93"/>
      <c r="G309" s="93"/>
      <c r="H309" s="24" t="e">
        <f t="shared" si="23"/>
        <v>#DIV/0!</v>
      </c>
    </row>
    <row r="310" spans="1:8" x14ac:dyDescent="0.25">
      <c r="A310" s="91"/>
      <c r="B310" s="91"/>
      <c r="C310" s="92"/>
      <c r="D310" s="91"/>
      <c r="E310" s="91"/>
      <c r="F310" s="93"/>
      <c r="G310" s="93"/>
      <c r="H310" s="24" t="e">
        <f t="shared" si="23"/>
        <v>#DIV/0!</v>
      </c>
    </row>
    <row r="311" spans="1:8" x14ac:dyDescent="0.25">
      <c r="A311" s="91"/>
      <c r="B311" s="91"/>
      <c r="C311" s="92"/>
      <c r="D311" s="91"/>
      <c r="E311" s="91"/>
      <c r="F311" s="93"/>
      <c r="G311" s="93"/>
      <c r="H311" s="24" t="e">
        <f t="shared" si="23"/>
        <v>#DIV/0!</v>
      </c>
    </row>
    <row r="312" spans="1:8" x14ac:dyDescent="0.25">
      <c r="A312" s="91"/>
      <c r="B312" s="91"/>
      <c r="C312" s="92"/>
      <c r="D312" s="91"/>
      <c r="E312" s="91"/>
      <c r="F312" s="93"/>
      <c r="G312" s="93"/>
      <c r="H312" s="24" t="e">
        <f t="shared" si="23"/>
        <v>#DIV/0!</v>
      </c>
    </row>
    <row r="313" spans="1:8" x14ac:dyDescent="0.25">
      <c r="A313" s="91"/>
      <c r="B313" s="91"/>
      <c r="C313" s="92"/>
      <c r="D313" s="91"/>
      <c r="E313" s="91"/>
      <c r="F313" s="93"/>
      <c r="G313" s="93"/>
      <c r="H313" s="24" t="e">
        <f t="shared" si="23"/>
        <v>#DIV/0!</v>
      </c>
    </row>
    <row r="314" spans="1:8" x14ac:dyDescent="0.25">
      <c r="A314" s="91"/>
      <c r="B314" s="91"/>
      <c r="C314" s="92"/>
      <c r="D314" s="91"/>
      <c r="E314" s="91"/>
      <c r="F314" s="93"/>
      <c r="G314" s="93"/>
      <c r="H314" s="24" t="e">
        <f t="shared" si="23"/>
        <v>#DIV/0!</v>
      </c>
    </row>
    <row r="315" spans="1:8" x14ac:dyDescent="0.25">
      <c r="A315" s="91"/>
      <c r="B315" s="91"/>
      <c r="C315" s="92"/>
      <c r="D315" s="91"/>
      <c r="E315" s="91"/>
      <c r="F315" s="93"/>
      <c r="G315" s="93"/>
      <c r="H315" s="24" t="e">
        <f t="shared" si="23"/>
        <v>#DIV/0!</v>
      </c>
    </row>
    <row r="316" spans="1:8" x14ac:dyDescent="0.25">
      <c r="A316" s="91"/>
      <c r="B316" s="91"/>
      <c r="C316" s="92"/>
      <c r="D316" s="91"/>
      <c r="E316" s="91"/>
      <c r="F316" s="93"/>
      <c r="G316" s="93"/>
      <c r="H316" s="24" t="e">
        <f t="shared" si="23"/>
        <v>#DIV/0!</v>
      </c>
    </row>
    <row r="317" spans="1:8" x14ac:dyDescent="0.25">
      <c r="A317" s="91"/>
      <c r="B317" s="91"/>
      <c r="C317" s="92"/>
      <c r="D317" s="91"/>
      <c r="E317" s="91"/>
      <c r="F317" s="93"/>
      <c r="G317" s="93"/>
      <c r="H317" s="24" t="e">
        <f t="shared" si="23"/>
        <v>#DIV/0!</v>
      </c>
    </row>
    <row r="318" spans="1:8" x14ac:dyDescent="0.25">
      <c r="A318" s="91"/>
      <c r="B318" s="91"/>
      <c r="C318" s="92"/>
      <c r="D318" s="91"/>
      <c r="E318" s="91"/>
      <c r="F318" s="93"/>
      <c r="G318" s="93"/>
      <c r="H318" s="24" t="e">
        <f t="shared" si="23"/>
        <v>#DIV/0!</v>
      </c>
    </row>
    <row r="319" spans="1:8" x14ac:dyDescent="0.25">
      <c r="A319" s="91"/>
      <c r="B319" s="91"/>
      <c r="C319" s="92"/>
      <c r="D319" s="91"/>
      <c r="E319" s="91"/>
      <c r="F319" s="93"/>
      <c r="G319" s="93"/>
      <c r="H319" s="24" t="e">
        <f t="shared" si="23"/>
        <v>#DIV/0!</v>
      </c>
    </row>
    <row r="320" spans="1:8" x14ac:dyDescent="0.25">
      <c r="A320" s="91"/>
      <c r="B320" s="91"/>
      <c r="C320" s="92"/>
      <c r="D320" s="91"/>
      <c r="E320" s="91"/>
      <c r="F320" s="93"/>
      <c r="G320" s="93"/>
      <c r="H320" s="24" t="e">
        <f t="shared" si="23"/>
        <v>#DIV/0!</v>
      </c>
    </row>
    <row r="321" spans="1:8" x14ac:dyDescent="0.25">
      <c r="A321" s="91"/>
      <c r="B321" s="91"/>
      <c r="C321" s="92"/>
      <c r="D321" s="91"/>
      <c r="E321" s="91"/>
      <c r="F321" s="93"/>
      <c r="G321" s="93"/>
      <c r="H321" s="24" t="e">
        <f t="shared" si="23"/>
        <v>#DIV/0!</v>
      </c>
    </row>
    <row r="322" spans="1:8" x14ac:dyDescent="0.25">
      <c r="A322" s="91"/>
      <c r="B322" s="91"/>
      <c r="C322" s="92"/>
      <c r="D322" s="91"/>
      <c r="E322" s="91"/>
      <c r="F322" s="93"/>
      <c r="G322" s="93"/>
      <c r="H322" s="24" t="e">
        <f t="shared" si="23"/>
        <v>#DIV/0!</v>
      </c>
    </row>
    <row r="323" spans="1:8" x14ac:dyDescent="0.25">
      <c r="A323" s="91"/>
      <c r="B323" s="91"/>
      <c r="C323" s="92"/>
      <c r="D323" s="91"/>
      <c r="E323" s="91"/>
      <c r="F323" s="93"/>
      <c r="G323" s="93"/>
      <c r="H323" s="24" t="e">
        <f t="shared" si="23"/>
        <v>#DIV/0!</v>
      </c>
    </row>
    <row r="324" spans="1:8" x14ac:dyDescent="0.25">
      <c r="A324" s="91"/>
      <c r="B324" s="91"/>
      <c r="C324" s="92"/>
      <c r="D324" s="91"/>
      <c r="E324" s="91"/>
      <c r="F324" s="93"/>
      <c r="G324" s="93"/>
      <c r="H324" s="24" t="e">
        <f t="shared" si="23"/>
        <v>#DIV/0!</v>
      </c>
    </row>
    <row r="325" spans="1:8" x14ac:dyDescent="0.25">
      <c r="A325" s="91"/>
      <c r="B325" s="91"/>
      <c r="C325" s="92"/>
      <c r="D325" s="91"/>
      <c r="E325" s="91"/>
      <c r="F325" s="93"/>
      <c r="G325" s="93"/>
      <c r="H325" s="24" t="e">
        <f t="shared" si="23"/>
        <v>#DIV/0!</v>
      </c>
    </row>
    <row r="326" spans="1:8" x14ac:dyDescent="0.25">
      <c r="A326" s="91"/>
      <c r="B326" s="91"/>
      <c r="C326" s="92"/>
      <c r="D326" s="91"/>
      <c r="E326" s="91"/>
      <c r="F326" s="93"/>
      <c r="G326" s="93"/>
      <c r="H326" s="24" t="e">
        <f t="shared" si="23"/>
        <v>#DIV/0!</v>
      </c>
    </row>
    <row r="327" spans="1:8" x14ac:dyDescent="0.25">
      <c r="A327" s="91"/>
      <c r="B327" s="91"/>
      <c r="C327" s="92"/>
      <c r="D327" s="91"/>
      <c r="E327" s="91"/>
      <c r="F327" s="93"/>
      <c r="G327" s="93"/>
      <c r="H327" s="24" t="e">
        <f t="shared" si="23"/>
        <v>#DIV/0!</v>
      </c>
    </row>
    <row r="328" spans="1:8" x14ac:dyDescent="0.25">
      <c r="A328" s="91"/>
      <c r="B328" s="91"/>
      <c r="C328" s="92"/>
      <c r="D328" s="91"/>
      <c r="E328" s="91"/>
      <c r="F328" s="93"/>
      <c r="G328" s="93"/>
      <c r="H328" s="24" t="e">
        <f t="shared" si="23"/>
        <v>#DIV/0!</v>
      </c>
    </row>
    <row r="329" spans="1:8" x14ac:dyDescent="0.25">
      <c r="A329" s="91"/>
      <c r="B329" s="91"/>
      <c r="C329" s="92"/>
      <c r="D329" s="91"/>
      <c r="E329" s="91"/>
      <c r="F329" s="93"/>
      <c r="G329" s="93"/>
      <c r="H329" s="24" t="e">
        <f t="shared" si="23"/>
        <v>#DIV/0!</v>
      </c>
    </row>
    <row r="330" spans="1:8" x14ac:dyDescent="0.25">
      <c r="A330" s="91"/>
      <c r="B330" s="91"/>
      <c r="C330" s="92"/>
      <c r="D330" s="91"/>
      <c r="E330" s="91"/>
      <c r="F330" s="93"/>
      <c r="G330" s="93"/>
      <c r="H330" s="24" t="e">
        <f t="shared" si="23"/>
        <v>#DIV/0!</v>
      </c>
    </row>
    <row r="331" spans="1:8" x14ac:dyDescent="0.25">
      <c r="A331" s="91"/>
      <c r="B331" s="91"/>
      <c r="C331" s="92"/>
      <c r="D331" s="91"/>
      <c r="E331" s="91"/>
      <c r="F331" s="93"/>
      <c r="G331" s="93"/>
      <c r="H331" s="24" t="e">
        <f t="shared" si="23"/>
        <v>#DIV/0!</v>
      </c>
    </row>
    <row r="332" spans="1:8" x14ac:dyDescent="0.25">
      <c r="A332" s="91"/>
      <c r="B332" s="91"/>
      <c r="C332" s="92"/>
      <c r="D332" s="91"/>
      <c r="E332" s="91"/>
      <c r="F332" s="93"/>
      <c r="G332" s="93"/>
      <c r="H332" s="24" t="e">
        <f t="shared" si="23"/>
        <v>#DIV/0!</v>
      </c>
    </row>
    <row r="333" spans="1:8" x14ac:dyDescent="0.25">
      <c r="A333" s="91"/>
      <c r="B333" s="91"/>
      <c r="C333" s="92"/>
      <c r="D333" s="91"/>
      <c r="E333" s="91"/>
      <c r="F333" s="93"/>
      <c r="G333" s="93"/>
      <c r="H333" s="24" t="e">
        <f t="shared" si="23"/>
        <v>#DIV/0!</v>
      </c>
    </row>
    <row r="334" spans="1:8" x14ac:dyDescent="0.25">
      <c r="A334" s="91"/>
      <c r="B334" s="91"/>
      <c r="C334" s="92"/>
      <c r="D334" s="91"/>
      <c r="E334" s="91"/>
      <c r="F334" s="93"/>
      <c r="G334" s="93"/>
      <c r="H334" s="24" t="e">
        <f t="shared" si="23"/>
        <v>#DIV/0!</v>
      </c>
    </row>
    <row r="335" spans="1:8" x14ac:dyDescent="0.25">
      <c r="A335" s="91"/>
      <c r="B335" s="91"/>
      <c r="C335" s="92"/>
      <c r="D335" s="91"/>
      <c r="E335" s="91"/>
      <c r="F335" s="93"/>
      <c r="G335" s="93"/>
      <c r="H335" s="24" t="e">
        <f t="shared" si="23"/>
        <v>#DIV/0!</v>
      </c>
    </row>
    <row r="336" spans="1:8" x14ac:dyDescent="0.25">
      <c r="A336" s="91"/>
      <c r="B336" s="91"/>
      <c r="C336" s="92"/>
      <c r="D336" s="91"/>
      <c r="E336" s="91"/>
      <c r="F336" s="93"/>
      <c r="G336" s="93"/>
      <c r="H336" s="24" t="e">
        <f t="shared" si="23"/>
        <v>#DIV/0!</v>
      </c>
    </row>
    <row r="337" spans="1:8" x14ac:dyDescent="0.25">
      <c r="A337" s="91"/>
      <c r="B337" s="91"/>
      <c r="C337" s="92"/>
      <c r="D337" s="91"/>
      <c r="E337" s="91"/>
      <c r="F337" s="93"/>
      <c r="G337" s="93"/>
      <c r="H337" s="24" t="e">
        <f t="shared" si="23"/>
        <v>#DIV/0!</v>
      </c>
    </row>
    <row r="338" spans="1:8" x14ac:dyDescent="0.25">
      <c r="A338" s="91"/>
      <c r="B338" s="91"/>
      <c r="C338" s="92"/>
      <c r="D338" s="91"/>
      <c r="E338" s="91"/>
      <c r="F338" s="93"/>
      <c r="G338" s="93"/>
      <c r="H338" s="24" t="e">
        <f t="shared" si="23"/>
        <v>#DIV/0!</v>
      </c>
    </row>
    <row r="339" spans="1:8" x14ac:dyDescent="0.25">
      <c r="A339" s="91"/>
      <c r="B339" s="91"/>
      <c r="C339" s="92"/>
      <c r="D339" s="91"/>
      <c r="E339" s="91"/>
      <c r="F339" s="93"/>
      <c r="G339" s="93"/>
      <c r="H339" s="24" t="e">
        <f t="shared" si="23"/>
        <v>#DIV/0!</v>
      </c>
    </row>
    <row r="340" spans="1:8" x14ac:dyDescent="0.25">
      <c r="A340" s="91"/>
      <c r="B340" s="91"/>
      <c r="C340" s="92"/>
      <c r="D340" s="91"/>
      <c r="E340" s="91"/>
      <c r="F340" s="93"/>
      <c r="G340" s="93"/>
      <c r="H340" s="24" t="e">
        <f t="shared" si="23"/>
        <v>#DIV/0!</v>
      </c>
    </row>
    <row r="341" spans="1:8" x14ac:dyDescent="0.25">
      <c r="A341" s="91"/>
      <c r="B341" s="91"/>
      <c r="C341" s="92"/>
      <c r="D341" s="91"/>
      <c r="E341" s="91"/>
      <c r="F341" s="93"/>
      <c r="G341" s="93"/>
      <c r="H341" s="24" t="e">
        <f t="shared" si="23"/>
        <v>#DIV/0!</v>
      </c>
    </row>
    <row r="342" spans="1:8" x14ac:dyDescent="0.25">
      <c r="A342" s="91"/>
      <c r="B342" s="91"/>
      <c r="C342" s="92"/>
      <c r="D342" s="91"/>
      <c r="E342" s="91"/>
      <c r="F342" s="93"/>
      <c r="G342" s="93"/>
      <c r="H342" s="24" t="e">
        <f t="shared" si="23"/>
        <v>#DIV/0!</v>
      </c>
    </row>
    <row r="343" spans="1:8" x14ac:dyDescent="0.25">
      <c r="A343" s="91"/>
      <c r="B343" s="91"/>
      <c r="C343" s="92"/>
      <c r="D343" s="91"/>
      <c r="E343" s="91"/>
      <c r="F343" s="93"/>
      <c r="G343" s="93"/>
      <c r="H343" s="24" t="e">
        <f t="shared" si="23"/>
        <v>#DIV/0!</v>
      </c>
    </row>
    <row r="344" spans="1:8" x14ac:dyDescent="0.25">
      <c r="A344" s="91"/>
      <c r="B344" s="91"/>
      <c r="C344" s="92"/>
      <c r="D344" s="91"/>
      <c r="E344" s="91"/>
      <c r="F344" s="93"/>
      <c r="G344" s="93"/>
      <c r="H344" s="24" t="e">
        <f t="shared" si="23"/>
        <v>#DIV/0!</v>
      </c>
    </row>
    <row r="345" spans="1:8" x14ac:dyDescent="0.25">
      <c r="A345" s="91"/>
      <c r="B345" s="91"/>
      <c r="C345" s="92"/>
      <c r="D345" s="91"/>
      <c r="E345" s="91"/>
      <c r="F345" s="93"/>
      <c r="G345" s="93"/>
      <c r="H345" s="24" t="e">
        <f t="shared" si="23"/>
        <v>#DIV/0!</v>
      </c>
    </row>
    <row r="346" spans="1:8" x14ac:dyDescent="0.25">
      <c r="A346" s="91"/>
      <c r="B346" s="91"/>
      <c r="C346" s="92"/>
      <c r="D346" s="91"/>
      <c r="E346" s="91"/>
      <c r="F346" s="93"/>
      <c r="G346" s="93"/>
      <c r="H346" s="24" t="e">
        <f t="shared" si="23"/>
        <v>#DIV/0!</v>
      </c>
    </row>
    <row r="347" spans="1:8" x14ac:dyDescent="0.25">
      <c r="A347" s="91"/>
      <c r="B347" s="91"/>
      <c r="C347" s="92"/>
      <c r="D347" s="91"/>
      <c r="E347" s="91"/>
      <c r="F347" s="93"/>
      <c r="G347" s="93"/>
      <c r="H347" s="24" t="e">
        <f t="shared" si="23"/>
        <v>#DIV/0!</v>
      </c>
    </row>
    <row r="348" spans="1:8" x14ac:dyDescent="0.25">
      <c r="A348" s="91"/>
      <c r="B348" s="91"/>
      <c r="C348" s="92"/>
      <c r="D348" s="91"/>
      <c r="E348" s="91"/>
      <c r="F348" s="93"/>
      <c r="G348" s="93"/>
      <c r="H348" s="24" t="e">
        <f t="shared" si="23"/>
        <v>#DIV/0!</v>
      </c>
    </row>
    <row r="349" spans="1:8" x14ac:dyDescent="0.25">
      <c r="A349" s="91"/>
      <c r="B349" s="91"/>
      <c r="C349" s="92"/>
      <c r="D349" s="91"/>
      <c r="E349" s="91"/>
      <c r="F349" s="93"/>
      <c r="G349" s="93"/>
      <c r="H349" s="24" t="e">
        <f t="shared" si="23"/>
        <v>#DIV/0!</v>
      </c>
    </row>
    <row r="350" spans="1:8" x14ac:dyDescent="0.25">
      <c r="A350" s="91"/>
      <c r="B350" s="91"/>
      <c r="C350" s="92"/>
      <c r="D350" s="91"/>
      <c r="E350" s="91"/>
      <c r="F350" s="93"/>
      <c r="G350" s="93"/>
      <c r="H350" s="24" t="e">
        <f t="shared" si="23"/>
        <v>#DIV/0!</v>
      </c>
    </row>
    <row r="351" spans="1:8" x14ac:dyDescent="0.25">
      <c r="A351" s="91"/>
      <c r="B351" s="91"/>
      <c r="C351" s="92"/>
      <c r="D351" s="91"/>
      <c r="E351" s="91"/>
      <c r="F351" s="93"/>
      <c r="G351" s="93"/>
      <c r="H351" s="24" t="e">
        <f t="shared" si="23"/>
        <v>#DIV/0!</v>
      </c>
    </row>
    <row r="352" spans="1:8" x14ac:dyDescent="0.25">
      <c r="A352" s="91"/>
      <c r="B352" s="91"/>
      <c r="C352" s="92"/>
      <c r="D352" s="91"/>
      <c r="E352" s="91"/>
      <c r="F352" s="93"/>
      <c r="G352" s="93"/>
      <c r="H352" s="24" t="e">
        <f t="shared" si="23"/>
        <v>#DIV/0!</v>
      </c>
    </row>
    <row r="353" spans="1:8" x14ac:dyDescent="0.25">
      <c r="A353" s="91"/>
      <c r="B353" s="91"/>
      <c r="C353" s="92"/>
      <c r="D353" s="91"/>
      <c r="E353" s="91"/>
      <c r="F353" s="93"/>
      <c r="G353" s="93"/>
      <c r="H353" s="24" t="e">
        <f t="shared" si="23"/>
        <v>#DIV/0!</v>
      </c>
    </row>
    <row r="354" spans="1:8" x14ac:dyDescent="0.25">
      <c r="A354" s="91"/>
      <c r="B354" s="91"/>
      <c r="C354" s="92"/>
      <c r="D354" s="91"/>
      <c r="E354" s="91"/>
      <c r="F354" s="93"/>
      <c r="G354" s="93"/>
      <c r="H354" s="24" t="e">
        <f t="shared" si="23"/>
        <v>#DIV/0!</v>
      </c>
    </row>
    <row r="355" spans="1:8" x14ac:dyDescent="0.25">
      <c r="A355" s="91"/>
      <c r="B355" s="91"/>
      <c r="C355" s="92"/>
      <c r="D355" s="91"/>
      <c r="E355" s="91"/>
      <c r="F355" s="93"/>
      <c r="G355" s="93"/>
      <c r="H355" s="24" t="e">
        <f t="shared" si="23"/>
        <v>#DIV/0!</v>
      </c>
    </row>
    <row r="356" spans="1:8" x14ac:dyDescent="0.25">
      <c r="A356" s="91"/>
      <c r="B356" s="91"/>
      <c r="C356" s="92"/>
      <c r="D356" s="91"/>
      <c r="E356" s="91"/>
      <c r="F356" s="93"/>
      <c r="G356" s="93"/>
      <c r="H356" s="24" t="e">
        <f t="shared" si="23"/>
        <v>#DIV/0!</v>
      </c>
    </row>
    <row r="357" spans="1:8" x14ac:dyDescent="0.25">
      <c r="A357" s="91"/>
      <c r="B357" s="91"/>
      <c r="C357" s="92"/>
      <c r="D357" s="91"/>
      <c r="E357" s="91"/>
      <c r="F357" s="93"/>
      <c r="G357" s="93"/>
      <c r="H357" s="24" t="e">
        <f t="shared" si="23"/>
        <v>#DIV/0!</v>
      </c>
    </row>
    <row r="358" spans="1:8" x14ac:dyDescent="0.25">
      <c r="A358" s="91"/>
      <c r="B358" s="91"/>
      <c r="C358" s="92"/>
      <c r="D358" s="91"/>
      <c r="E358" s="91"/>
      <c r="F358" s="93"/>
      <c r="G358" s="93"/>
      <c r="H358" s="24" t="e">
        <f t="shared" si="23"/>
        <v>#DIV/0!</v>
      </c>
    </row>
    <row r="359" spans="1:8" x14ac:dyDescent="0.25">
      <c r="A359" s="91"/>
      <c r="B359" s="91"/>
      <c r="C359" s="92"/>
      <c r="D359" s="91"/>
      <c r="E359" s="91"/>
      <c r="F359" s="93"/>
      <c r="G359" s="93"/>
      <c r="H359" s="24" t="e">
        <f t="shared" si="23"/>
        <v>#DIV/0!</v>
      </c>
    </row>
    <row r="360" spans="1:8" x14ac:dyDescent="0.25">
      <c r="A360" s="91"/>
      <c r="B360" s="91"/>
      <c r="C360" s="92"/>
      <c r="D360" s="91"/>
      <c r="E360" s="91"/>
      <c r="F360" s="93"/>
      <c r="G360" s="93"/>
      <c r="H360" s="24" t="e">
        <f t="shared" si="23"/>
        <v>#DIV/0!</v>
      </c>
    </row>
    <row r="361" spans="1:8" x14ac:dyDescent="0.25">
      <c r="A361" s="91"/>
      <c r="B361" s="91"/>
      <c r="C361" s="92"/>
      <c r="D361" s="91"/>
      <c r="E361" s="91"/>
      <c r="F361" s="93"/>
      <c r="G361" s="93"/>
      <c r="H361" s="24" t="e">
        <f t="shared" si="23"/>
        <v>#DIV/0!</v>
      </c>
    </row>
    <row r="362" spans="1:8" x14ac:dyDescent="0.25">
      <c r="A362" s="91"/>
      <c r="B362" s="91"/>
      <c r="C362" s="92"/>
      <c r="D362" s="91"/>
      <c r="E362" s="91"/>
      <c r="F362" s="93"/>
      <c r="G362" s="93"/>
      <c r="H362" s="24" t="e">
        <f t="shared" si="23"/>
        <v>#DIV/0!</v>
      </c>
    </row>
    <row r="363" spans="1:8" x14ac:dyDescent="0.25">
      <c r="A363" s="91"/>
      <c r="B363" s="91"/>
      <c r="C363" s="92"/>
      <c r="D363" s="91"/>
      <c r="E363" s="91"/>
      <c r="F363" s="93"/>
      <c r="G363" s="93"/>
      <c r="H363" s="24" t="e">
        <f t="shared" si="23"/>
        <v>#DIV/0!</v>
      </c>
    </row>
    <row r="364" spans="1:8" x14ac:dyDescent="0.25">
      <c r="A364" s="91"/>
      <c r="B364" s="91"/>
      <c r="C364" s="92"/>
      <c r="D364" s="91"/>
      <c r="E364" s="91"/>
      <c r="F364" s="93"/>
      <c r="G364" s="93"/>
      <c r="H364" s="24" t="e">
        <f t="shared" ref="H364:H427" si="24">SUM(G364/F364)</f>
        <v>#DIV/0!</v>
      </c>
    </row>
    <row r="365" spans="1:8" x14ac:dyDescent="0.25">
      <c r="A365" s="91"/>
      <c r="B365" s="91"/>
      <c r="C365" s="92"/>
      <c r="D365" s="91"/>
      <c r="E365" s="91"/>
      <c r="F365" s="93"/>
      <c r="G365" s="93"/>
      <c r="H365" s="24" t="e">
        <f t="shared" si="24"/>
        <v>#DIV/0!</v>
      </c>
    </row>
    <row r="366" spans="1:8" x14ac:dyDescent="0.25">
      <c r="A366" s="91"/>
      <c r="B366" s="91"/>
      <c r="C366" s="92"/>
      <c r="D366" s="91"/>
      <c r="E366" s="91"/>
      <c r="F366" s="93"/>
      <c r="G366" s="93"/>
      <c r="H366" s="24" t="e">
        <f t="shared" si="24"/>
        <v>#DIV/0!</v>
      </c>
    </row>
    <row r="367" spans="1:8" x14ac:dyDescent="0.25">
      <c r="A367" s="91"/>
      <c r="B367" s="91"/>
      <c r="C367" s="92"/>
      <c r="D367" s="91"/>
      <c r="E367" s="91"/>
      <c r="F367" s="93"/>
      <c r="G367" s="93"/>
      <c r="H367" s="24" t="e">
        <f t="shared" si="24"/>
        <v>#DIV/0!</v>
      </c>
    </row>
    <row r="368" spans="1:8" x14ac:dyDescent="0.25">
      <c r="A368" s="91"/>
      <c r="B368" s="91"/>
      <c r="C368" s="92"/>
      <c r="D368" s="91"/>
      <c r="E368" s="91"/>
      <c r="F368" s="93"/>
      <c r="G368" s="93"/>
      <c r="H368" s="24" t="e">
        <f t="shared" si="24"/>
        <v>#DIV/0!</v>
      </c>
    </row>
    <row r="369" spans="1:8" x14ac:dyDescent="0.25">
      <c r="A369" s="91"/>
      <c r="B369" s="91"/>
      <c r="C369" s="92"/>
      <c r="D369" s="91"/>
      <c r="E369" s="91"/>
      <c r="F369" s="93"/>
      <c r="G369" s="93"/>
      <c r="H369" s="24" t="e">
        <f t="shared" si="24"/>
        <v>#DIV/0!</v>
      </c>
    </row>
    <row r="370" spans="1:8" x14ac:dyDescent="0.25">
      <c r="A370" s="91"/>
      <c r="B370" s="91"/>
      <c r="C370" s="92"/>
      <c r="D370" s="91"/>
      <c r="E370" s="91"/>
      <c r="F370" s="93"/>
      <c r="G370" s="93"/>
      <c r="H370" s="24" t="e">
        <f t="shared" si="24"/>
        <v>#DIV/0!</v>
      </c>
    </row>
    <row r="371" spans="1:8" x14ac:dyDescent="0.25">
      <c r="A371" s="91"/>
      <c r="B371" s="91"/>
      <c r="C371" s="92"/>
      <c r="D371" s="91"/>
      <c r="E371" s="91"/>
      <c r="F371" s="93"/>
      <c r="G371" s="93"/>
      <c r="H371" s="24" t="e">
        <f t="shared" si="24"/>
        <v>#DIV/0!</v>
      </c>
    </row>
    <row r="372" spans="1:8" x14ac:dyDescent="0.25">
      <c r="A372" s="91"/>
      <c r="B372" s="91"/>
      <c r="C372" s="92"/>
      <c r="D372" s="91"/>
      <c r="E372" s="91"/>
      <c r="F372" s="93"/>
      <c r="G372" s="93"/>
      <c r="H372" s="24" t="e">
        <f t="shared" si="24"/>
        <v>#DIV/0!</v>
      </c>
    </row>
    <row r="373" spans="1:8" x14ac:dyDescent="0.25">
      <c r="A373" s="91"/>
      <c r="B373" s="91"/>
      <c r="C373" s="92"/>
      <c r="D373" s="91"/>
      <c r="E373" s="91"/>
      <c r="F373" s="93"/>
      <c r="G373" s="93"/>
      <c r="H373" s="24" t="e">
        <f t="shared" si="24"/>
        <v>#DIV/0!</v>
      </c>
    </row>
    <row r="374" spans="1:8" x14ac:dyDescent="0.25">
      <c r="A374" s="91"/>
      <c r="B374" s="91"/>
      <c r="C374" s="92"/>
      <c r="D374" s="91"/>
      <c r="E374" s="91"/>
      <c r="F374" s="93"/>
      <c r="G374" s="93"/>
      <c r="H374" s="24" t="e">
        <f t="shared" si="24"/>
        <v>#DIV/0!</v>
      </c>
    </row>
    <row r="375" spans="1:8" x14ac:dyDescent="0.25">
      <c r="A375" s="91"/>
      <c r="B375" s="91"/>
      <c r="C375" s="92"/>
      <c r="D375" s="91"/>
      <c r="E375" s="91"/>
      <c r="F375" s="93"/>
      <c r="G375" s="93"/>
      <c r="H375" s="24" t="e">
        <f t="shared" si="24"/>
        <v>#DIV/0!</v>
      </c>
    </row>
    <row r="376" spans="1:8" x14ac:dyDescent="0.25">
      <c r="A376" s="91"/>
      <c r="B376" s="91"/>
      <c r="C376" s="92"/>
      <c r="D376" s="91"/>
      <c r="E376" s="91"/>
      <c r="F376" s="93"/>
      <c r="G376" s="93"/>
      <c r="H376" s="24" t="e">
        <f t="shared" si="24"/>
        <v>#DIV/0!</v>
      </c>
    </row>
    <row r="377" spans="1:8" x14ac:dyDescent="0.25">
      <c r="A377" s="91"/>
      <c r="B377" s="91"/>
      <c r="C377" s="92"/>
      <c r="D377" s="91"/>
      <c r="E377" s="91"/>
      <c r="F377" s="93"/>
      <c r="G377" s="93"/>
      <c r="H377" s="24" t="e">
        <f t="shared" si="24"/>
        <v>#DIV/0!</v>
      </c>
    </row>
    <row r="378" spans="1:8" x14ac:dyDescent="0.25">
      <c r="A378" s="91"/>
      <c r="B378" s="91"/>
      <c r="C378" s="92"/>
      <c r="D378" s="91"/>
      <c r="E378" s="91"/>
      <c r="F378" s="93"/>
      <c r="G378" s="93"/>
      <c r="H378" s="24" t="e">
        <f t="shared" si="24"/>
        <v>#DIV/0!</v>
      </c>
    </row>
    <row r="379" spans="1:8" x14ac:dyDescent="0.25">
      <c r="A379" s="91"/>
      <c r="B379" s="91"/>
      <c r="C379" s="92"/>
      <c r="D379" s="91"/>
      <c r="E379" s="91"/>
      <c r="F379" s="93"/>
      <c r="G379" s="93"/>
      <c r="H379" s="24" t="e">
        <f t="shared" si="24"/>
        <v>#DIV/0!</v>
      </c>
    </row>
    <row r="380" spans="1:8" x14ac:dyDescent="0.25">
      <c r="A380" s="91"/>
      <c r="B380" s="91"/>
      <c r="C380" s="92"/>
      <c r="D380" s="91"/>
      <c r="E380" s="91"/>
      <c r="F380" s="93"/>
      <c r="G380" s="93"/>
      <c r="H380" s="24" t="e">
        <f t="shared" si="24"/>
        <v>#DIV/0!</v>
      </c>
    </row>
    <row r="381" spans="1:8" x14ac:dyDescent="0.25">
      <c r="A381" s="91"/>
      <c r="B381" s="91"/>
      <c r="C381" s="92"/>
      <c r="D381" s="91"/>
      <c r="E381" s="91"/>
      <c r="F381" s="93"/>
      <c r="G381" s="93"/>
      <c r="H381" s="24" t="e">
        <f t="shared" si="24"/>
        <v>#DIV/0!</v>
      </c>
    </row>
    <row r="382" spans="1:8" x14ac:dyDescent="0.25">
      <c r="A382" s="91"/>
      <c r="B382" s="91"/>
      <c r="C382" s="92"/>
      <c r="D382" s="91"/>
      <c r="E382" s="91"/>
      <c r="F382" s="93"/>
      <c r="G382" s="93"/>
      <c r="H382" s="24" t="e">
        <f t="shared" si="24"/>
        <v>#DIV/0!</v>
      </c>
    </row>
    <row r="383" spans="1:8" x14ac:dyDescent="0.25">
      <c r="A383" s="91"/>
      <c r="B383" s="91"/>
      <c r="C383" s="92"/>
      <c r="D383" s="91"/>
      <c r="E383" s="91"/>
      <c r="F383" s="93"/>
      <c r="G383" s="93"/>
      <c r="H383" s="24" t="e">
        <f t="shared" si="24"/>
        <v>#DIV/0!</v>
      </c>
    </row>
    <row r="384" spans="1:8" x14ac:dyDescent="0.25">
      <c r="A384" s="91"/>
      <c r="B384" s="91"/>
      <c r="C384" s="92"/>
      <c r="D384" s="91"/>
      <c r="E384" s="91"/>
      <c r="F384" s="93"/>
      <c r="G384" s="93"/>
      <c r="H384" s="24" t="e">
        <f t="shared" si="24"/>
        <v>#DIV/0!</v>
      </c>
    </row>
    <row r="385" spans="1:8" x14ac:dyDescent="0.25">
      <c r="A385" s="91"/>
      <c r="B385" s="91"/>
      <c r="C385" s="92"/>
      <c r="D385" s="91"/>
      <c r="E385" s="91"/>
      <c r="F385" s="93"/>
      <c r="G385" s="93"/>
      <c r="H385" s="24" t="e">
        <f t="shared" si="24"/>
        <v>#DIV/0!</v>
      </c>
    </row>
    <row r="386" spans="1:8" x14ac:dyDescent="0.25">
      <c r="A386" s="91"/>
      <c r="B386" s="91"/>
      <c r="C386" s="92"/>
      <c r="D386" s="91"/>
      <c r="E386" s="91"/>
      <c r="F386" s="93"/>
      <c r="G386" s="93"/>
      <c r="H386" s="24" t="e">
        <f t="shared" si="24"/>
        <v>#DIV/0!</v>
      </c>
    </row>
    <row r="387" spans="1:8" x14ac:dyDescent="0.25">
      <c r="A387" s="91"/>
      <c r="B387" s="91"/>
      <c r="C387" s="92"/>
      <c r="D387" s="91"/>
      <c r="E387" s="91"/>
      <c r="F387" s="93"/>
      <c r="G387" s="93"/>
      <c r="H387" s="24" t="e">
        <f t="shared" si="24"/>
        <v>#DIV/0!</v>
      </c>
    </row>
    <row r="388" spans="1:8" x14ac:dyDescent="0.25">
      <c r="A388" s="91"/>
      <c r="B388" s="91"/>
      <c r="C388" s="92"/>
      <c r="D388" s="91"/>
      <c r="E388" s="91"/>
      <c r="F388" s="93"/>
      <c r="G388" s="93"/>
      <c r="H388" s="24" t="e">
        <f t="shared" si="24"/>
        <v>#DIV/0!</v>
      </c>
    </row>
    <row r="389" spans="1:8" x14ac:dyDescent="0.25">
      <c r="A389" s="91"/>
      <c r="B389" s="91"/>
      <c r="C389" s="92"/>
      <c r="D389" s="91"/>
      <c r="E389" s="91"/>
      <c r="F389" s="93"/>
      <c r="G389" s="93"/>
      <c r="H389" s="24" t="e">
        <f t="shared" si="24"/>
        <v>#DIV/0!</v>
      </c>
    </row>
    <row r="390" spans="1:8" x14ac:dyDescent="0.25">
      <c r="A390" s="91"/>
      <c r="B390" s="91"/>
      <c r="C390" s="92"/>
      <c r="D390" s="91"/>
      <c r="E390" s="91"/>
      <c r="F390" s="93"/>
      <c r="G390" s="93"/>
      <c r="H390" s="24" t="e">
        <f t="shared" si="24"/>
        <v>#DIV/0!</v>
      </c>
    </row>
    <row r="391" spans="1:8" x14ac:dyDescent="0.25">
      <c r="A391" s="91"/>
      <c r="B391" s="91"/>
      <c r="C391" s="92"/>
      <c r="D391" s="91"/>
      <c r="E391" s="91"/>
      <c r="F391" s="93"/>
      <c r="G391" s="93"/>
      <c r="H391" s="24" t="e">
        <f t="shared" si="24"/>
        <v>#DIV/0!</v>
      </c>
    </row>
    <row r="392" spans="1:8" x14ac:dyDescent="0.25">
      <c r="A392" s="91"/>
      <c r="B392" s="91"/>
      <c r="C392" s="92"/>
      <c r="D392" s="91"/>
      <c r="E392" s="91"/>
      <c r="F392" s="93"/>
      <c r="G392" s="93"/>
      <c r="H392" s="24" t="e">
        <f t="shared" si="24"/>
        <v>#DIV/0!</v>
      </c>
    </row>
    <row r="393" spans="1:8" x14ac:dyDescent="0.25">
      <c r="A393" s="91"/>
      <c r="B393" s="91"/>
      <c r="C393" s="92"/>
      <c r="D393" s="91"/>
      <c r="E393" s="91"/>
      <c r="F393" s="93"/>
      <c r="G393" s="93"/>
      <c r="H393" s="24" t="e">
        <f t="shared" si="24"/>
        <v>#DIV/0!</v>
      </c>
    </row>
    <row r="394" spans="1:8" x14ac:dyDescent="0.25">
      <c r="A394" s="91"/>
      <c r="B394" s="91"/>
      <c r="C394" s="92"/>
      <c r="D394" s="91"/>
      <c r="E394" s="91"/>
      <c r="F394" s="93"/>
      <c r="G394" s="93"/>
      <c r="H394" s="24" t="e">
        <f t="shared" si="24"/>
        <v>#DIV/0!</v>
      </c>
    </row>
    <row r="395" spans="1:8" x14ac:dyDescent="0.25">
      <c r="A395" s="91"/>
      <c r="B395" s="91"/>
      <c r="C395" s="92"/>
      <c r="D395" s="91"/>
      <c r="E395" s="91"/>
      <c r="F395" s="93"/>
      <c r="G395" s="93"/>
      <c r="H395" s="24" t="e">
        <f t="shared" si="24"/>
        <v>#DIV/0!</v>
      </c>
    </row>
    <row r="396" spans="1:8" x14ac:dyDescent="0.25">
      <c r="A396" s="91"/>
      <c r="B396" s="91"/>
      <c r="C396" s="92"/>
      <c r="D396" s="91"/>
      <c r="E396" s="91"/>
      <c r="F396" s="93"/>
      <c r="G396" s="93"/>
      <c r="H396" s="24" t="e">
        <f t="shared" si="24"/>
        <v>#DIV/0!</v>
      </c>
    </row>
    <row r="397" spans="1:8" x14ac:dyDescent="0.25">
      <c r="A397" s="91"/>
      <c r="B397" s="91"/>
      <c r="C397" s="92"/>
      <c r="D397" s="91"/>
      <c r="E397" s="91"/>
      <c r="F397" s="93"/>
      <c r="G397" s="93"/>
      <c r="H397" s="24" t="e">
        <f t="shared" si="24"/>
        <v>#DIV/0!</v>
      </c>
    </row>
    <row r="398" spans="1:8" x14ac:dyDescent="0.25">
      <c r="A398" s="91"/>
      <c r="B398" s="91"/>
      <c r="C398" s="92"/>
      <c r="D398" s="91"/>
      <c r="E398" s="91"/>
      <c r="F398" s="93"/>
      <c r="G398" s="93"/>
      <c r="H398" s="24" t="e">
        <f t="shared" si="24"/>
        <v>#DIV/0!</v>
      </c>
    </row>
    <row r="399" spans="1:8" x14ac:dyDescent="0.25">
      <c r="A399" s="91"/>
      <c r="B399" s="91"/>
      <c r="C399" s="92"/>
      <c r="D399" s="91"/>
      <c r="E399" s="91"/>
      <c r="F399" s="93"/>
      <c r="G399" s="93"/>
      <c r="H399" s="24" t="e">
        <f t="shared" si="24"/>
        <v>#DIV/0!</v>
      </c>
    </row>
    <row r="400" spans="1:8" x14ac:dyDescent="0.25">
      <c r="A400" s="91"/>
      <c r="B400" s="91"/>
      <c r="C400" s="92"/>
      <c r="D400" s="91"/>
      <c r="E400" s="91"/>
      <c r="F400" s="93"/>
      <c r="G400" s="93"/>
      <c r="H400" s="24" t="e">
        <f t="shared" si="24"/>
        <v>#DIV/0!</v>
      </c>
    </row>
    <row r="401" spans="1:8" x14ac:dyDescent="0.25">
      <c r="A401" s="91"/>
      <c r="B401" s="91"/>
      <c r="C401" s="92"/>
      <c r="D401" s="91"/>
      <c r="E401" s="91"/>
      <c r="F401" s="93"/>
      <c r="G401" s="93"/>
      <c r="H401" s="24" t="e">
        <f t="shared" si="24"/>
        <v>#DIV/0!</v>
      </c>
    </row>
    <row r="402" spans="1:8" x14ac:dyDescent="0.25">
      <c r="A402" s="91"/>
      <c r="B402" s="91"/>
      <c r="C402" s="92"/>
      <c r="D402" s="91"/>
      <c r="E402" s="91"/>
      <c r="F402" s="93"/>
      <c r="G402" s="93"/>
      <c r="H402" s="24" t="e">
        <f t="shared" si="24"/>
        <v>#DIV/0!</v>
      </c>
    </row>
    <row r="403" spans="1:8" x14ac:dyDescent="0.25">
      <c r="A403" s="91"/>
      <c r="B403" s="91"/>
      <c r="C403" s="92"/>
      <c r="D403" s="91"/>
      <c r="E403" s="91"/>
      <c r="F403" s="93"/>
      <c r="G403" s="93"/>
      <c r="H403" s="24" t="e">
        <f t="shared" si="24"/>
        <v>#DIV/0!</v>
      </c>
    </row>
    <row r="404" spans="1:8" x14ac:dyDescent="0.25">
      <c r="A404" s="91"/>
      <c r="B404" s="91"/>
      <c r="C404" s="92"/>
      <c r="D404" s="91"/>
      <c r="E404" s="91"/>
      <c r="F404" s="93"/>
      <c r="G404" s="93"/>
      <c r="H404" s="24" t="e">
        <f t="shared" si="24"/>
        <v>#DIV/0!</v>
      </c>
    </row>
    <row r="405" spans="1:8" x14ac:dyDescent="0.25">
      <c r="A405" s="91"/>
      <c r="B405" s="91"/>
      <c r="C405" s="92"/>
      <c r="D405" s="91"/>
      <c r="E405" s="91"/>
      <c r="F405" s="93"/>
      <c r="G405" s="93"/>
      <c r="H405" s="24" t="e">
        <f t="shared" si="24"/>
        <v>#DIV/0!</v>
      </c>
    </row>
    <row r="406" spans="1:8" x14ac:dyDescent="0.25">
      <c r="A406" s="91"/>
      <c r="B406" s="91"/>
      <c r="C406" s="92"/>
      <c r="D406" s="91"/>
      <c r="E406" s="91"/>
      <c r="F406" s="93"/>
      <c r="G406" s="93"/>
      <c r="H406" s="24" t="e">
        <f t="shared" si="24"/>
        <v>#DIV/0!</v>
      </c>
    </row>
    <row r="407" spans="1:8" x14ac:dyDescent="0.25">
      <c r="A407" s="91"/>
      <c r="B407" s="91"/>
      <c r="C407" s="92"/>
      <c r="D407" s="91"/>
      <c r="E407" s="91"/>
      <c r="F407" s="93"/>
      <c r="G407" s="93"/>
      <c r="H407" s="24" t="e">
        <f t="shared" si="24"/>
        <v>#DIV/0!</v>
      </c>
    </row>
    <row r="408" spans="1:8" x14ac:dyDescent="0.25">
      <c r="A408" s="91"/>
      <c r="B408" s="91"/>
      <c r="C408" s="92"/>
      <c r="D408" s="91"/>
      <c r="E408" s="91"/>
      <c r="F408" s="93"/>
      <c r="G408" s="93"/>
      <c r="H408" s="24" t="e">
        <f t="shared" si="24"/>
        <v>#DIV/0!</v>
      </c>
    </row>
    <row r="409" spans="1:8" x14ac:dyDescent="0.25">
      <c r="A409" s="91"/>
      <c r="B409" s="91"/>
      <c r="C409" s="92"/>
      <c r="D409" s="91"/>
      <c r="E409" s="91"/>
      <c r="F409" s="93"/>
      <c r="G409" s="93"/>
      <c r="H409" s="24" t="e">
        <f t="shared" si="24"/>
        <v>#DIV/0!</v>
      </c>
    </row>
    <row r="410" spans="1:8" x14ac:dyDescent="0.25">
      <c r="A410" s="91"/>
      <c r="B410" s="91"/>
      <c r="C410" s="92"/>
      <c r="D410" s="91"/>
      <c r="E410" s="91"/>
      <c r="F410" s="93"/>
      <c r="G410" s="93"/>
      <c r="H410" s="24" t="e">
        <f t="shared" si="24"/>
        <v>#DIV/0!</v>
      </c>
    </row>
    <row r="411" spans="1:8" x14ac:dyDescent="0.25">
      <c r="A411" s="91"/>
      <c r="B411" s="91"/>
      <c r="C411" s="92"/>
      <c r="D411" s="91"/>
      <c r="E411" s="91"/>
      <c r="F411" s="93"/>
      <c r="G411" s="93"/>
      <c r="H411" s="24" t="e">
        <f t="shared" si="24"/>
        <v>#DIV/0!</v>
      </c>
    </row>
    <row r="412" spans="1:8" x14ac:dyDescent="0.25">
      <c r="A412" s="91"/>
      <c r="B412" s="91"/>
      <c r="C412" s="92"/>
      <c r="D412" s="91"/>
      <c r="E412" s="91"/>
      <c r="F412" s="93"/>
      <c r="G412" s="93"/>
      <c r="H412" s="24" t="e">
        <f t="shared" si="24"/>
        <v>#DIV/0!</v>
      </c>
    </row>
    <row r="413" spans="1:8" x14ac:dyDescent="0.25">
      <c r="A413" s="91"/>
      <c r="B413" s="91"/>
      <c r="C413" s="92"/>
      <c r="D413" s="91"/>
      <c r="E413" s="91"/>
      <c r="F413" s="93"/>
      <c r="G413" s="93"/>
      <c r="H413" s="24" t="e">
        <f t="shared" si="24"/>
        <v>#DIV/0!</v>
      </c>
    </row>
    <row r="414" spans="1:8" x14ac:dyDescent="0.25">
      <c r="A414" s="91"/>
      <c r="B414" s="91"/>
      <c r="C414" s="92"/>
      <c r="D414" s="91"/>
      <c r="E414" s="91"/>
      <c r="F414" s="93"/>
      <c r="G414" s="93"/>
      <c r="H414" s="24" t="e">
        <f t="shared" si="24"/>
        <v>#DIV/0!</v>
      </c>
    </row>
    <row r="415" spans="1:8" x14ac:dyDescent="0.25">
      <c r="A415" s="91"/>
      <c r="B415" s="91"/>
      <c r="C415" s="92"/>
      <c r="D415" s="91"/>
      <c r="E415" s="91"/>
      <c r="F415" s="93"/>
      <c r="G415" s="93"/>
      <c r="H415" s="24" t="e">
        <f t="shared" si="24"/>
        <v>#DIV/0!</v>
      </c>
    </row>
    <row r="416" spans="1:8" x14ac:dyDescent="0.25">
      <c r="A416" s="91"/>
      <c r="B416" s="91"/>
      <c r="C416" s="92"/>
      <c r="D416" s="91"/>
      <c r="E416" s="91"/>
      <c r="F416" s="93"/>
      <c r="G416" s="93"/>
      <c r="H416" s="24" t="e">
        <f t="shared" si="24"/>
        <v>#DIV/0!</v>
      </c>
    </row>
    <row r="417" spans="1:8" x14ac:dyDescent="0.25">
      <c r="A417" s="91"/>
      <c r="B417" s="91"/>
      <c r="C417" s="92"/>
      <c r="D417" s="91"/>
      <c r="E417" s="91"/>
      <c r="F417" s="93"/>
      <c r="G417" s="93"/>
      <c r="H417" s="24" t="e">
        <f t="shared" si="24"/>
        <v>#DIV/0!</v>
      </c>
    </row>
    <row r="418" spans="1:8" x14ac:dyDescent="0.25">
      <c r="A418" s="91"/>
      <c r="B418" s="91"/>
      <c r="C418" s="92"/>
      <c r="D418" s="91"/>
      <c r="E418" s="91"/>
      <c r="F418" s="93"/>
      <c r="G418" s="93"/>
      <c r="H418" s="24" t="e">
        <f t="shared" si="24"/>
        <v>#DIV/0!</v>
      </c>
    </row>
    <row r="419" spans="1:8" x14ac:dyDescent="0.25">
      <c r="A419" s="91"/>
      <c r="B419" s="91"/>
      <c r="C419" s="92"/>
      <c r="D419" s="91"/>
      <c r="E419" s="91"/>
      <c r="F419" s="93"/>
      <c r="G419" s="93"/>
      <c r="H419" s="24" t="e">
        <f t="shared" si="24"/>
        <v>#DIV/0!</v>
      </c>
    </row>
    <row r="420" spans="1:8" x14ac:dyDescent="0.25">
      <c r="A420" s="91"/>
      <c r="B420" s="91"/>
      <c r="C420" s="92"/>
      <c r="D420" s="91"/>
      <c r="E420" s="91"/>
      <c r="F420" s="93"/>
      <c r="G420" s="93"/>
      <c r="H420" s="24" t="e">
        <f t="shared" si="24"/>
        <v>#DIV/0!</v>
      </c>
    </row>
    <row r="421" spans="1:8" x14ac:dyDescent="0.25">
      <c r="A421" s="91"/>
      <c r="B421" s="91"/>
      <c r="C421" s="92"/>
      <c r="D421" s="91"/>
      <c r="E421" s="91"/>
      <c r="F421" s="93"/>
      <c r="G421" s="93"/>
      <c r="H421" s="24" t="e">
        <f t="shared" si="24"/>
        <v>#DIV/0!</v>
      </c>
    </row>
    <row r="422" spans="1:8" x14ac:dyDescent="0.25">
      <c r="A422" s="91"/>
      <c r="B422" s="91"/>
      <c r="C422" s="92"/>
      <c r="D422" s="91"/>
      <c r="E422" s="91"/>
      <c r="F422" s="93"/>
      <c r="G422" s="93"/>
      <c r="H422" s="24" t="e">
        <f t="shared" si="24"/>
        <v>#DIV/0!</v>
      </c>
    </row>
    <row r="423" spans="1:8" x14ac:dyDescent="0.25">
      <c r="A423" s="91"/>
      <c r="B423" s="91"/>
      <c r="C423" s="92"/>
      <c r="D423" s="91"/>
      <c r="E423" s="91"/>
      <c r="F423" s="93"/>
      <c r="G423" s="93"/>
      <c r="H423" s="24" t="e">
        <f t="shared" si="24"/>
        <v>#DIV/0!</v>
      </c>
    </row>
    <row r="424" spans="1:8" x14ac:dyDescent="0.25">
      <c r="A424" s="91"/>
      <c r="B424" s="91"/>
      <c r="C424" s="92"/>
      <c r="D424" s="91"/>
      <c r="E424" s="91"/>
      <c r="F424" s="93"/>
      <c r="G424" s="93"/>
      <c r="H424" s="24" t="e">
        <f t="shared" si="24"/>
        <v>#DIV/0!</v>
      </c>
    </row>
    <row r="425" spans="1:8" x14ac:dyDescent="0.25">
      <c r="A425" s="91"/>
      <c r="B425" s="91"/>
      <c r="C425" s="92"/>
      <c r="D425" s="91"/>
      <c r="E425" s="91"/>
      <c r="F425" s="93"/>
      <c r="G425" s="93"/>
      <c r="H425" s="24" t="e">
        <f t="shared" si="24"/>
        <v>#DIV/0!</v>
      </c>
    </row>
    <row r="426" spans="1:8" x14ac:dyDescent="0.25">
      <c r="A426" s="91"/>
      <c r="B426" s="91"/>
      <c r="C426" s="92"/>
      <c r="D426" s="91"/>
      <c r="E426" s="91"/>
      <c r="F426" s="93"/>
      <c r="G426" s="93"/>
      <c r="H426" s="24" t="e">
        <f t="shared" si="24"/>
        <v>#DIV/0!</v>
      </c>
    </row>
    <row r="427" spans="1:8" x14ac:dyDescent="0.25">
      <c r="A427" s="91"/>
      <c r="B427" s="91"/>
      <c r="C427" s="92"/>
      <c r="D427" s="91"/>
      <c r="E427" s="91"/>
      <c r="F427" s="93"/>
      <c r="G427" s="93"/>
      <c r="H427" s="24" t="e">
        <f t="shared" si="24"/>
        <v>#DIV/0!</v>
      </c>
    </row>
    <row r="428" spans="1:8" x14ac:dyDescent="0.25">
      <c r="A428" s="91"/>
      <c r="B428" s="91"/>
      <c r="C428" s="92"/>
      <c r="D428" s="91"/>
      <c r="E428" s="91"/>
      <c r="F428" s="93"/>
      <c r="G428" s="93"/>
      <c r="H428" s="24" t="e">
        <f t="shared" ref="H428:H491" si="25">SUM(G428/F428)</f>
        <v>#DIV/0!</v>
      </c>
    </row>
    <row r="429" spans="1:8" x14ac:dyDescent="0.25">
      <c r="A429" s="91"/>
      <c r="B429" s="91"/>
      <c r="C429" s="92"/>
      <c r="D429" s="91"/>
      <c r="E429" s="91"/>
      <c r="F429" s="93"/>
      <c r="G429" s="93"/>
      <c r="H429" s="24" t="e">
        <f t="shared" si="25"/>
        <v>#DIV/0!</v>
      </c>
    </row>
    <row r="430" spans="1:8" x14ac:dyDescent="0.25">
      <c r="A430" s="91"/>
      <c r="B430" s="91"/>
      <c r="C430" s="92"/>
      <c r="D430" s="91"/>
      <c r="E430" s="91"/>
      <c r="F430" s="93"/>
      <c r="G430" s="93"/>
      <c r="H430" s="24" t="e">
        <f t="shared" si="25"/>
        <v>#DIV/0!</v>
      </c>
    </row>
    <row r="431" spans="1:8" x14ac:dyDescent="0.25">
      <c r="A431" s="91"/>
      <c r="B431" s="91"/>
      <c r="C431" s="92"/>
      <c r="D431" s="91"/>
      <c r="E431" s="91"/>
      <c r="F431" s="93"/>
      <c r="G431" s="93"/>
      <c r="H431" s="24" t="e">
        <f t="shared" si="25"/>
        <v>#DIV/0!</v>
      </c>
    </row>
    <row r="432" spans="1:8" x14ac:dyDescent="0.25">
      <c r="A432" s="91"/>
      <c r="B432" s="91"/>
      <c r="C432" s="92"/>
      <c r="D432" s="91"/>
      <c r="E432" s="91"/>
      <c r="F432" s="93"/>
      <c r="G432" s="93"/>
      <c r="H432" s="24" t="e">
        <f t="shared" si="25"/>
        <v>#DIV/0!</v>
      </c>
    </row>
    <row r="433" spans="1:8" x14ac:dyDescent="0.25">
      <c r="A433" s="91"/>
      <c r="B433" s="91"/>
      <c r="C433" s="92"/>
      <c r="D433" s="91"/>
      <c r="E433" s="91"/>
      <c r="F433" s="93"/>
      <c r="G433" s="93"/>
      <c r="H433" s="24" t="e">
        <f t="shared" si="25"/>
        <v>#DIV/0!</v>
      </c>
    </row>
    <row r="434" spans="1:8" x14ac:dyDescent="0.25">
      <c r="A434" s="91"/>
      <c r="B434" s="91"/>
      <c r="C434" s="92"/>
      <c r="D434" s="91"/>
      <c r="E434" s="91"/>
      <c r="F434" s="93"/>
      <c r="G434" s="93"/>
      <c r="H434" s="24" t="e">
        <f t="shared" si="25"/>
        <v>#DIV/0!</v>
      </c>
    </row>
    <row r="435" spans="1:8" x14ac:dyDescent="0.25">
      <c r="A435" s="91"/>
      <c r="B435" s="91"/>
      <c r="C435" s="92"/>
      <c r="D435" s="91"/>
      <c r="E435" s="91"/>
      <c r="F435" s="93"/>
      <c r="G435" s="93"/>
      <c r="H435" s="24" t="e">
        <f t="shared" si="25"/>
        <v>#DIV/0!</v>
      </c>
    </row>
    <row r="436" spans="1:8" x14ac:dyDescent="0.25">
      <c r="A436" s="91"/>
      <c r="B436" s="91"/>
      <c r="C436" s="92"/>
      <c r="D436" s="91"/>
      <c r="E436" s="91"/>
      <c r="F436" s="93"/>
      <c r="G436" s="93"/>
      <c r="H436" s="24" t="e">
        <f t="shared" si="25"/>
        <v>#DIV/0!</v>
      </c>
    </row>
    <row r="437" spans="1:8" x14ac:dyDescent="0.25">
      <c r="A437" s="91"/>
      <c r="B437" s="91"/>
      <c r="C437" s="92"/>
      <c r="D437" s="91"/>
      <c r="E437" s="91"/>
      <c r="F437" s="93"/>
      <c r="G437" s="93"/>
      <c r="H437" s="24" t="e">
        <f t="shared" si="25"/>
        <v>#DIV/0!</v>
      </c>
    </row>
    <row r="438" spans="1:8" x14ac:dyDescent="0.25">
      <c r="A438" s="91"/>
      <c r="B438" s="91"/>
      <c r="C438" s="92"/>
      <c r="D438" s="91"/>
      <c r="E438" s="91"/>
      <c r="F438" s="93"/>
      <c r="G438" s="93"/>
      <c r="H438" s="24" t="e">
        <f t="shared" si="25"/>
        <v>#DIV/0!</v>
      </c>
    </row>
    <row r="439" spans="1:8" x14ac:dyDescent="0.25">
      <c r="A439" s="91"/>
      <c r="B439" s="91"/>
      <c r="C439" s="92"/>
      <c r="D439" s="91"/>
      <c r="E439" s="91"/>
      <c r="F439" s="93"/>
      <c r="G439" s="93"/>
      <c r="H439" s="24" t="e">
        <f t="shared" si="25"/>
        <v>#DIV/0!</v>
      </c>
    </row>
    <row r="440" spans="1:8" x14ac:dyDescent="0.25">
      <c r="A440" s="91"/>
      <c r="B440" s="91"/>
      <c r="C440" s="92"/>
      <c r="D440" s="91"/>
      <c r="E440" s="91"/>
      <c r="F440" s="93"/>
      <c r="G440" s="93"/>
      <c r="H440" s="24" t="e">
        <f t="shared" si="25"/>
        <v>#DIV/0!</v>
      </c>
    </row>
    <row r="441" spans="1:8" x14ac:dyDescent="0.25">
      <c r="A441" s="91"/>
      <c r="B441" s="91"/>
      <c r="C441" s="92"/>
      <c r="D441" s="91"/>
      <c r="E441" s="91"/>
      <c r="F441" s="93"/>
      <c r="G441" s="93"/>
      <c r="H441" s="24" t="e">
        <f t="shared" si="25"/>
        <v>#DIV/0!</v>
      </c>
    </row>
    <row r="442" spans="1:8" x14ac:dyDescent="0.25">
      <c r="A442" s="91"/>
      <c r="B442" s="91"/>
      <c r="C442" s="92"/>
      <c r="D442" s="91"/>
      <c r="E442" s="91"/>
      <c r="F442" s="93"/>
      <c r="G442" s="93"/>
      <c r="H442" s="24" t="e">
        <f t="shared" si="25"/>
        <v>#DIV/0!</v>
      </c>
    </row>
    <row r="443" spans="1:8" x14ac:dyDescent="0.25">
      <c r="A443" s="91"/>
      <c r="B443" s="91"/>
      <c r="C443" s="92"/>
      <c r="D443" s="91"/>
      <c r="E443" s="91"/>
      <c r="F443" s="93"/>
      <c r="G443" s="93"/>
      <c r="H443" s="24" t="e">
        <f t="shared" si="25"/>
        <v>#DIV/0!</v>
      </c>
    </row>
    <row r="444" spans="1:8" x14ac:dyDescent="0.25">
      <c r="A444" s="91"/>
      <c r="B444" s="91"/>
      <c r="C444" s="92"/>
      <c r="D444" s="91"/>
      <c r="E444" s="91"/>
      <c r="F444" s="93"/>
      <c r="G444" s="93"/>
      <c r="H444" s="24" t="e">
        <f t="shared" si="25"/>
        <v>#DIV/0!</v>
      </c>
    </row>
    <row r="445" spans="1:8" x14ac:dyDescent="0.25">
      <c r="A445" s="91"/>
      <c r="B445" s="91"/>
      <c r="C445" s="92"/>
      <c r="D445" s="91"/>
      <c r="E445" s="91"/>
      <c r="F445" s="93"/>
      <c r="G445" s="93"/>
      <c r="H445" s="24" t="e">
        <f t="shared" si="25"/>
        <v>#DIV/0!</v>
      </c>
    </row>
    <row r="446" spans="1:8" x14ac:dyDescent="0.25">
      <c r="A446" s="91"/>
      <c r="B446" s="91"/>
      <c r="C446" s="92"/>
      <c r="D446" s="91"/>
      <c r="E446" s="91"/>
      <c r="F446" s="93"/>
      <c r="G446" s="93"/>
      <c r="H446" s="24" t="e">
        <f t="shared" si="25"/>
        <v>#DIV/0!</v>
      </c>
    </row>
    <row r="447" spans="1:8" x14ac:dyDescent="0.25">
      <c r="A447" s="91"/>
      <c r="B447" s="91"/>
      <c r="C447" s="92"/>
      <c r="D447" s="91"/>
      <c r="E447" s="91"/>
      <c r="F447" s="93"/>
      <c r="G447" s="93"/>
      <c r="H447" s="24" t="e">
        <f t="shared" si="25"/>
        <v>#DIV/0!</v>
      </c>
    </row>
    <row r="448" spans="1:8" x14ac:dyDescent="0.25">
      <c r="A448" s="91"/>
      <c r="B448" s="91"/>
      <c r="C448" s="92"/>
      <c r="D448" s="91"/>
      <c r="E448" s="91"/>
      <c r="F448" s="93"/>
      <c r="G448" s="93"/>
      <c r="H448" s="24" t="e">
        <f t="shared" si="25"/>
        <v>#DIV/0!</v>
      </c>
    </row>
    <row r="449" spans="1:8" x14ac:dyDescent="0.25">
      <c r="A449" s="91"/>
      <c r="B449" s="91"/>
      <c r="C449" s="92"/>
      <c r="D449" s="91"/>
      <c r="E449" s="91"/>
      <c r="F449" s="93"/>
      <c r="G449" s="93"/>
      <c r="H449" s="24" t="e">
        <f t="shared" si="25"/>
        <v>#DIV/0!</v>
      </c>
    </row>
    <row r="450" spans="1:8" x14ac:dyDescent="0.25">
      <c r="A450" s="91"/>
      <c r="B450" s="91"/>
      <c r="C450" s="92"/>
      <c r="D450" s="91"/>
      <c r="E450" s="91"/>
      <c r="F450" s="93"/>
      <c r="G450" s="93"/>
      <c r="H450" s="24" t="e">
        <f t="shared" si="25"/>
        <v>#DIV/0!</v>
      </c>
    </row>
    <row r="451" spans="1:8" x14ac:dyDescent="0.25">
      <c r="A451" s="91"/>
      <c r="B451" s="91"/>
      <c r="C451" s="92"/>
      <c r="D451" s="91"/>
      <c r="E451" s="91"/>
      <c r="F451" s="93"/>
      <c r="G451" s="93"/>
      <c r="H451" s="24" t="e">
        <f t="shared" si="25"/>
        <v>#DIV/0!</v>
      </c>
    </row>
    <row r="452" spans="1:8" x14ac:dyDescent="0.25">
      <c r="A452" s="91"/>
      <c r="B452" s="91"/>
      <c r="C452" s="92"/>
      <c r="D452" s="91"/>
      <c r="E452" s="91"/>
      <c r="F452" s="93"/>
      <c r="G452" s="93"/>
      <c r="H452" s="24" t="e">
        <f t="shared" si="25"/>
        <v>#DIV/0!</v>
      </c>
    </row>
    <row r="453" spans="1:8" x14ac:dyDescent="0.25">
      <c r="A453" s="91"/>
      <c r="B453" s="91"/>
      <c r="C453" s="92"/>
      <c r="D453" s="91"/>
      <c r="E453" s="91"/>
      <c r="F453" s="93"/>
      <c r="G453" s="93"/>
      <c r="H453" s="24" t="e">
        <f t="shared" si="25"/>
        <v>#DIV/0!</v>
      </c>
    </row>
    <row r="454" spans="1:8" x14ac:dyDescent="0.25">
      <c r="A454" s="91"/>
      <c r="B454" s="91"/>
      <c r="C454" s="92"/>
      <c r="D454" s="91"/>
      <c r="E454" s="91"/>
      <c r="F454" s="93"/>
      <c r="G454" s="93"/>
      <c r="H454" s="24" t="e">
        <f t="shared" si="25"/>
        <v>#DIV/0!</v>
      </c>
    </row>
    <row r="455" spans="1:8" x14ac:dyDescent="0.25">
      <c r="A455" s="91"/>
      <c r="B455" s="91"/>
      <c r="C455" s="92"/>
      <c r="D455" s="91"/>
      <c r="E455" s="91"/>
      <c r="F455" s="93"/>
      <c r="G455" s="93"/>
      <c r="H455" s="24" t="e">
        <f t="shared" si="25"/>
        <v>#DIV/0!</v>
      </c>
    </row>
    <row r="456" spans="1:8" x14ac:dyDescent="0.25">
      <c r="A456" s="91"/>
      <c r="B456" s="91"/>
      <c r="C456" s="92"/>
      <c r="D456" s="91"/>
      <c r="E456" s="91"/>
      <c r="F456" s="93"/>
      <c r="G456" s="93"/>
      <c r="H456" s="24" t="e">
        <f t="shared" si="25"/>
        <v>#DIV/0!</v>
      </c>
    </row>
    <row r="457" spans="1:8" x14ac:dyDescent="0.25">
      <c r="A457" s="91"/>
      <c r="B457" s="91"/>
      <c r="C457" s="92"/>
      <c r="D457" s="91"/>
      <c r="E457" s="91"/>
      <c r="F457" s="93"/>
      <c r="G457" s="93"/>
      <c r="H457" s="24" t="e">
        <f t="shared" si="25"/>
        <v>#DIV/0!</v>
      </c>
    </row>
    <row r="458" spans="1:8" x14ac:dyDescent="0.25">
      <c r="A458" s="91"/>
      <c r="B458" s="91"/>
      <c r="C458" s="92"/>
      <c r="D458" s="91"/>
      <c r="E458" s="91"/>
      <c r="F458" s="93"/>
      <c r="G458" s="93"/>
      <c r="H458" s="24" t="e">
        <f t="shared" si="25"/>
        <v>#DIV/0!</v>
      </c>
    </row>
    <row r="459" spans="1:8" x14ac:dyDescent="0.25">
      <c r="A459" s="91"/>
      <c r="B459" s="91"/>
      <c r="C459" s="92"/>
      <c r="D459" s="91"/>
      <c r="E459" s="91"/>
      <c r="F459" s="93"/>
      <c r="G459" s="93"/>
      <c r="H459" s="24" t="e">
        <f t="shared" si="25"/>
        <v>#DIV/0!</v>
      </c>
    </row>
    <row r="460" spans="1:8" x14ac:dyDescent="0.25">
      <c r="A460" s="91"/>
      <c r="B460" s="91"/>
      <c r="C460" s="92"/>
      <c r="D460" s="91"/>
      <c r="E460" s="91"/>
      <c r="F460" s="93"/>
      <c r="G460" s="93"/>
      <c r="H460" s="24" t="e">
        <f t="shared" si="25"/>
        <v>#DIV/0!</v>
      </c>
    </row>
    <row r="461" spans="1:8" x14ac:dyDescent="0.25">
      <c r="A461" s="91"/>
      <c r="B461" s="91"/>
      <c r="C461" s="92"/>
      <c r="D461" s="91"/>
      <c r="E461" s="91"/>
      <c r="F461" s="93"/>
      <c r="G461" s="93"/>
      <c r="H461" s="24" t="e">
        <f t="shared" si="25"/>
        <v>#DIV/0!</v>
      </c>
    </row>
    <row r="462" spans="1:8" x14ac:dyDescent="0.25">
      <c r="A462" s="91"/>
      <c r="B462" s="91"/>
      <c r="C462" s="92"/>
      <c r="D462" s="91"/>
      <c r="E462" s="91"/>
      <c r="F462" s="93"/>
      <c r="G462" s="93"/>
      <c r="H462" s="24" t="e">
        <f t="shared" si="25"/>
        <v>#DIV/0!</v>
      </c>
    </row>
    <row r="463" spans="1:8" x14ac:dyDescent="0.25">
      <c r="A463" s="91"/>
      <c r="B463" s="91"/>
      <c r="C463" s="92"/>
      <c r="D463" s="91"/>
      <c r="E463" s="91"/>
      <c r="F463" s="93"/>
      <c r="G463" s="93"/>
      <c r="H463" s="24" t="e">
        <f t="shared" si="25"/>
        <v>#DIV/0!</v>
      </c>
    </row>
    <row r="464" spans="1:8" x14ac:dyDescent="0.25">
      <c r="A464" s="91"/>
      <c r="B464" s="91"/>
      <c r="C464" s="92"/>
      <c r="D464" s="91"/>
      <c r="E464" s="91"/>
      <c r="F464" s="93"/>
      <c r="G464" s="93"/>
      <c r="H464" s="24" t="e">
        <f t="shared" si="25"/>
        <v>#DIV/0!</v>
      </c>
    </row>
    <row r="465" spans="1:8" x14ac:dyDescent="0.25">
      <c r="A465" s="91"/>
      <c r="B465" s="91"/>
      <c r="C465" s="92"/>
      <c r="D465" s="91"/>
      <c r="E465" s="91"/>
      <c r="F465" s="93"/>
      <c r="G465" s="93"/>
      <c r="H465" s="24" t="e">
        <f t="shared" si="25"/>
        <v>#DIV/0!</v>
      </c>
    </row>
    <row r="466" spans="1:8" x14ac:dyDescent="0.25">
      <c r="A466" s="91"/>
      <c r="B466" s="91"/>
      <c r="C466" s="92"/>
      <c r="D466" s="91"/>
      <c r="E466" s="91"/>
      <c r="F466" s="93"/>
      <c r="G466" s="93"/>
      <c r="H466" s="24" t="e">
        <f t="shared" si="25"/>
        <v>#DIV/0!</v>
      </c>
    </row>
    <row r="467" spans="1:8" x14ac:dyDescent="0.25">
      <c r="A467" s="91"/>
      <c r="B467" s="91"/>
      <c r="C467" s="92"/>
      <c r="D467" s="91"/>
      <c r="E467" s="91"/>
      <c r="F467" s="93"/>
      <c r="G467" s="93"/>
      <c r="H467" s="24" t="e">
        <f t="shared" si="25"/>
        <v>#DIV/0!</v>
      </c>
    </row>
    <row r="468" spans="1:8" x14ac:dyDescent="0.25">
      <c r="A468" s="91"/>
      <c r="B468" s="91"/>
      <c r="C468" s="92"/>
      <c r="D468" s="91"/>
      <c r="E468" s="91"/>
      <c r="F468" s="93"/>
      <c r="G468" s="93"/>
      <c r="H468" s="24" t="e">
        <f t="shared" si="25"/>
        <v>#DIV/0!</v>
      </c>
    </row>
    <row r="469" spans="1:8" x14ac:dyDescent="0.25">
      <c r="A469" s="91"/>
      <c r="B469" s="91"/>
      <c r="C469" s="92"/>
      <c r="D469" s="91"/>
      <c r="E469" s="91"/>
      <c r="F469" s="93"/>
      <c r="G469" s="93"/>
      <c r="H469" s="24" t="e">
        <f t="shared" si="25"/>
        <v>#DIV/0!</v>
      </c>
    </row>
    <row r="470" spans="1:8" x14ac:dyDescent="0.25">
      <c r="A470" s="91"/>
      <c r="B470" s="91"/>
      <c r="C470" s="92"/>
      <c r="D470" s="91"/>
      <c r="E470" s="91"/>
      <c r="F470" s="93"/>
      <c r="G470" s="93"/>
      <c r="H470" s="24" t="e">
        <f t="shared" si="25"/>
        <v>#DIV/0!</v>
      </c>
    </row>
    <row r="471" spans="1:8" x14ac:dyDescent="0.25">
      <c r="A471" s="91"/>
      <c r="B471" s="91"/>
      <c r="C471" s="92"/>
      <c r="D471" s="91"/>
      <c r="E471" s="91"/>
      <c r="F471" s="93"/>
      <c r="G471" s="93"/>
      <c r="H471" s="24" t="e">
        <f t="shared" si="25"/>
        <v>#DIV/0!</v>
      </c>
    </row>
    <row r="472" spans="1:8" x14ac:dyDescent="0.25">
      <c r="A472" s="91"/>
      <c r="B472" s="91"/>
      <c r="C472" s="92"/>
      <c r="D472" s="91"/>
      <c r="E472" s="91"/>
      <c r="F472" s="93"/>
      <c r="G472" s="93"/>
      <c r="H472" s="24" t="e">
        <f t="shared" si="25"/>
        <v>#DIV/0!</v>
      </c>
    </row>
    <row r="473" spans="1:8" x14ac:dyDescent="0.25">
      <c r="A473" s="91"/>
      <c r="B473" s="91"/>
      <c r="C473" s="92"/>
      <c r="D473" s="91"/>
      <c r="E473" s="91"/>
      <c r="F473" s="93"/>
      <c r="G473" s="93"/>
      <c r="H473" s="24" t="e">
        <f t="shared" si="25"/>
        <v>#DIV/0!</v>
      </c>
    </row>
    <row r="474" spans="1:8" x14ac:dyDescent="0.25">
      <c r="A474" s="91"/>
      <c r="B474" s="91"/>
      <c r="C474" s="92"/>
      <c r="D474" s="91"/>
      <c r="E474" s="91"/>
      <c r="F474" s="93"/>
      <c r="G474" s="93"/>
      <c r="H474" s="24" t="e">
        <f t="shared" si="25"/>
        <v>#DIV/0!</v>
      </c>
    </row>
    <row r="475" spans="1:8" x14ac:dyDescent="0.25">
      <c r="A475" s="91"/>
      <c r="B475" s="91"/>
      <c r="C475" s="92"/>
      <c r="D475" s="91"/>
      <c r="E475" s="91"/>
      <c r="F475" s="93"/>
      <c r="G475" s="93"/>
      <c r="H475" s="24" t="e">
        <f t="shared" si="25"/>
        <v>#DIV/0!</v>
      </c>
    </row>
    <row r="476" spans="1:8" x14ac:dyDescent="0.25">
      <c r="A476" s="91"/>
      <c r="B476" s="91"/>
      <c r="C476" s="92"/>
      <c r="D476" s="91"/>
      <c r="E476" s="91"/>
      <c r="F476" s="93"/>
      <c r="G476" s="93"/>
      <c r="H476" s="24" t="e">
        <f t="shared" si="25"/>
        <v>#DIV/0!</v>
      </c>
    </row>
    <row r="477" spans="1:8" x14ac:dyDescent="0.25">
      <c r="A477" s="91"/>
      <c r="B477" s="91"/>
      <c r="C477" s="92"/>
      <c r="D477" s="91"/>
      <c r="E477" s="91"/>
      <c r="F477" s="93"/>
      <c r="G477" s="93"/>
      <c r="H477" s="24" t="e">
        <f t="shared" si="25"/>
        <v>#DIV/0!</v>
      </c>
    </row>
    <row r="478" spans="1:8" x14ac:dyDescent="0.25">
      <c r="A478" s="91"/>
      <c r="B478" s="91"/>
      <c r="C478" s="92"/>
      <c r="D478" s="91"/>
      <c r="E478" s="91"/>
      <c r="F478" s="93"/>
      <c r="G478" s="93"/>
      <c r="H478" s="24" t="e">
        <f t="shared" si="25"/>
        <v>#DIV/0!</v>
      </c>
    </row>
    <row r="479" spans="1:8" x14ac:dyDescent="0.25">
      <c r="A479" s="91"/>
      <c r="B479" s="91"/>
      <c r="C479" s="92"/>
      <c r="D479" s="91"/>
      <c r="E479" s="91"/>
      <c r="F479" s="93"/>
      <c r="G479" s="93"/>
      <c r="H479" s="24" t="e">
        <f t="shared" si="25"/>
        <v>#DIV/0!</v>
      </c>
    </row>
    <row r="480" spans="1:8" x14ac:dyDescent="0.25">
      <c r="A480" s="91"/>
      <c r="B480" s="91"/>
      <c r="C480" s="92"/>
      <c r="D480" s="91"/>
      <c r="E480" s="91"/>
      <c r="F480" s="93"/>
      <c r="G480" s="93"/>
      <c r="H480" s="24" t="e">
        <f t="shared" si="25"/>
        <v>#DIV/0!</v>
      </c>
    </row>
    <row r="481" spans="1:8" x14ac:dyDescent="0.25">
      <c r="A481" s="91"/>
      <c r="B481" s="91"/>
      <c r="C481" s="92"/>
      <c r="D481" s="91"/>
      <c r="E481" s="91"/>
      <c r="F481" s="93"/>
      <c r="G481" s="93"/>
      <c r="H481" s="24" t="e">
        <f t="shared" si="25"/>
        <v>#DIV/0!</v>
      </c>
    </row>
    <row r="482" spans="1:8" x14ac:dyDescent="0.25">
      <c r="A482" s="91"/>
      <c r="B482" s="91"/>
      <c r="C482" s="92"/>
      <c r="D482" s="91"/>
      <c r="E482" s="91"/>
      <c r="F482" s="93"/>
      <c r="G482" s="93"/>
      <c r="H482" s="24" t="e">
        <f t="shared" si="25"/>
        <v>#DIV/0!</v>
      </c>
    </row>
    <row r="483" spans="1:8" x14ac:dyDescent="0.25">
      <c r="A483" s="91"/>
      <c r="B483" s="91"/>
      <c r="C483" s="92"/>
      <c r="D483" s="91"/>
      <c r="E483" s="91"/>
      <c r="F483" s="93"/>
      <c r="G483" s="93"/>
      <c r="H483" s="24" t="e">
        <f t="shared" si="25"/>
        <v>#DIV/0!</v>
      </c>
    </row>
    <row r="484" spans="1:8" x14ac:dyDescent="0.25">
      <c r="A484" s="91"/>
      <c r="B484" s="91"/>
      <c r="C484" s="92"/>
      <c r="D484" s="91"/>
      <c r="E484" s="91"/>
      <c r="F484" s="93"/>
      <c r="G484" s="93"/>
      <c r="H484" s="24" t="e">
        <f t="shared" si="25"/>
        <v>#DIV/0!</v>
      </c>
    </row>
    <row r="485" spans="1:8" x14ac:dyDescent="0.25">
      <c r="A485" s="91"/>
      <c r="B485" s="91"/>
      <c r="C485" s="92"/>
      <c r="D485" s="91"/>
      <c r="E485" s="91"/>
      <c r="F485" s="93"/>
      <c r="G485" s="93"/>
      <c r="H485" s="24" t="e">
        <f t="shared" si="25"/>
        <v>#DIV/0!</v>
      </c>
    </row>
    <row r="486" spans="1:8" x14ac:dyDescent="0.25">
      <c r="A486" s="91"/>
      <c r="B486" s="91"/>
      <c r="C486" s="92"/>
      <c r="D486" s="91"/>
      <c r="E486" s="91"/>
      <c r="F486" s="93"/>
      <c r="G486" s="93"/>
      <c r="H486" s="24" t="e">
        <f t="shared" si="25"/>
        <v>#DIV/0!</v>
      </c>
    </row>
    <row r="487" spans="1:8" x14ac:dyDescent="0.25">
      <c r="A487" s="91"/>
      <c r="B487" s="91"/>
      <c r="C487" s="92"/>
      <c r="D487" s="91"/>
      <c r="E487" s="91"/>
      <c r="F487" s="93"/>
      <c r="G487" s="93"/>
      <c r="H487" s="24" t="e">
        <f t="shared" si="25"/>
        <v>#DIV/0!</v>
      </c>
    </row>
    <row r="488" spans="1:8" x14ac:dyDescent="0.25">
      <c r="A488" s="91"/>
      <c r="B488" s="91"/>
      <c r="C488" s="92"/>
      <c r="D488" s="91"/>
      <c r="E488" s="91"/>
      <c r="F488" s="93"/>
      <c r="G488" s="93"/>
      <c r="H488" s="24" t="e">
        <f t="shared" si="25"/>
        <v>#DIV/0!</v>
      </c>
    </row>
    <row r="489" spans="1:8" x14ac:dyDescent="0.25">
      <c r="A489" s="91"/>
      <c r="B489" s="91"/>
      <c r="C489" s="92"/>
      <c r="D489" s="91"/>
      <c r="E489" s="91"/>
      <c r="F489" s="93"/>
      <c r="G489" s="93"/>
      <c r="H489" s="24" t="e">
        <f t="shared" si="25"/>
        <v>#DIV/0!</v>
      </c>
    </row>
    <row r="490" spans="1:8" x14ac:dyDescent="0.25">
      <c r="A490" s="91"/>
      <c r="B490" s="91"/>
      <c r="C490" s="92"/>
      <c r="D490" s="91"/>
      <c r="E490" s="91"/>
      <c r="F490" s="93"/>
      <c r="G490" s="93"/>
      <c r="H490" s="24" t="e">
        <f t="shared" si="25"/>
        <v>#DIV/0!</v>
      </c>
    </row>
    <row r="491" spans="1:8" x14ac:dyDescent="0.25">
      <c r="A491" s="91"/>
      <c r="B491" s="91"/>
      <c r="C491" s="92"/>
      <c r="D491" s="91"/>
      <c r="E491" s="91"/>
      <c r="F491" s="93"/>
      <c r="G491" s="93"/>
      <c r="H491" s="24" t="e">
        <f t="shared" si="25"/>
        <v>#DIV/0!</v>
      </c>
    </row>
    <row r="492" spans="1:8" x14ac:dyDescent="0.25">
      <c r="A492" s="91"/>
      <c r="B492" s="91"/>
      <c r="C492" s="92"/>
      <c r="D492" s="91"/>
      <c r="E492" s="91"/>
      <c r="F492" s="93"/>
      <c r="G492" s="93"/>
      <c r="H492" s="24" t="e">
        <f t="shared" ref="H492:H555" si="26">SUM(G492/F492)</f>
        <v>#DIV/0!</v>
      </c>
    </row>
    <row r="493" spans="1:8" x14ac:dyDescent="0.25">
      <c r="A493" s="91"/>
      <c r="B493" s="91"/>
      <c r="C493" s="92"/>
      <c r="D493" s="91"/>
      <c r="E493" s="91"/>
      <c r="F493" s="93"/>
      <c r="G493" s="93"/>
      <c r="H493" s="24" t="e">
        <f t="shared" si="26"/>
        <v>#DIV/0!</v>
      </c>
    </row>
    <row r="494" spans="1:8" x14ac:dyDescent="0.25">
      <c r="A494" s="91"/>
      <c r="B494" s="91"/>
      <c r="C494" s="92"/>
      <c r="D494" s="91"/>
      <c r="E494" s="91"/>
      <c r="F494" s="93"/>
      <c r="G494" s="93"/>
      <c r="H494" s="24" t="e">
        <f t="shared" si="26"/>
        <v>#DIV/0!</v>
      </c>
    </row>
    <row r="495" spans="1:8" x14ac:dyDescent="0.25">
      <c r="A495" s="91"/>
      <c r="B495" s="91"/>
      <c r="C495" s="92"/>
      <c r="D495" s="91"/>
      <c r="E495" s="91"/>
      <c r="F495" s="93"/>
      <c r="G495" s="93"/>
      <c r="H495" s="24" t="e">
        <f t="shared" si="26"/>
        <v>#DIV/0!</v>
      </c>
    </row>
    <row r="496" spans="1:8" x14ac:dyDescent="0.25">
      <c r="A496" s="91"/>
      <c r="B496" s="91"/>
      <c r="C496" s="92"/>
      <c r="D496" s="91"/>
      <c r="E496" s="91"/>
      <c r="F496" s="93"/>
      <c r="G496" s="93"/>
      <c r="H496" s="24" t="e">
        <f t="shared" si="26"/>
        <v>#DIV/0!</v>
      </c>
    </row>
    <row r="497" spans="1:8" x14ac:dyDescent="0.25">
      <c r="A497" s="91"/>
      <c r="B497" s="91"/>
      <c r="C497" s="92"/>
      <c r="D497" s="91"/>
      <c r="E497" s="91"/>
      <c r="F497" s="93"/>
      <c r="G497" s="93"/>
      <c r="H497" s="24" t="e">
        <f t="shared" si="26"/>
        <v>#DIV/0!</v>
      </c>
    </row>
    <row r="498" spans="1:8" x14ac:dyDescent="0.25">
      <c r="A498" s="91"/>
      <c r="B498" s="91"/>
      <c r="C498" s="92"/>
      <c r="D498" s="91"/>
      <c r="E498" s="91"/>
      <c r="F498" s="93"/>
      <c r="G498" s="93"/>
      <c r="H498" s="24" t="e">
        <f t="shared" si="26"/>
        <v>#DIV/0!</v>
      </c>
    </row>
    <row r="499" spans="1:8" x14ac:dyDescent="0.25">
      <c r="A499" s="91"/>
      <c r="B499" s="91"/>
      <c r="C499" s="92"/>
      <c r="D499" s="91"/>
      <c r="E499" s="91"/>
      <c r="F499" s="93"/>
      <c r="G499" s="93"/>
      <c r="H499" s="24" t="e">
        <f t="shared" si="26"/>
        <v>#DIV/0!</v>
      </c>
    </row>
    <row r="500" spans="1:8" x14ac:dyDescent="0.25">
      <c r="A500" s="91"/>
      <c r="B500" s="91"/>
      <c r="C500" s="92"/>
      <c r="D500" s="91"/>
      <c r="E500" s="91"/>
      <c r="F500" s="93"/>
      <c r="G500" s="93"/>
      <c r="H500" s="24" t="e">
        <f t="shared" si="26"/>
        <v>#DIV/0!</v>
      </c>
    </row>
    <row r="501" spans="1:8" x14ac:dyDescent="0.25">
      <c r="A501" s="91"/>
      <c r="B501" s="91"/>
      <c r="C501" s="92"/>
      <c r="D501" s="91"/>
      <c r="E501" s="91"/>
      <c r="F501" s="93"/>
      <c r="G501" s="93"/>
      <c r="H501" s="24" t="e">
        <f t="shared" si="26"/>
        <v>#DIV/0!</v>
      </c>
    </row>
    <row r="502" spans="1:8" x14ac:dyDescent="0.25">
      <c r="A502" s="91"/>
      <c r="B502" s="91"/>
      <c r="C502" s="92"/>
      <c r="D502" s="91"/>
      <c r="E502" s="91"/>
      <c r="F502" s="93"/>
      <c r="G502" s="93"/>
      <c r="H502" s="24" t="e">
        <f t="shared" si="26"/>
        <v>#DIV/0!</v>
      </c>
    </row>
    <row r="503" spans="1:8" x14ac:dyDescent="0.25">
      <c r="A503" s="91"/>
      <c r="B503" s="91"/>
      <c r="C503" s="92"/>
      <c r="D503" s="91"/>
      <c r="E503" s="91"/>
      <c r="F503" s="93"/>
      <c r="G503" s="93"/>
      <c r="H503" s="24" t="e">
        <f t="shared" si="26"/>
        <v>#DIV/0!</v>
      </c>
    </row>
    <row r="504" spans="1:8" x14ac:dyDescent="0.25">
      <c r="A504" s="91"/>
      <c r="B504" s="91"/>
      <c r="C504" s="92"/>
      <c r="D504" s="91"/>
      <c r="E504" s="91"/>
      <c r="F504" s="93"/>
      <c r="G504" s="93"/>
      <c r="H504" s="24" t="e">
        <f t="shared" si="26"/>
        <v>#DIV/0!</v>
      </c>
    </row>
    <row r="505" spans="1:8" x14ac:dyDescent="0.25">
      <c r="A505" s="91"/>
      <c r="B505" s="91"/>
      <c r="C505" s="92"/>
      <c r="D505" s="91"/>
      <c r="E505" s="91"/>
      <c r="F505" s="93"/>
      <c r="G505" s="93"/>
      <c r="H505" s="24" t="e">
        <f t="shared" si="26"/>
        <v>#DIV/0!</v>
      </c>
    </row>
    <row r="506" spans="1:8" x14ac:dyDescent="0.25">
      <c r="A506" s="91"/>
      <c r="B506" s="91"/>
      <c r="C506" s="92"/>
      <c r="D506" s="91"/>
      <c r="E506" s="91"/>
      <c r="F506" s="93"/>
      <c r="G506" s="93"/>
      <c r="H506" s="24" t="e">
        <f t="shared" si="26"/>
        <v>#DIV/0!</v>
      </c>
    </row>
    <row r="507" spans="1:8" x14ac:dyDescent="0.25">
      <c r="A507" s="91"/>
      <c r="B507" s="91"/>
      <c r="C507" s="92"/>
      <c r="D507" s="91"/>
      <c r="E507" s="91"/>
      <c r="F507" s="93"/>
      <c r="G507" s="93"/>
      <c r="H507" s="24" t="e">
        <f t="shared" si="26"/>
        <v>#DIV/0!</v>
      </c>
    </row>
    <row r="508" spans="1:8" x14ac:dyDescent="0.25">
      <c r="A508" s="91"/>
      <c r="B508" s="91"/>
      <c r="C508" s="92"/>
      <c r="D508" s="91"/>
      <c r="E508" s="91"/>
      <c r="F508" s="93"/>
      <c r="G508" s="93"/>
      <c r="H508" s="24" t="e">
        <f t="shared" si="26"/>
        <v>#DIV/0!</v>
      </c>
    </row>
    <row r="509" spans="1:8" x14ac:dyDescent="0.25">
      <c r="A509" s="91"/>
      <c r="B509" s="91"/>
      <c r="C509" s="92"/>
      <c r="D509" s="91"/>
      <c r="E509" s="91"/>
      <c r="F509" s="93"/>
      <c r="G509" s="93"/>
      <c r="H509" s="24" t="e">
        <f t="shared" si="26"/>
        <v>#DIV/0!</v>
      </c>
    </row>
    <row r="510" spans="1:8" x14ac:dyDescent="0.25">
      <c r="A510" s="91"/>
      <c r="B510" s="91"/>
      <c r="C510" s="92"/>
      <c r="D510" s="91"/>
      <c r="E510" s="91"/>
      <c r="F510" s="93"/>
      <c r="G510" s="93"/>
      <c r="H510" s="24" t="e">
        <f t="shared" si="26"/>
        <v>#DIV/0!</v>
      </c>
    </row>
    <row r="511" spans="1:8" x14ac:dyDescent="0.25">
      <c r="A511" s="91"/>
      <c r="B511" s="91"/>
      <c r="C511" s="92"/>
      <c r="D511" s="91"/>
      <c r="E511" s="91"/>
      <c r="F511" s="93"/>
      <c r="G511" s="93"/>
      <c r="H511" s="24" t="e">
        <f t="shared" si="26"/>
        <v>#DIV/0!</v>
      </c>
    </row>
    <row r="512" spans="1:8" x14ac:dyDescent="0.25">
      <c r="A512" s="91"/>
      <c r="B512" s="91"/>
      <c r="C512" s="92"/>
      <c r="D512" s="91"/>
      <c r="E512" s="91"/>
      <c r="F512" s="93"/>
      <c r="G512" s="93"/>
      <c r="H512" s="24" t="e">
        <f t="shared" si="26"/>
        <v>#DIV/0!</v>
      </c>
    </row>
    <row r="513" spans="1:8" x14ac:dyDescent="0.25">
      <c r="A513" s="91"/>
      <c r="B513" s="91"/>
      <c r="C513" s="92"/>
      <c r="D513" s="91"/>
      <c r="E513" s="91"/>
      <c r="F513" s="93"/>
      <c r="G513" s="93"/>
      <c r="H513" s="24" t="e">
        <f t="shared" si="26"/>
        <v>#DIV/0!</v>
      </c>
    </row>
    <row r="514" spans="1:8" x14ac:dyDescent="0.25">
      <c r="A514" s="91"/>
      <c r="B514" s="91"/>
      <c r="C514" s="92"/>
      <c r="D514" s="91"/>
      <c r="E514" s="91"/>
      <c r="F514" s="93"/>
      <c r="G514" s="93"/>
      <c r="H514" s="24" t="e">
        <f t="shared" si="26"/>
        <v>#DIV/0!</v>
      </c>
    </row>
    <row r="515" spans="1:8" x14ac:dyDescent="0.25">
      <c r="A515" s="91"/>
      <c r="B515" s="91"/>
      <c r="C515" s="92"/>
      <c r="D515" s="91"/>
      <c r="E515" s="91"/>
      <c r="F515" s="93"/>
      <c r="G515" s="93"/>
      <c r="H515" s="24" t="e">
        <f t="shared" si="26"/>
        <v>#DIV/0!</v>
      </c>
    </row>
    <row r="516" spans="1:8" x14ac:dyDescent="0.25">
      <c r="A516" s="91"/>
      <c r="B516" s="91"/>
      <c r="C516" s="92"/>
      <c r="D516" s="91"/>
      <c r="E516" s="91"/>
      <c r="F516" s="93"/>
      <c r="G516" s="93"/>
      <c r="H516" s="24" t="e">
        <f t="shared" si="26"/>
        <v>#DIV/0!</v>
      </c>
    </row>
    <row r="517" spans="1:8" x14ac:dyDescent="0.25">
      <c r="A517" s="91"/>
      <c r="B517" s="91"/>
      <c r="C517" s="92"/>
      <c r="D517" s="91"/>
      <c r="E517" s="91"/>
      <c r="F517" s="93"/>
      <c r="G517" s="93"/>
      <c r="H517" s="24" t="e">
        <f t="shared" si="26"/>
        <v>#DIV/0!</v>
      </c>
    </row>
    <row r="518" spans="1:8" x14ac:dyDescent="0.25">
      <c r="A518" s="91"/>
      <c r="B518" s="91"/>
      <c r="C518" s="92"/>
      <c r="D518" s="91"/>
      <c r="E518" s="91"/>
      <c r="F518" s="93"/>
      <c r="G518" s="93"/>
      <c r="H518" s="24" t="e">
        <f t="shared" si="26"/>
        <v>#DIV/0!</v>
      </c>
    </row>
    <row r="519" spans="1:8" x14ac:dyDescent="0.25">
      <c r="A519" s="91"/>
      <c r="B519" s="91"/>
      <c r="C519" s="92"/>
      <c r="D519" s="91"/>
      <c r="E519" s="91"/>
      <c r="F519" s="93"/>
      <c r="G519" s="93"/>
      <c r="H519" s="24" t="e">
        <f t="shared" si="26"/>
        <v>#DIV/0!</v>
      </c>
    </row>
    <row r="520" spans="1:8" x14ac:dyDescent="0.25">
      <c r="A520" s="91"/>
      <c r="B520" s="91"/>
      <c r="C520" s="92"/>
      <c r="D520" s="91"/>
      <c r="E520" s="91"/>
      <c r="F520" s="93"/>
      <c r="G520" s="93"/>
      <c r="H520" s="24" t="e">
        <f t="shared" si="26"/>
        <v>#DIV/0!</v>
      </c>
    </row>
    <row r="521" spans="1:8" x14ac:dyDescent="0.25">
      <c r="A521" s="91"/>
      <c r="B521" s="91"/>
      <c r="C521" s="92"/>
      <c r="D521" s="91"/>
      <c r="E521" s="91"/>
      <c r="F521" s="93"/>
      <c r="G521" s="93"/>
      <c r="H521" s="24" t="e">
        <f t="shared" si="26"/>
        <v>#DIV/0!</v>
      </c>
    </row>
    <row r="522" spans="1:8" x14ac:dyDescent="0.25">
      <c r="A522" s="91"/>
      <c r="B522" s="91"/>
      <c r="C522" s="92"/>
      <c r="D522" s="91"/>
      <c r="E522" s="91"/>
      <c r="F522" s="93"/>
      <c r="G522" s="93"/>
      <c r="H522" s="24" t="e">
        <f t="shared" si="26"/>
        <v>#DIV/0!</v>
      </c>
    </row>
    <row r="523" spans="1:8" x14ac:dyDescent="0.25">
      <c r="A523" s="91"/>
      <c r="B523" s="91"/>
      <c r="C523" s="92"/>
      <c r="D523" s="91"/>
      <c r="E523" s="91"/>
      <c r="F523" s="93"/>
      <c r="G523" s="93"/>
      <c r="H523" s="24" t="e">
        <f t="shared" si="26"/>
        <v>#DIV/0!</v>
      </c>
    </row>
    <row r="524" spans="1:8" x14ac:dyDescent="0.25">
      <c r="A524" s="91"/>
      <c r="B524" s="91"/>
      <c r="C524" s="92"/>
      <c r="D524" s="91"/>
      <c r="E524" s="91"/>
      <c r="F524" s="93"/>
      <c r="G524" s="93"/>
      <c r="H524" s="24" t="e">
        <f t="shared" si="26"/>
        <v>#DIV/0!</v>
      </c>
    </row>
    <row r="525" spans="1:8" x14ac:dyDescent="0.25">
      <c r="A525" s="91"/>
      <c r="B525" s="91"/>
      <c r="C525" s="92"/>
      <c r="D525" s="91"/>
      <c r="E525" s="91"/>
      <c r="F525" s="93"/>
      <c r="G525" s="93"/>
      <c r="H525" s="24" t="e">
        <f t="shared" si="26"/>
        <v>#DIV/0!</v>
      </c>
    </row>
    <row r="526" spans="1:8" x14ac:dyDescent="0.25">
      <c r="A526" s="91"/>
      <c r="B526" s="91"/>
      <c r="C526" s="92"/>
      <c r="D526" s="91"/>
      <c r="E526" s="91"/>
      <c r="F526" s="93"/>
      <c r="G526" s="93"/>
      <c r="H526" s="24" t="e">
        <f t="shared" si="26"/>
        <v>#DIV/0!</v>
      </c>
    </row>
    <row r="527" spans="1:8" x14ac:dyDescent="0.25">
      <c r="A527" s="91"/>
      <c r="B527" s="91"/>
      <c r="C527" s="92"/>
      <c r="D527" s="91"/>
      <c r="E527" s="91"/>
      <c r="F527" s="93"/>
      <c r="G527" s="93"/>
      <c r="H527" s="24" t="e">
        <f t="shared" si="26"/>
        <v>#DIV/0!</v>
      </c>
    </row>
    <row r="528" spans="1:8" x14ac:dyDescent="0.25">
      <c r="A528" s="91"/>
      <c r="B528" s="91"/>
      <c r="C528" s="92"/>
      <c r="D528" s="91"/>
      <c r="E528" s="91"/>
      <c r="F528" s="93"/>
      <c r="G528" s="93"/>
      <c r="H528" s="24" t="e">
        <f t="shared" si="26"/>
        <v>#DIV/0!</v>
      </c>
    </row>
    <row r="529" spans="1:8" x14ac:dyDescent="0.25">
      <c r="A529" s="91"/>
      <c r="B529" s="91"/>
      <c r="C529" s="92"/>
      <c r="D529" s="91"/>
      <c r="E529" s="91"/>
      <c r="F529" s="93"/>
      <c r="G529" s="93"/>
      <c r="H529" s="24" t="e">
        <f t="shared" si="26"/>
        <v>#DIV/0!</v>
      </c>
    </row>
    <row r="530" spans="1:8" x14ac:dyDescent="0.25">
      <c r="A530" s="91"/>
      <c r="B530" s="91"/>
      <c r="C530" s="92"/>
      <c r="D530" s="91"/>
      <c r="E530" s="91"/>
      <c r="F530" s="93"/>
      <c r="G530" s="93"/>
      <c r="H530" s="24" t="e">
        <f t="shared" si="26"/>
        <v>#DIV/0!</v>
      </c>
    </row>
    <row r="531" spans="1:8" x14ac:dyDescent="0.25">
      <c r="A531" s="91"/>
      <c r="B531" s="91"/>
      <c r="C531" s="92"/>
      <c r="D531" s="91"/>
      <c r="E531" s="91"/>
      <c r="F531" s="93"/>
      <c r="G531" s="93"/>
      <c r="H531" s="24" t="e">
        <f t="shared" si="26"/>
        <v>#DIV/0!</v>
      </c>
    </row>
    <row r="532" spans="1:8" x14ac:dyDescent="0.25">
      <c r="A532" s="91"/>
      <c r="B532" s="91"/>
      <c r="C532" s="92"/>
      <c r="D532" s="91"/>
      <c r="E532" s="91"/>
      <c r="F532" s="93"/>
      <c r="G532" s="93"/>
      <c r="H532" s="24" t="e">
        <f t="shared" si="26"/>
        <v>#DIV/0!</v>
      </c>
    </row>
    <row r="533" spans="1:8" x14ac:dyDescent="0.25">
      <c r="A533" s="91"/>
      <c r="B533" s="91"/>
      <c r="C533" s="92"/>
      <c r="D533" s="91"/>
      <c r="E533" s="91"/>
      <c r="F533" s="93"/>
      <c r="G533" s="93"/>
      <c r="H533" s="24" t="e">
        <f t="shared" si="26"/>
        <v>#DIV/0!</v>
      </c>
    </row>
    <row r="534" spans="1:8" x14ac:dyDescent="0.25">
      <c r="A534" s="91"/>
      <c r="B534" s="91"/>
      <c r="C534" s="92"/>
      <c r="D534" s="91"/>
      <c r="E534" s="91"/>
      <c r="F534" s="93"/>
      <c r="G534" s="93"/>
      <c r="H534" s="24" t="e">
        <f t="shared" si="26"/>
        <v>#DIV/0!</v>
      </c>
    </row>
    <row r="535" spans="1:8" x14ac:dyDescent="0.25">
      <c r="A535" s="91"/>
      <c r="B535" s="91"/>
      <c r="C535" s="92"/>
      <c r="D535" s="91"/>
      <c r="E535" s="91"/>
      <c r="F535" s="93"/>
      <c r="G535" s="93"/>
      <c r="H535" s="24" t="e">
        <f t="shared" si="26"/>
        <v>#DIV/0!</v>
      </c>
    </row>
    <row r="536" spans="1:8" x14ac:dyDescent="0.25">
      <c r="A536" s="91"/>
      <c r="B536" s="91"/>
      <c r="C536" s="92"/>
      <c r="D536" s="91"/>
      <c r="E536" s="91"/>
      <c r="F536" s="93"/>
      <c r="G536" s="93"/>
      <c r="H536" s="24" t="e">
        <f t="shared" si="26"/>
        <v>#DIV/0!</v>
      </c>
    </row>
    <row r="537" spans="1:8" x14ac:dyDescent="0.25">
      <c r="A537" s="91"/>
      <c r="B537" s="91"/>
      <c r="C537" s="92"/>
      <c r="D537" s="91"/>
      <c r="E537" s="91"/>
      <c r="F537" s="93"/>
      <c r="G537" s="93"/>
      <c r="H537" s="24" t="e">
        <f t="shared" si="26"/>
        <v>#DIV/0!</v>
      </c>
    </row>
    <row r="538" spans="1:8" x14ac:dyDescent="0.25">
      <c r="A538" s="91"/>
      <c r="B538" s="91"/>
      <c r="C538" s="92"/>
      <c r="D538" s="91"/>
      <c r="E538" s="91"/>
      <c r="F538" s="93"/>
      <c r="G538" s="93"/>
      <c r="H538" s="24" t="e">
        <f t="shared" si="26"/>
        <v>#DIV/0!</v>
      </c>
    </row>
    <row r="539" spans="1:8" x14ac:dyDescent="0.25">
      <c r="A539" s="91"/>
      <c r="B539" s="91"/>
      <c r="C539" s="92"/>
      <c r="D539" s="91"/>
      <c r="E539" s="91"/>
      <c r="F539" s="93"/>
      <c r="G539" s="93"/>
      <c r="H539" s="24" t="e">
        <f t="shared" si="26"/>
        <v>#DIV/0!</v>
      </c>
    </row>
    <row r="540" spans="1:8" x14ac:dyDescent="0.25">
      <c r="A540" s="91"/>
      <c r="B540" s="91"/>
      <c r="C540" s="92"/>
      <c r="D540" s="91"/>
      <c r="E540" s="91"/>
      <c r="F540" s="93"/>
      <c r="G540" s="93"/>
      <c r="H540" s="24" t="e">
        <f t="shared" si="26"/>
        <v>#DIV/0!</v>
      </c>
    </row>
    <row r="541" spans="1:8" x14ac:dyDescent="0.25">
      <c r="A541" s="91"/>
      <c r="B541" s="91"/>
      <c r="C541" s="92"/>
      <c r="D541" s="91"/>
      <c r="E541" s="91"/>
      <c r="F541" s="93"/>
      <c r="G541" s="93"/>
      <c r="H541" s="24" t="e">
        <f t="shared" si="26"/>
        <v>#DIV/0!</v>
      </c>
    </row>
    <row r="542" spans="1:8" x14ac:dyDescent="0.25">
      <c r="A542" s="91"/>
      <c r="B542" s="91"/>
      <c r="C542" s="92"/>
      <c r="D542" s="91"/>
      <c r="E542" s="91"/>
      <c r="F542" s="93"/>
      <c r="G542" s="93"/>
      <c r="H542" s="24" t="e">
        <f t="shared" si="26"/>
        <v>#DIV/0!</v>
      </c>
    </row>
    <row r="543" spans="1:8" x14ac:dyDescent="0.25">
      <c r="A543" s="91"/>
      <c r="B543" s="91"/>
      <c r="C543" s="92"/>
      <c r="D543" s="91"/>
      <c r="E543" s="91"/>
      <c r="F543" s="93"/>
      <c r="G543" s="93"/>
      <c r="H543" s="24" t="e">
        <f t="shared" si="26"/>
        <v>#DIV/0!</v>
      </c>
    </row>
    <row r="544" spans="1:8" x14ac:dyDescent="0.25">
      <c r="A544" s="91"/>
      <c r="B544" s="91"/>
      <c r="C544" s="92"/>
      <c r="D544" s="91"/>
      <c r="E544" s="91"/>
      <c r="F544" s="93"/>
      <c r="G544" s="93"/>
      <c r="H544" s="24" t="e">
        <f t="shared" si="26"/>
        <v>#DIV/0!</v>
      </c>
    </row>
    <row r="545" spans="1:8" x14ac:dyDescent="0.25">
      <c r="A545" s="91"/>
      <c r="B545" s="91"/>
      <c r="C545" s="92"/>
      <c r="D545" s="91"/>
      <c r="E545" s="91"/>
      <c r="F545" s="93"/>
      <c r="G545" s="93"/>
      <c r="H545" s="24" t="e">
        <f t="shared" si="26"/>
        <v>#DIV/0!</v>
      </c>
    </row>
    <row r="546" spans="1:8" x14ac:dyDescent="0.25">
      <c r="A546" s="91"/>
      <c r="B546" s="91"/>
      <c r="C546" s="92"/>
      <c r="D546" s="91"/>
      <c r="E546" s="91"/>
      <c r="F546" s="93"/>
      <c r="G546" s="93"/>
      <c r="H546" s="24" t="e">
        <f t="shared" si="26"/>
        <v>#DIV/0!</v>
      </c>
    </row>
    <row r="547" spans="1:8" x14ac:dyDescent="0.25">
      <c r="A547" s="91"/>
      <c r="B547" s="91"/>
      <c r="C547" s="92"/>
      <c r="D547" s="91"/>
      <c r="E547" s="91"/>
      <c r="F547" s="93"/>
      <c r="G547" s="93"/>
      <c r="H547" s="24" t="e">
        <f t="shared" si="26"/>
        <v>#DIV/0!</v>
      </c>
    </row>
    <row r="548" spans="1:8" x14ac:dyDescent="0.25">
      <c r="A548" s="91"/>
      <c r="B548" s="91"/>
      <c r="C548" s="92"/>
      <c r="D548" s="91"/>
      <c r="E548" s="91"/>
      <c r="F548" s="93"/>
      <c r="G548" s="93"/>
      <c r="H548" s="24" t="e">
        <f t="shared" si="26"/>
        <v>#DIV/0!</v>
      </c>
    </row>
    <row r="549" spans="1:8" x14ac:dyDescent="0.25">
      <c r="A549" s="91"/>
      <c r="B549" s="91"/>
      <c r="C549" s="92"/>
      <c r="D549" s="91"/>
      <c r="E549" s="91"/>
      <c r="F549" s="93"/>
      <c r="G549" s="93"/>
      <c r="H549" s="24" t="e">
        <f t="shared" si="26"/>
        <v>#DIV/0!</v>
      </c>
    </row>
    <row r="550" spans="1:8" x14ac:dyDescent="0.25">
      <c r="A550" s="91"/>
      <c r="B550" s="91"/>
      <c r="C550" s="92"/>
      <c r="D550" s="91"/>
      <c r="E550" s="91"/>
      <c r="F550" s="93"/>
      <c r="G550" s="93"/>
      <c r="H550" s="24" t="e">
        <f t="shared" si="26"/>
        <v>#DIV/0!</v>
      </c>
    </row>
    <row r="551" spans="1:8" x14ac:dyDescent="0.25">
      <c r="A551" s="91"/>
      <c r="B551" s="91"/>
      <c r="C551" s="92"/>
      <c r="D551" s="91"/>
      <c r="E551" s="91"/>
      <c r="F551" s="93"/>
      <c r="G551" s="93"/>
      <c r="H551" s="24" t="e">
        <f t="shared" si="26"/>
        <v>#DIV/0!</v>
      </c>
    </row>
    <row r="552" spans="1:8" x14ac:dyDescent="0.25">
      <c r="A552" s="91"/>
      <c r="B552" s="91"/>
      <c r="C552" s="92"/>
      <c r="D552" s="91"/>
      <c r="E552" s="91"/>
      <c r="F552" s="93"/>
      <c r="G552" s="93"/>
      <c r="H552" s="24" t="e">
        <f t="shared" si="26"/>
        <v>#DIV/0!</v>
      </c>
    </row>
    <row r="553" spans="1:8" x14ac:dyDescent="0.25">
      <c r="A553" s="91"/>
      <c r="B553" s="91"/>
      <c r="C553" s="92"/>
      <c r="D553" s="91"/>
      <c r="E553" s="91"/>
      <c r="F553" s="93"/>
      <c r="G553" s="93"/>
      <c r="H553" s="24" t="e">
        <f t="shared" si="26"/>
        <v>#DIV/0!</v>
      </c>
    </row>
    <row r="554" spans="1:8" x14ac:dyDescent="0.25">
      <c r="A554" s="91"/>
      <c r="B554" s="91"/>
      <c r="C554" s="92"/>
      <c r="D554" s="91"/>
      <c r="E554" s="91"/>
      <c r="F554" s="93"/>
      <c r="G554" s="93"/>
      <c r="H554" s="24" t="e">
        <f t="shared" si="26"/>
        <v>#DIV/0!</v>
      </c>
    </row>
    <row r="555" spans="1:8" x14ac:dyDescent="0.25">
      <c r="A555" s="91"/>
      <c r="B555" s="91"/>
      <c r="C555" s="92"/>
      <c r="D555" s="91"/>
      <c r="E555" s="91"/>
      <c r="F555" s="93"/>
      <c r="G555" s="93"/>
      <c r="H555" s="24" t="e">
        <f t="shared" si="26"/>
        <v>#DIV/0!</v>
      </c>
    </row>
    <row r="556" spans="1:8" x14ac:dyDescent="0.25">
      <c r="A556" s="91"/>
      <c r="B556" s="91"/>
      <c r="C556" s="92"/>
      <c r="D556" s="91"/>
      <c r="E556" s="91"/>
      <c r="F556" s="93"/>
      <c r="G556" s="93"/>
      <c r="H556" s="24" t="e">
        <f t="shared" ref="H556:H619" si="27">SUM(G556/F556)</f>
        <v>#DIV/0!</v>
      </c>
    </row>
    <row r="557" spans="1:8" x14ac:dyDescent="0.25">
      <c r="A557" s="91"/>
      <c r="B557" s="91"/>
      <c r="C557" s="92"/>
      <c r="D557" s="91"/>
      <c r="E557" s="91"/>
      <c r="F557" s="93"/>
      <c r="G557" s="93"/>
      <c r="H557" s="24" t="e">
        <f t="shared" si="27"/>
        <v>#DIV/0!</v>
      </c>
    </row>
    <row r="558" spans="1:8" x14ac:dyDescent="0.25">
      <c r="A558" s="91"/>
      <c r="B558" s="91"/>
      <c r="C558" s="92"/>
      <c r="D558" s="91"/>
      <c r="E558" s="91"/>
      <c r="F558" s="93"/>
      <c r="G558" s="93"/>
      <c r="H558" s="24" t="e">
        <f t="shared" si="27"/>
        <v>#DIV/0!</v>
      </c>
    </row>
    <row r="559" spans="1:8" x14ac:dyDescent="0.25">
      <c r="A559" s="91"/>
      <c r="B559" s="91"/>
      <c r="C559" s="92"/>
      <c r="D559" s="91"/>
      <c r="E559" s="91"/>
      <c r="F559" s="93"/>
      <c r="G559" s="93"/>
      <c r="H559" s="24" t="e">
        <f t="shared" si="27"/>
        <v>#DIV/0!</v>
      </c>
    </row>
    <row r="560" spans="1:8" x14ac:dyDescent="0.25">
      <c r="A560" s="91"/>
      <c r="B560" s="91"/>
      <c r="C560" s="92"/>
      <c r="D560" s="91"/>
      <c r="E560" s="91"/>
      <c r="F560" s="93"/>
      <c r="G560" s="93"/>
      <c r="H560" s="24" t="e">
        <f t="shared" si="27"/>
        <v>#DIV/0!</v>
      </c>
    </row>
    <row r="561" spans="1:8" x14ac:dyDescent="0.25">
      <c r="A561" s="91"/>
      <c r="B561" s="91"/>
      <c r="C561" s="92"/>
      <c r="D561" s="91"/>
      <c r="E561" s="91"/>
      <c r="F561" s="93"/>
      <c r="G561" s="93"/>
      <c r="H561" s="24" t="e">
        <f t="shared" si="27"/>
        <v>#DIV/0!</v>
      </c>
    </row>
    <row r="562" spans="1:8" x14ac:dyDescent="0.25">
      <c r="A562" s="91"/>
      <c r="B562" s="91"/>
      <c r="C562" s="92"/>
      <c r="D562" s="91"/>
      <c r="E562" s="91"/>
      <c r="F562" s="93"/>
      <c r="G562" s="93"/>
      <c r="H562" s="24" t="e">
        <f t="shared" si="27"/>
        <v>#DIV/0!</v>
      </c>
    </row>
    <row r="563" spans="1:8" x14ac:dyDescent="0.25">
      <c r="A563" s="91"/>
      <c r="B563" s="91"/>
      <c r="C563" s="92"/>
      <c r="D563" s="91"/>
      <c r="E563" s="91"/>
      <c r="F563" s="93"/>
      <c r="G563" s="93"/>
      <c r="H563" s="24" t="e">
        <f t="shared" si="27"/>
        <v>#DIV/0!</v>
      </c>
    </row>
    <row r="564" spans="1:8" x14ac:dyDescent="0.25">
      <c r="A564" s="91"/>
      <c r="B564" s="91"/>
      <c r="C564" s="92"/>
      <c r="D564" s="91"/>
      <c r="E564" s="91"/>
      <c r="F564" s="93"/>
      <c r="G564" s="93"/>
      <c r="H564" s="24" t="e">
        <f t="shared" si="27"/>
        <v>#DIV/0!</v>
      </c>
    </row>
    <row r="565" spans="1:8" x14ac:dyDescent="0.25">
      <c r="A565" s="91"/>
      <c r="B565" s="91"/>
      <c r="C565" s="92"/>
      <c r="D565" s="91"/>
      <c r="E565" s="91"/>
      <c r="F565" s="93"/>
      <c r="G565" s="93"/>
      <c r="H565" s="24" t="e">
        <f t="shared" si="27"/>
        <v>#DIV/0!</v>
      </c>
    </row>
    <row r="566" spans="1:8" x14ac:dyDescent="0.25">
      <c r="A566" s="91"/>
      <c r="B566" s="91"/>
      <c r="C566" s="92"/>
      <c r="D566" s="91"/>
      <c r="E566" s="91"/>
      <c r="F566" s="93"/>
      <c r="G566" s="93"/>
      <c r="H566" s="24" t="e">
        <f t="shared" si="27"/>
        <v>#DIV/0!</v>
      </c>
    </row>
    <row r="567" spans="1:8" x14ac:dyDescent="0.25">
      <c r="A567" s="91"/>
      <c r="B567" s="91"/>
      <c r="C567" s="92"/>
      <c r="D567" s="91"/>
      <c r="E567" s="91"/>
      <c r="F567" s="93"/>
      <c r="G567" s="93"/>
      <c r="H567" s="24" t="e">
        <f t="shared" si="27"/>
        <v>#DIV/0!</v>
      </c>
    </row>
    <row r="568" spans="1:8" x14ac:dyDescent="0.25">
      <c r="A568" s="91"/>
      <c r="B568" s="91"/>
      <c r="C568" s="92"/>
      <c r="D568" s="91"/>
      <c r="E568" s="91"/>
      <c r="F568" s="93"/>
      <c r="G568" s="93"/>
      <c r="H568" s="24" t="e">
        <f t="shared" si="27"/>
        <v>#DIV/0!</v>
      </c>
    </row>
    <row r="569" spans="1:8" x14ac:dyDescent="0.25">
      <c r="A569" s="91"/>
      <c r="B569" s="91"/>
      <c r="C569" s="92"/>
      <c r="D569" s="91"/>
      <c r="E569" s="91"/>
      <c r="F569" s="93"/>
      <c r="G569" s="93"/>
      <c r="H569" s="24" t="e">
        <f t="shared" si="27"/>
        <v>#DIV/0!</v>
      </c>
    </row>
    <row r="570" spans="1:8" x14ac:dyDescent="0.25">
      <c r="A570" s="91"/>
      <c r="B570" s="91"/>
      <c r="C570" s="92"/>
      <c r="D570" s="91"/>
      <c r="E570" s="91"/>
      <c r="F570" s="93"/>
      <c r="G570" s="93"/>
      <c r="H570" s="24" t="e">
        <f t="shared" si="27"/>
        <v>#DIV/0!</v>
      </c>
    </row>
    <row r="571" spans="1:8" x14ac:dyDescent="0.25">
      <c r="A571" s="91"/>
      <c r="B571" s="91"/>
      <c r="C571" s="92"/>
      <c r="D571" s="91"/>
      <c r="E571" s="91"/>
      <c r="F571" s="93"/>
      <c r="G571" s="93"/>
      <c r="H571" s="24" t="e">
        <f t="shared" si="27"/>
        <v>#DIV/0!</v>
      </c>
    </row>
    <row r="572" spans="1:8" x14ac:dyDescent="0.25">
      <c r="A572" s="91"/>
      <c r="B572" s="91"/>
      <c r="C572" s="92"/>
      <c r="D572" s="91"/>
      <c r="E572" s="91"/>
      <c r="F572" s="93"/>
      <c r="G572" s="93"/>
      <c r="H572" s="24" t="e">
        <f t="shared" si="27"/>
        <v>#DIV/0!</v>
      </c>
    </row>
    <row r="573" spans="1:8" x14ac:dyDescent="0.25">
      <c r="A573" s="91"/>
      <c r="B573" s="91"/>
      <c r="C573" s="92"/>
      <c r="D573" s="91"/>
      <c r="E573" s="91"/>
      <c r="F573" s="93"/>
      <c r="G573" s="93"/>
      <c r="H573" s="24" t="e">
        <f t="shared" si="27"/>
        <v>#DIV/0!</v>
      </c>
    </row>
    <row r="574" spans="1:8" x14ac:dyDescent="0.25">
      <c r="A574" s="91"/>
      <c r="B574" s="91"/>
      <c r="C574" s="92"/>
      <c r="D574" s="91"/>
      <c r="E574" s="91"/>
      <c r="F574" s="93"/>
      <c r="G574" s="93"/>
      <c r="H574" s="24" t="e">
        <f t="shared" si="27"/>
        <v>#DIV/0!</v>
      </c>
    </row>
    <row r="575" spans="1:8" x14ac:dyDescent="0.25">
      <c r="A575" s="91"/>
      <c r="B575" s="91"/>
      <c r="C575" s="92"/>
      <c r="D575" s="91"/>
      <c r="E575" s="91"/>
      <c r="F575" s="93"/>
      <c r="G575" s="93"/>
      <c r="H575" s="24" t="e">
        <f t="shared" si="27"/>
        <v>#DIV/0!</v>
      </c>
    </row>
    <row r="576" spans="1:8" x14ac:dyDescent="0.25">
      <c r="A576" s="91"/>
      <c r="B576" s="91"/>
      <c r="C576" s="92"/>
      <c r="D576" s="91"/>
      <c r="E576" s="91"/>
      <c r="F576" s="93"/>
      <c r="G576" s="93"/>
      <c r="H576" s="24" t="e">
        <f t="shared" si="27"/>
        <v>#DIV/0!</v>
      </c>
    </row>
    <row r="577" spans="1:8" x14ac:dyDescent="0.25">
      <c r="A577" s="91"/>
      <c r="B577" s="91"/>
      <c r="C577" s="92"/>
      <c r="D577" s="91"/>
      <c r="E577" s="91"/>
      <c r="F577" s="93"/>
      <c r="G577" s="93"/>
      <c r="H577" s="24" t="e">
        <f t="shared" si="27"/>
        <v>#DIV/0!</v>
      </c>
    </row>
    <row r="578" spans="1:8" x14ac:dyDescent="0.25">
      <c r="A578" s="91"/>
      <c r="B578" s="91"/>
      <c r="C578" s="92"/>
      <c r="D578" s="91"/>
      <c r="E578" s="91"/>
      <c r="F578" s="93"/>
      <c r="G578" s="93"/>
      <c r="H578" s="24" t="e">
        <f t="shared" si="27"/>
        <v>#DIV/0!</v>
      </c>
    </row>
    <row r="579" spans="1:8" x14ac:dyDescent="0.25">
      <c r="A579" s="91"/>
      <c r="B579" s="91"/>
      <c r="C579" s="92"/>
      <c r="D579" s="91"/>
      <c r="E579" s="91"/>
      <c r="F579" s="93"/>
      <c r="G579" s="93"/>
      <c r="H579" s="24" t="e">
        <f t="shared" si="27"/>
        <v>#DIV/0!</v>
      </c>
    </row>
    <row r="580" spans="1:8" x14ac:dyDescent="0.25">
      <c r="A580" s="91"/>
      <c r="B580" s="91"/>
      <c r="C580" s="92"/>
      <c r="D580" s="91"/>
      <c r="E580" s="91"/>
      <c r="F580" s="93"/>
      <c r="G580" s="93"/>
      <c r="H580" s="24" t="e">
        <f t="shared" si="27"/>
        <v>#DIV/0!</v>
      </c>
    </row>
    <row r="581" spans="1:8" x14ac:dyDescent="0.25">
      <c r="A581" s="91"/>
      <c r="B581" s="91"/>
      <c r="C581" s="92"/>
      <c r="D581" s="91"/>
      <c r="E581" s="91"/>
      <c r="F581" s="93"/>
      <c r="G581" s="93"/>
      <c r="H581" s="24" t="e">
        <f t="shared" si="27"/>
        <v>#DIV/0!</v>
      </c>
    </row>
    <row r="582" spans="1:8" x14ac:dyDescent="0.25">
      <c r="A582" s="91"/>
      <c r="B582" s="91"/>
      <c r="C582" s="92"/>
      <c r="D582" s="91"/>
      <c r="E582" s="91"/>
      <c r="F582" s="93"/>
      <c r="G582" s="93"/>
      <c r="H582" s="24" t="e">
        <f t="shared" si="27"/>
        <v>#DIV/0!</v>
      </c>
    </row>
    <row r="583" spans="1:8" x14ac:dyDescent="0.25">
      <c r="A583" s="91"/>
      <c r="B583" s="91"/>
      <c r="C583" s="92"/>
      <c r="D583" s="91"/>
      <c r="E583" s="91"/>
      <c r="F583" s="93"/>
      <c r="G583" s="93"/>
      <c r="H583" s="24" t="e">
        <f t="shared" si="27"/>
        <v>#DIV/0!</v>
      </c>
    </row>
    <row r="584" spans="1:8" x14ac:dyDescent="0.25">
      <c r="A584" s="91"/>
      <c r="B584" s="91"/>
      <c r="C584" s="92"/>
      <c r="D584" s="91"/>
      <c r="E584" s="91"/>
      <c r="F584" s="93"/>
      <c r="G584" s="93"/>
      <c r="H584" s="24" t="e">
        <f t="shared" si="27"/>
        <v>#DIV/0!</v>
      </c>
    </row>
    <row r="585" spans="1:8" x14ac:dyDescent="0.25">
      <c r="A585" s="91"/>
      <c r="B585" s="91"/>
      <c r="C585" s="92"/>
      <c r="D585" s="91"/>
      <c r="E585" s="91"/>
      <c r="F585" s="93"/>
      <c r="G585" s="93"/>
      <c r="H585" s="24" t="e">
        <f t="shared" si="27"/>
        <v>#DIV/0!</v>
      </c>
    </row>
    <row r="586" spans="1:8" x14ac:dyDescent="0.25">
      <c r="A586" s="91"/>
      <c r="B586" s="91"/>
      <c r="C586" s="92"/>
      <c r="D586" s="91"/>
      <c r="E586" s="91"/>
      <c r="F586" s="93"/>
      <c r="G586" s="93"/>
      <c r="H586" s="24" t="e">
        <f t="shared" si="27"/>
        <v>#DIV/0!</v>
      </c>
    </row>
    <row r="587" spans="1:8" x14ac:dyDescent="0.25">
      <c r="A587" s="91"/>
      <c r="B587" s="91"/>
      <c r="C587" s="92"/>
      <c r="D587" s="91"/>
      <c r="E587" s="91"/>
      <c r="F587" s="93"/>
      <c r="G587" s="93"/>
      <c r="H587" s="24" t="e">
        <f t="shared" si="27"/>
        <v>#DIV/0!</v>
      </c>
    </row>
    <row r="588" spans="1:8" x14ac:dyDescent="0.25">
      <c r="A588" s="91"/>
      <c r="B588" s="91"/>
      <c r="C588" s="92"/>
      <c r="D588" s="91"/>
      <c r="E588" s="91"/>
      <c r="F588" s="93"/>
      <c r="G588" s="93"/>
      <c r="H588" s="24" t="e">
        <f t="shared" si="27"/>
        <v>#DIV/0!</v>
      </c>
    </row>
    <row r="589" spans="1:8" x14ac:dyDescent="0.25">
      <c r="A589" s="91"/>
      <c r="B589" s="91"/>
      <c r="C589" s="92"/>
      <c r="D589" s="91"/>
      <c r="E589" s="91"/>
      <c r="F589" s="93"/>
      <c r="G589" s="93"/>
      <c r="H589" s="24" t="e">
        <f t="shared" si="27"/>
        <v>#DIV/0!</v>
      </c>
    </row>
    <row r="590" spans="1:8" x14ac:dyDescent="0.25">
      <c r="A590" s="91"/>
      <c r="B590" s="91"/>
      <c r="C590" s="92"/>
      <c r="D590" s="91"/>
      <c r="E590" s="91"/>
      <c r="F590" s="93"/>
      <c r="G590" s="93"/>
      <c r="H590" s="24" t="e">
        <f t="shared" si="27"/>
        <v>#DIV/0!</v>
      </c>
    </row>
    <row r="591" spans="1:8" x14ac:dyDescent="0.25">
      <c r="A591" s="91"/>
      <c r="B591" s="91"/>
      <c r="C591" s="92"/>
      <c r="D591" s="91"/>
      <c r="E591" s="91"/>
      <c r="F591" s="93"/>
      <c r="G591" s="93"/>
      <c r="H591" s="24" t="e">
        <f t="shared" si="27"/>
        <v>#DIV/0!</v>
      </c>
    </row>
    <row r="592" spans="1:8" x14ac:dyDescent="0.25">
      <c r="A592" s="91"/>
      <c r="B592" s="91"/>
      <c r="C592" s="92"/>
      <c r="D592" s="91"/>
      <c r="E592" s="91"/>
      <c r="F592" s="93"/>
      <c r="G592" s="93"/>
      <c r="H592" s="24" t="e">
        <f t="shared" si="27"/>
        <v>#DIV/0!</v>
      </c>
    </row>
    <row r="593" spans="1:8" x14ac:dyDescent="0.25">
      <c r="A593" s="91"/>
      <c r="B593" s="91"/>
      <c r="C593" s="92"/>
      <c r="D593" s="91"/>
      <c r="E593" s="91"/>
      <c r="F593" s="93"/>
      <c r="G593" s="93"/>
      <c r="H593" s="24" t="e">
        <f t="shared" si="27"/>
        <v>#DIV/0!</v>
      </c>
    </row>
    <row r="594" spans="1:8" x14ac:dyDescent="0.25">
      <c r="A594" s="91"/>
      <c r="B594" s="91"/>
      <c r="C594" s="92"/>
      <c r="D594" s="91"/>
      <c r="E594" s="91"/>
      <c r="F594" s="93"/>
      <c r="G594" s="93"/>
      <c r="H594" s="24" t="e">
        <f t="shared" si="27"/>
        <v>#DIV/0!</v>
      </c>
    </row>
    <row r="595" spans="1:8" x14ac:dyDescent="0.25">
      <c r="A595" s="91"/>
      <c r="B595" s="91"/>
      <c r="C595" s="92"/>
      <c r="D595" s="91"/>
      <c r="E595" s="91"/>
      <c r="F595" s="93"/>
      <c r="G595" s="93"/>
      <c r="H595" s="24" t="e">
        <f t="shared" si="27"/>
        <v>#DIV/0!</v>
      </c>
    </row>
    <row r="596" spans="1:8" x14ac:dyDescent="0.25">
      <c r="A596" s="91"/>
      <c r="B596" s="91"/>
      <c r="C596" s="92"/>
      <c r="D596" s="91"/>
      <c r="E596" s="91"/>
      <c r="F596" s="93"/>
      <c r="G596" s="93"/>
      <c r="H596" s="24" t="e">
        <f t="shared" si="27"/>
        <v>#DIV/0!</v>
      </c>
    </row>
    <row r="597" spans="1:8" x14ac:dyDescent="0.25">
      <c r="A597" s="91"/>
      <c r="B597" s="91"/>
      <c r="C597" s="92"/>
      <c r="D597" s="91"/>
      <c r="E597" s="91"/>
      <c r="F597" s="93"/>
      <c r="G597" s="93"/>
      <c r="H597" s="24" t="e">
        <f t="shared" si="27"/>
        <v>#DIV/0!</v>
      </c>
    </row>
    <row r="598" spans="1:8" x14ac:dyDescent="0.25">
      <c r="A598" s="91"/>
      <c r="B598" s="91"/>
      <c r="C598" s="92"/>
      <c r="D598" s="91"/>
      <c r="E598" s="91"/>
      <c r="F598" s="93"/>
      <c r="G598" s="93"/>
      <c r="H598" s="24" t="e">
        <f t="shared" si="27"/>
        <v>#DIV/0!</v>
      </c>
    </row>
    <row r="599" spans="1:8" x14ac:dyDescent="0.25">
      <c r="A599" s="91"/>
      <c r="B599" s="91"/>
      <c r="C599" s="92"/>
      <c r="D599" s="91"/>
      <c r="E599" s="91"/>
      <c r="F599" s="93"/>
      <c r="G599" s="93"/>
      <c r="H599" s="24" t="e">
        <f t="shared" si="27"/>
        <v>#DIV/0!</v>
      </c>
    </row>
    <row r="600" spans="1:8" x14ac:dyDescent="0.25">
      <c r="A600" s="91"/>
      <c r="B600" s="91"/>
      <c r="C600" s="92"/>
      <c r="D600" s="91"/>
      <c r="E600" s="91"/>
      <c r="F600" s="93"/>
      <c r="G600" s="93"/>
      <c r="H600" s="24" t="e">
        <f t="shared" si="27"/>
        <v>#DIV/0!</v>
      </c>
    </row>
    <row r="601" spans="1:8" x14ac:dyDescent="0.25">
      <c r="A601" s="91"/>
      <c r="B601" s="91"/>
      <c r="C601" s="92"/>
      <c r="D601" s="91"/>
      <c r="E601" s="91"/>
      <c r="F601" s="93"/>
      <c r="G601" s="93"/>
      <c r="H601" s="24" t="e">
        <f t="shared" si="27"/>
        <v>#DIV/0!</v>
      </c>
    </row>
    <row r="602" spans="1:8" x14ac:dyDescent="0.25">
      <c r="A602" s="91"/>
      <c r="B602" s="91"/>
      <c r="C602" s="92"/>
      <c r="D602" s="91"/>
      <c r="E602" s="91"/>
      <c r="F602" s="93"/>
      <c r="G602" s="93"/>
      <c r="H602" s="24" t="e">
        <f t="shared" si="27"/>
        <v>#DIV/0!</v>
      </c>
    </row>
    <row r="603" spans="1:8" x14ac:dyDescent="0.25">
      <c r="A603" s="91"/>
      <c r="B603" s="91"/>
      <c r="C603" s="92"/>
      <c r="D603" s="91"/>
      <c r="E603" s="91"/>
      <c r="F603" s="93"/>
      <c r="G603" s="93"/>
      <c r="H603" s="24" t="e">
        <f t="shared" si="27"/>
        <v>#DIV/0!</v>
      </c>
    </row>
    <row r="604" spans="1:8" x14ac:dyDescent="0.25">
      <c r="A604" s="91"/>
      <c r="B604" s="91"/>
      <c r="C604" s="92"/>
      <c r="D604" s="91"/>
      <c r="E604" s="91"/>
      <c r="F604" s="93"/>
      <c r="G604" s="93"/>
      <c r="H604" s="24" t="e">
        <f t="shared" si="27"/>
        <v>#DIV/0!</v>
      </c>
    </row>
    <row r="605" spans="1:8" x14ac:dyDescent="0.25">
      <c r="A605" s="91"/>
      <c r="B605" s="91"/>
      <c r="C605" s="92"/>
      <c r="D605" s="91"/>
      <c r="E605" s="91"/>
      <c r="F605" s="93"/>
      <c r="G605" s="93"/>
      <c r="H605" s="24" t="e">
        <f t="shared" si="27"/>
        <v>#DIV/0!</v>
      </c>
    </row>
    <row r="606" spans="1:8" x14ac:dyDescent="0.25">
      <c r="A606" s="91"/>
      <c r="B606" s="91"/>
      <c r="C606" s="92"/>
      <c r="D606" s="91"/>
      <c r="E606" s="91"/>
      <c r="F606" s="93"/>
      <c r="G606" s="93"/>
      <c r="H606" s="24" t="e">
        <f t="shared" si="27"/>
        <v>#DIV/0!</v>
      </c>
    </row>
    <row r="607" spans="1:8" x14ac:dyDescent="0.25">
      <c r="A607" s="91"/>
      <c r="B607" s="91"/>
      <c r="C607" s="92"/>
      <c r="D607" s="91"/>
      <c r="E607" s="91"/>
      <c r="F607" s="93"/>
      <c r="G607" s="93"/>
      <c r="H607" s="24" t="e">
        <f t="shared" si="27"/>
        <v>#DIV/0!</v>
      </c>
    </row>
    <row r="608" spans="1:8" x14ac:dyDescent="0.25">
      <c r="A608" s="91"/>
      <c r="B608" s="91"/>
      <c r="C608" s="92"/>
      <c r="D608" s="91"/>
      <c r="E608" s="91"/>
      <c r="F608" s="93"/>
      <c r="G608" s="93"/>
      <c r="H608" s="24" t="e">
        <f t="shared" si="27"/>
        <v>#DIV/0!</v>
      </c>
    </row>
    <row r="609" spans="1:8" x14ac:dyDescent="0.25">
      <c r="A609" s="91"/>
      <c r="B609" s="91"/>
      <c r="C609" s="92"/>
      <c r="D609" s="91"/>
      <c r="E609" s="91"/>
      <c r="F609" s="93"/>
      <c r="G609" s="93"/>
      <c r="H609" s="24" t="e">
        <f t="shared" si="27"/>
        <v>#DIV/0!</v>
      </c>
    </row>
    <row r="610" spans="1:8" x14ac:dyDescent="0.25">
      <c r="A610" s="91"/>
      <c r="B610" s="91"/>
      <c r="C610" s="92"/>
      <c r="D610" s="91"/>
      <c r="E610" s="91"/>
      <c r="F610" s="93"/>
      <c r="G610" s="93"/>
      <c r="H610" s="24" t="e">
        <f t="shared" si="27"/>
        <v>#DIV/0!</v>
      </c>
    </row>
    <row r="611" spans="1:8" x14ac:dyDescent="0.25">
      <c r="A611" s="91"/>
      <c r="B611" s="91"/>
      <c r="C611" s="92"/>
      <c r="D611" s="91"/>
      <c r="E611" s="91"/>
      <c r="F611" s="93"/>
      <c r="G611" s="93"/>
      <c r="H611" s="24" t="e">
        <f t="shared" si="27"/>
        <v>#DIV/0!</v>
      </c>
    </row>
    <row r="612" spans="1:8" x14ac:dyDescent="0.25">
      <c r="A612" s="91"/>
      <c r="B612" s="91"/>
      <c r="C612" s="92"/>
      <c r="D612" s="91"/>
      <c r="E612" s="91"/>
      <c r="F612" s="93"/>
      <c r="G612" s="93"/>
      <c r="H612" s="24" t="e">
        <f t="shared" si="27"/>
        <v>#DIV/0!</v>
      </c>
    </row>
    <row r="613" spans="1:8" x14ac:dyDescent="0.25">
      <c r="A613" s="91"/>
      <c r="B613" s="91"/>
      <c r="C613" s="92"/>
      <c r="D613" s="91"/>
      <c r="E613" s="91"/>
      <c r="F613" s="93"/>
      <c r="G613" s="93"/>
      <c r="H613" s="24" t="e">
        <f t="shared" si="27"/>
        <v>#DIV/0!</v>
      </c>
    </row>
    <row r="614" spans="1:8" x14ac:dyDescent="0.25">
      <c r="A614" s="91"/>
      <c r="B614" s="91"/>
      <c r="C614" s="92"/>
      <c r="D614" s="91"/>
      <c r="E614" s="91"/>
      <c r="F614" s="93"/>
      <c r="G614" s="93"/>
      <c r="H614" s="24" t="e">
        <f t="shared" si="27"/>
        <v>#DIV/0!</v>
      </c>
    </row>
    <row r="615" spans="1:8" x14ac:dyDescent="0.25">
      <c r="A615" s="91"/>
      <c r="B615" s="91"/>
      <c r="C615" s="92"/>
      <c r="D615" s="91"/>
      <c r="E615" s="91"/>
      <c r="F615" s="93"/>
      <c r="G615" s="93"/>
      <c r="H615" s="24" t="e">
        <f t="shared" si="27"/>
        <v>#DIV/0!</v>
      </c>
    </row>
    <row r="616" spans="1:8" x14ac:dyDescent="0.25">
      <c r="A616" s="91"/>
      <c r="B616" s="91"/>
      <c r="C616" s="92"/>
      <c r="D616" s="91"/>
      <c r="E616" s="91"/>
      <c r="F616" s="93"/>
      <c r="G616" s="93"/>
      <c r="H616" s="24" t="e">
        <f t="shared" si="27"/>
        <v>#DIV/0!</v>
      </c>
    </row>
    <row r="617" spans="1:8" x14ac:dyDescent="0.25">
      <c r="A617" s="91"/>
      <c r="B617" s="91"/>
      <c r="C617" s="92"/>
      <c r="D617" s="91"/>
      <c r="E617" s="91"/>
      <c r="F617" s="93"/>
      <c r="G617" s="93"/>
      <c r="H617" s="24" t="e">
        <f t="shared" si="27"/>
        <v>#DIV/0!</v>
      </c>
    </row>
    <row r="618" spans="1:8" x14ac:dyDescent="0.25">
      <c r="A618" s="91"/>
      <c r="B618" s="91"/>
      <c r="C618" s="92"/>
      <c r="D618" s="91"/>
      <c r="E618" s="91"/>
      <c r="F618" s="93"/>
      <c r="G618" s="93"/>
      <c r="H618" s="24" t="e">
        <f t="shared" si="27"/>
        <v>#DIV/0!</v>
      </c>
    </row>
    <row r="619" spans="1:8" x14ac:dyDescent="0.25">
      <c r="A619" s="91"/>
      <c r="B619" s="91"/>
      <c r="C619" s="92"/>
      <c r="D619" s="91"/>
      <c r="E619" s="91"/>
      <c r="F619" s="93"/>
      <c r="G619" s="93"/>
      <c r="H619" s="24" t="e">
        <f t="shared" si="27"/>
        <v>#DIV/0!</v>
      </c>
    </row>
    <row r="620" spans="1:8" x14ac:dyDescent="0.25">
      <c r="A620" s="91"/>
      <c r="B620" s="91"/>
      <c r="C620" s="92"/>
      <c r="D620" s="91"/>
      <c r="E620" s="91"/>
      <c r="F620" s="93"/>
      <c r="G620" s="93"/>
      <c r="H620" s="24" t="e">
        <f t="shared" ref="H620:H683" si="28">SUM(G620/F620)</f>
        <v>#DIV/0!</v>
      </c>
    </row>
    <row r="621" spans="1:8" x14ac:dyDescent="0.25">
      <c r="A621" s="91"/>
      <c r="B621" s="91"/>
      <c r="C621" s="92"/>
      <c r="D621" s="91"/>
      <c r="E621" s="91"/>
      <c r="F621" s="93"/>
      <c r="G621" s="93"/>
      <c r="H621" s="24" t="e">
        <f t="shared" si="28"/>
        <v>#DIV/0!</v>
      </c>
    </row>
    <row r="622" spans="1:8" x14ac:dyDescent="0.25">
      <c r="A622" s="91"/>
      <c r="B622" s="91"/>
      <c r="C622" s="92"/>
      <c r="D622" s="91"/>
      <c r="E622" s="91"/>
      <c r="F622" s="93"/>
      <c r="G622" s="93"/>
      <c r="H622" s="24" t="e">
        <f t="shared" si="28"/>
        <v>#DIV/0!</v>
      </c>
    </row>
    <row r="623" spans="1:8" x14ac:dyDescent="0.25">
      <c r="A623" s="91"/>
      <c r="B623" s="91"/>
      <c r="C623" s="92"/>
      <c r="D623" s="91"/>
      <c r="E623" s="91"/>
      <c r="F623" s="93"/>
      <c r="G623" s="93"/>
      <c r="H623" s="24" t="e">
        <f t="shared" si="28"/>
        <v>#DIV/0!</v>
      </c>
    </row>
    <row r="624" spans="1:8" x14ac:dyDescent="0.25">
      <c r="A624" s="91"/>
      <c r="B624" s="91"/>
      <c r="C624" s="92"/>
      <c r="D624" s="91"/>
      <c r="E624" s="91"/>
      <c r="F624" s="93"/>
      <c r="G624" s="93"/>
      <c r="H624" s="24" t="e">
        <f t="shared" si="28"/>
        <v>#DIV/0!</v>
      </c>
    </row>
    <row r="625" spans="1:8" x14ac:dyDescent="0.25">
      <c r="A625" s="91"/>
      <c r="B625" s="91"/>
      <c r="C625" s="92"/>
      <c r="D625" s="91"/>
      <c r="E625" s="91"/>
      <c r="F625" s="93"/>
      <c r="G625" s="93"/>
      <c r="H625" s="24" t="e">
        <f t="shared" si="28"/>
        <v>#DIV/0!</v>
      </c>
    </row>
    <row r="626" spans="1:8" x14ac:dyDescent="0.25">
      <c r="A626" s="91"/>
      <c r="B626" s="91"/>
      <c r="C626" s="92"/>
      <c r="D626" s="91"/>
      <c r="E626" s="91"/>
      <c r="F626" s="93"/>
      <c r="G626" s="93"/>
      <c r="H626" s="24" t="e">
        <f t="shared" si="28"/>
        <v>#DIV/0!</v>
      </c>
    </row>
    <row r="627" spans="1:8" x14ac:dyDescent="0.25">
      <c r="A627" s="91"/>
      <c r="B627" s="91"/>
      <c r="C627" s="92"/>
      <c r="D627" s="91"/>
      <c r="E627" s="91"/>
      <c r="F627" s="93"/>
      <c r="G627" s="93"/>
      <c r="H627" s="24" t="e">
        <f t="shared" si="28"/>
        <v>#DIV/0!</v>
      </c>
    </row>
    <row r="628" spans="1:8" x14ac:dyDescent="0.25">
      <c r="A628" s="91"/>
      <c r="B628" s="91"/>
      <c r="C628" s="92"/>
      <c r="D628" s="91"/>
      <c r="E628" s="91"/>
      <c r="F628" s="93"/>
      <c r="G628" s="93"/>
      <c r="H628" s="24" t="e">
        <f t="shared" si="28"/>
        <v>#DIV/0!</v>
      </c>
    </row>
    <row r="629" spans="1:8" x14ac:dyDescent="0.25">
      <c r="A629" s="91"/>
      <c r="B629" s="91"/>
      <c r="C629" s="92"/>
      <c r="D629" s="91"/>
      <c r="E629" s="91"/>
      <c r="F629" s="93"/>
      <c r="G629" s="93"/>
      <c r="H629" s="24" t="e">
        <f t="shared" si="28"/>
        <v>#DIV/0!</v>
      </c>
    </row>
    <row r="630" spans="1:8" x14ac:dyDescent="0.25">
      <c r="A630" s="91"/>
      <c r="B630" s="91"/>
      <c r="C630" s="92"/>
      <c r="D630" s="91"/>
      <c r="E630" s="91"/>
      <c r="F630" s="93"/>
      <c r="G630" s="93"/>
      <c r="H630" s="24" t="e">
        <f t="shared" si="28"/>
        <v>#DIV/0!</v>
      </c>
    </row>
    <row r="631" spans="1:8" x14ac:dyDescent="0.25">
      <c r="A631" s="91"/>
      <c r="B631" s="91"/>
      <c r="C631" s="92"/>
      <c r="D631" s="91"/>
      <c r="E631" s="91"/>
      <c r="F631" s="93"/>
      <c r="G631" s="93"/>
      <c r="H631" s="24" t="e">
        <f t="shared" si="28"/>
        <v>#DIV/0!</v>
      </c>
    </row>
    <row r="632" spans="1:8" x14ac:dyDescent="0.25">
      <c r="A632" s="91"/>
      <c r="B632" s="91"/>
      <c r="C632" s="92"/>
      <c r="D632" s="91"/>
      <c r="E632" s="91"/>
      <c r="F632" s="93"/>
      <c r="G632" s="93"/>
      <c r="H632" s="24" t="e">
        <f t="shared" si="28"/>
        <v>#DIV/0!</v>
      </c>
    </row>
    <row r="633" spans="1:8" x14ac:dyDescent="0.25">
      <c r="A633" s="91"/>
      <c r="B633" s="91"/>
      <c r="C633" s="92"/>
      <c r="D633" s="91"/>
      <c r="E633" s="91"/>
      <c r="F633" s="93"/>
      <c r="G633" s="93"/>
      <c r="H633" s="24" t="e">
        <f t="shared" si="28"/>
        <v>#DIV/0!</v>
      </c>
    </row>
    <row r="634" spans="1:8" x14ac:dyDescent="0.25">
      <c r="A634" s="91"/>
      <c r="B634" s="91"/>
      <c r="C634" s="92"/>
      <c r="D634" s="91"/>
      <c r="E634" s="91"/>
      <c r="F634" s="93"/>
      <c r="G634" s="93"/>
      <c r="H634" s="24" t="e">
        <f t="shared" si="28"/>
        <v>#DIV/0!</v>
      </c>
    </row>
    <row r="635" spans="1:8" x14ac:dyDescent="0.25">
      <c r="A635" s="91"/>
      <c r="B635" s="91"/>
      <c r="C635" s="92"/>
      <c r="D635" s="91"/>
      <c r="E635" s="91"/>
      <c r="F635" s="93"/>
      <c r="G635" s="93"/>
      <c r="H635" s="24" t="e">
        <f t="shared" si="28"/>
        <v>#DIV/0!</v>
      </c>
    </row>
    <row r="636" spans="1:8" x14ac:dyDescent="0.25">
      <c r="A636" s="91"/>
      <c r="B636" s="91"/>
      <c r="C636" s="92"/>
      <c r="D636" s="91"/>
      <c r="E636" s="91"/>
      <c r="F636" s="93"/>
      <c r="G636" s="93"/>
      <c r="H636" s="24" t="e">
        <f t="shared" si="28"/>
        <v>#DIV/0!</v>
      </c>
    </row>
    <row r="637" spans="1:8" x14ac:dyDescent="0.25">
      <c r="A637" s="91"/>
      <c r="B637" s="91"/>
      <c r="C637" s="92"/>
      <c r="D637" s="91"/>
      <c r="E637" s="91"/>
      <c r="F637" s="93"/>
      <c r="G637" s="93"/>
      <c r="H637" s="24" t="e">
        <f t="shared" si="28"/>
        <v>#DIV/0!</v>
      </c>
    </row>
    <row r="638" spans="1:8" x14ac:dyDescent="0.25">
      <c r="A638" s="91"/>
      <c r="B638" s="91"/>
      <c r="C638" s="92"/>
      <c r="D638" s="91"/>
      <c r="E638" s="91"/>
      <c r="F638" s="93"/>
      <c r="G638" s="93"/>
      <c r="H638" s="24" t="e">
        <f t="shared" si="28"/>
        <v>#DIV/0!</v>
      </c>
    </row>
    <row r="639" spans="1:8" x14ac:dyDescent="0.25">
      <c r="A639" s="91"/>
      <c r="B639" s="91"/>
      <c r="C639" s="92"/>
      <c r="D639" s="91"/>
      <c r="E639" s="91"/>
      <c r="F639" s="93"/>
      <c r="G639" s="93"/>
      <c r="H639" s="24" t="e">
        <f t="shared" si="28"/>
        <v>#DIV/0!</v>
      </c>
    </row>
    <row r="640" spans="1:8" x14ac:dyDescent="0.25">
      <c r="A640" s="91"/>
      <c r="B640" s="91"/>
      <c r="C640" s="92"/>
      <c r="D640" s="91"/>
      <c r="E640" s="91"/>
      <c r="F640" s="93"/>
      <c r="G640" s="93"/>
      <c r="H640" s="24" t="e">
        <f t="shared" si="28"/>
        <v>#DIV/0!</v>
      </c>
    </row>
    <row r="641" spans="1:8" x14ac:dyDescent="0.25">
      <c r="A641" s="91"/>
      <c r="B641" s="91"/>
      <c r="C641" s="92"/>
      <c r="D641" s="91"/>
      <c r="E641" s="91"/>
      <c r="F641" s="93"/>
      <c r="G641" s="93"/>
      <c r="H641" s="24" t="e">
        <f t="shared" si="28"/>
        <v>#DIV/0!</v>
      </c>
    </row>
    <row r="642" spans="1:8" x14ac:dyDescent="0.25">
      <c r="A642" s="91"/>
      <c r="B642" s="91"/>
      <c r="C642" s="92"/>
      <c r="D642" s="91"/>
      <c r="E642" s="91"/>
      <c r="F642" s="93"/>
      <c r="G642" s="93"/>
      <c r="H642" s="24" t="e">
        <f t="shared" si="28"/>
        <v>#DIV/0!</v>
      </c>
    </row>
    <row r="643" spans="1:8" x14ac:dyDescent="0.25">
      <c r="A643" s="91"/>
      <c r="B643" s="91"/>
      <c r="C643" s="92"/>
      <c r="D643" s="91"/>
      <c r="E643" s="91"/>
      <c r="F643" s="93"/>
      <c r="G643" s="93"/>
      <c r="H643" s="24" t="e">
        <f t="shared" si="28"/>
        <v>#DIV/0!</v>
      </c>
    </row>
    <row r="644" spans="1:8" x14ac:dyDescent="0.25">
      <c r="A644" s="91"/>
      <c r="B644" s="91"/>
      <c r="C644" s="92"/>
      <c r="D644" s="91"/>
      <c r="E644" s="91"/>
      <c r="F644" s="93"/>
      <c r="G644" s="93"/>
      <c r="H644" s="24" t="e">
        <f t="shared" si="28"/>
        <v>#DIV/0!</v>
      </c>
    </row>
    <row r="645" spans="1:8" x14ac:dyDescent="0.25">
      <c r="A645" s="91"/>
      <c r="B645" s="91"/>
      <c r="C645" s="92"/>
      <c r="D645" s="91"/>
      <c r="E645" s="91"/>
      <c r="F645" s="93"/>
      <c r="G645" s="93"/>
      <c r="H645" s="24" t="e">
        <f t="shared" si="28"/>
        <v>#DIV/0!</v>
      </c>
    </row>
    <row r="646" spans="1:8" x14ac:dyDescent="0.25">
      <c r="A646" s="91"/>
      <c r="B646" s="91"/>
      <c r="C646" s="92"/>
      <c r="D646" s="91"/>
      <c r="E646" s="91"/>
      <c r="F646" s="93"/>
      <c r="G646" s="93"/>
      <c r="H646" s="24" t="e">
        <f t="shared" si="28"/>
        <v>#DIV/0!</v>
      </c>
    </row>
    <row r="647" spans="1:8" x14ac:dyDescent="0.25">
      <c r="A647" s="91"/>
      <c r="B647" s="91"/>
      <c r="C647" s="92"/>
      <c r="D647" s="91"/>
      <c r="E647" s="91"/>
      <c r="F647" s="93"/>
      <c r="G647" s="93"/>
      <c r="H647" s="24" t="e">
        <f t="shared" si="28"/>
        <v>#DIV/0!</v>
      </c>
    </row>
    <row r="648" spans="1:8" x14ac:dyDescent="0.25">
      <c r="A648" s="91"/>
      <c r="B648" s="91"/>
      <c r="C648" s="92"/>
      <c r="D648" s="91"/>
      <c r="E648" s="91"/>
      <c r="F648" s="93"/>
      <c r="G648" s="93"/>
      <c r="H648" s="24" t="e">
        <f t="shared" si="28"/>
        <v>#DIV/0!</v>
      </c>
    </row>
    <row r="649" spans="1:8" x14ac:dyDescent="0.25">
      <c r="A649" s="91"/>
      <c r="B649" s="91"/>
      <c r="C649" s="92"/>
      <c r="D649" s="91"/>
      <c r="E649" s="91"/>
      <c r="F649" s="93"/>
      <c r="G649" s="93"/>
      <c r="H649" s="24" t="e">
        <f t="shared" si="28"/>
        <v>#DIV/0!</v>
      </c>
    </row>
    <row r="650" spans="1:8" x14ac:dyDescent="0.25">
      <c r="A650" s="91"/>
      <c r="B650" s="91"/>
      <c r="C650" s="92"/>
      <c r="D650" s="91"/>
      <c r="E650" s="91"/>
      <c r="F650" s="93"/>
      <c r="G650" s="93"/>
      <c r="H650" s="24" t="e">
        <f t="shared" si="28"/>
        <v>#DIV/0!</v>
      </c>
    </row>
    <row r="651" spans="1:8" x14ac:dyDescent="0.25">
      <c r="A651" s="91"/>
      <c r="B651" s="91"/>
      <c r="C651" s="92"/>
      <c r="D651" s="91"/>
      <c r="E651" s="91"/>
      <c r="F651" s="93"/>
      <c r="G651" s="93"/>
      <c r="H651" s="24" t="e">
        <f t="shared" si="28"/>
        <v>#DIV/0!</v>
      </c>
    </row>
    <row r="652" spans="1:8" x14ac:dyDescent="0.25">
      <c r="A652" s="91"/>
      <c r="B652" s="91"/>
      <c r="C652" s="92"/>
      <c r="D652" s="91"/>
      <c r="E652" s="91"/>
      <c r="F652" s="93"/>
      <c r="G652" s="93"/>
      <c r="H652" s="24" t="e">
        <f t="shared" si="28"/>
        <v>#DIV/0!</v>
      </c>
    </row>
    <row r="653" spans="1:8" x14ac:dyDescent="0.25">
      <c r="A653" s="91"/>
      <c r="B653" s="91"/>
      <c r="C653" s="92"/>
      <c r="D653" s="91"/>
      <c r="E653" s="91"/>
      <c r="F653" s="93"/>
      <c r="G653" s="93"/>
      <c r="H653" s="24" t="e">
        <f t="shared" si="28"/>
        <v>#DIV/0!</v>
      </c>
    </row>
    <row r="654" spans="1:8" x14ac:dyDescent="0.25">
      <c r="A654" s="91"/>
      <c r="B654" s="91"/>
      <c r="C654" s="92"/>
      <c r="D654" s="91"/>
      <c r="E654" s="91"/>
      <c r="F654" s="93"/>
      <c r="G654" s="93"/>
      <c r="H654" s="24" t="e">
        <f t="shared" si="28"/>
        <v>#DIV/0!</v>
      </c>
    </row>
    <row r="655" spans="1:8" x14ac:dyDescent="0.25">
      <c r="A655" s="91"/>
      <c r="B655" s="91"/>
      <c r="C655" s="92"/>
      <c r="D655" s="91"/>
      <c r="E655" s="91"/>
      <c r="F655" s="93"/>
      <c r="G655" s="93"/>
      <c r="H655" s="24" t="e">
        <f t="shared" si="28"/>
        <v>#DIV/0!</v>
      </c>
    </row>
    <row r="656" spans="1:8" x14ac:dyDescent="0.25">
      <c r="A656" s="91"/>
      <c r="B656" s="91"/>
      <c r="C656" s="92"/>
      <c r="D656" s="91"/>
      <c r="E656" s="91"/>
      <c r="F656" s="93"/>
      <c r="G656" s="93"/>
      <c r="H656" s="24" t="e">
        <f t="shared" si="28"/>
        <v>#DIV/0!</v>
      </c>
    </row>
    <row r="657" spans="1:8" x14ac:dyDescent="0.25">
      <c r="A657" s="91"/>
      <c r="B657" s="91"/>
      <c r="C657" s="92"/>
      <c r="D657" s="91"/>
      <c r="E657" s="91"/>
      <c r="F657" s="93"/>
      <c r="G657" s="93"/>
      <c r="H657" s="24" t="e">
        <f t="shared" si="28"/>
        <v>#DIV/0!</v>
      </c>
    </row>
    <row r="658" spans="1:8" x14ac:dyDescent="0.25">
      <c r="A658" s="91"/>
      <c r="B658" s="91"/>
      <c r="C658" s="92"/>
      <c r="D658" s="91"/>
      <c r="E658" s="91"/>
      <c r="F658" s="93"/>
      <c r="G658" s="93"/>
      <c r="H658" s="24" t="e">
        <f t="shared" si="28"/>
        <v>#DIV/0!</v>
      </c>
    </row>
    <row r="659" spans="1:8" x14ac:dyDescent="0.25">
      <c r="A659" s="91"/>
      <c r="B659" s="91"/>
      <c r="C659" s="92"/>
      <c r="D659" s="91"/>
      <c r="E659" s="91"/>
      <c r="F659" s="93"/>
      <c r="G659" s="93"/>
      <c r="H659" s="24" t="e">
        <f t="shared" si="28"/>
        <v>#DIV/0!</v>
      </c>
    </row>
    <row r="660" spans="1:8" x14ac:dyDescent="0.25">
      <c r="A660" s="91"/>
      <c r="B660" s="91"/>
      <c r="C660" s="92"/>
      <c r="D660" s="91"/>
      <c r="E660" s="91"/>
      <c r="F660" s="93"/>
      <c r="G660" s="93"/>
      <c r="H660" s="24" t="e">
        <f t="shared" si="28"/>
        <v>#DIV/0!</v>
      </c>
    </row>
    <row r="661" spans="1:8" x14ac:dyDescent="0.25">
      <c r="A661" s="91"/>
      <c r="B661" s="91"/>
      <c r="C661" s="92"/>
      <c r="D661" s="91"/>
      <c r="E661" s="91"/>
      <c r="F661" s="93"/>
      <c r="G661" s="93"/>
      <c r="H661" s="24" t="e">
        <f t="shared" si="28"/>
        <v>#DIV/0!</v>
      </c>
    </row>
    <row r="662" spans="1:8" x14ac:dyDescent="0.25">
      <c r="A662" s="91"/>
      <c r="B662" s="91"/>
      <c r="C662" s="92"/>
      <c r="D662" s="91"/>
      <c r="E662" s="91"/>
      <c r="F662" s="93"/>
      <c r="G662" s="93"/>
      <c r="H662" s="24" t="e">
        <f t="shared" si="28"/>
        <v>#DIV/0!</v>
      </c>
    </row>
    <row r="663" spans="1:8" x14ac:dyDescent="0.25">
      <c r="A663" s="91"/>
      <c r="B663" s="91"/>
      <c r="C663" s="92"/>
      <c r="D663" s="91"/>
      <c r="E663" s="91"/>
      <c r="F663" s="93"/>
      <c r="G663" s="93"/>
      <c r="H663" s="24" t="e">
        <f t="shared" si="28"/>
        <v>#DIV/0!</v>
      </c>
    </row>
    <row r="664" spans="1:8" x14ac:dyDescent="0.25">
      <c r="A664" s="91"/>
      <c r="B664" s="91"/>
      <c r="C664" s="92"/>
      <c r="D664" s="91"/>
      <c r="E664" s="91"/>
      <c r="F664" s="93"/>
      <c r="G664" s="93"/>
      <c r="H664" s="24" t="e">
        <f t="shared" si="28"/>
        <v>#DIV/0!</v>
      </c>
    </row>
    <row r="665" spans="1:8" x14ac:dyDescent="0.25">
      <c r="A665" s="91"/>
      <c r="B665" s="91"/>
      <c r="C665" s="92"/>
      <c r="D665" s="91"/>
      <c r="E665" s="91"/>
      <c r="F665" s="93"/>
      <c r="G665" s="93"/>
      <c r="H665" s="24" t="e">
        <f t="shared" si="28"/>
        <v>#DIV/0!</v>
      </c>
    </row>
    <row r="666" spans="1:8" x14ac:dyDescent="0.25">
      <c r="A666" s="91"/>
      <c r="B666" s="91"/>
      <c r="C666" s="92"/>
      <c r="D666" s="91"/>
      <c r="E666" s="91"/>
      <c r="F666" s="93"/>
      <c r="G666" s="93"/>
      <c r="H666" s="24" t="e">
        <f t="shared" si="28"/>
        <v>#DIV/0!</v>
      </c>
    </row>
    <row r="667" spans="1:8" x14ac:dyDescent="0.25">
      <c r="A667" s="91"/>
      <c r="B667" s="91"/>
      <c r="C667" s="92"/>
      <c r="D667" s="91"/>
      <c r="E667" s="91"/>
      <c r="F667" s="93"/>
      <c r="G667" s="93"/>
      <c r="H667" s="24" t="e">
        <f t="shared" si="28"/>
        <v>#DIV/0!</v>
      </c>
    </row>
    <row r="668" spans="1:8" x14ac:dyDescent="0.25">
      <c r="A668" s="91"/>
      <c r="B668" s="91"/>
      <c r="C668" s="92"/>
      <c r="D668" s="91"/>
      <c r="E668" s="91"/>
      <c r="F668" s="93"/>
      <c r="G668" s="93"/>
      <c r="H668" s="24" t="e">
        <f t="shared" si="28"/>
        <v>#DIV/0!</v>
      </c>
    </row>
    <row r="669" spans="1:8" x14ac:dyDescent="0.25">
      <c r="A669" s="91"/>
      <c r="B669" s="91"/>
      <c r="C669" s="92"/>
      <c r="D669" s="91"/>
      <c r="E669" s="91"/>
      <c r="F669" s="93"/>
      <c r="G669" s="93"/>
      <c r="H669" s="24" t="e">
        <f t="shared" si="28"/>
        <v>#DIV/0!</v>
      </c>
    </row>
    <row r="670" spans="1:8" x14ac:dyDescent="0.25">
      <c r="A670" s="91"/>
      <c r="B670" s="91"/>
      <c r="C670" s="92"/>
      <c r="D670" s="91"/>
      <c r="E670" s="91"/>
      <c r="F670" s="93"/>
      <c r="G670" s="93"/>
      <c r="H670" s="24" t="e">
        <f t="shared" si="28"/>
        <v>#DIV/0!</v>
      </c>
    </row>
    <row r="671" spans="1:8" x14ac:dyDescent="0.25">
      <c r="A671" s="91"/>
      <c r="B671" s="91"/>
      <c r="C671" s="92"/>
      <c r="D671" s="91"/>
      <c r="E671" s="91"/>
      <c r="F671" s="93"/>
      <c r="G671" s="93"/>
      <c r="H671" s="24" t="e">
        <f t="shared" si="28"/>
        <v>#DIV/0!</v>
      </c>
    </row>
    <row r="672" spans="1:8" x14ac:dyDescent="0.25">
      <c r="A672" s="91"/>
      <c r="B672" s="91"/>
      <c r="C672" s="92"/>
      <c r="D672" s="91"/>
      <c r="E672" s="91"/>
      <c r="F672" s="93"/>
      <c r="G672" s="93"/>
      <c r="H672" s="24" t="e">
        <f t="shared" si="28"/>
        <v>#DIV/0!</v>
      </c>
    </row>
    <row r="673" spans="1:8" x14ac:dyDescent="0.25">
      <c r="A673" s="91"/>
      <c r="B673" s="91"/>
      <c r="C673" s="92"/>
      <c r="D673" s="91"/>
      <c r="E673" s="91"/>
      <c r="F673" s="93"/>
      <c r="G673" s="93"/>
      <c r="H673" s="24" t="e">
        <f t="shared" si="28"/>
        <v>#DIV/0!</v>
      </c>
    </row>
    <row r="674" spans="1:8" x14ac:dyDescent="0.25">
      <c r="A674" s="91"/>
      <c r="B674" s="91"/>
      <c r="C674" s="92"/>
      <c r="D674" s="91"/>
      <c r="E674" s="91"/>
      <c r="F674" s="93"/>
      <c r="G674" s="93"/>
      <c r="H674" s="24" t="e">
        <f t="shared" si="28"/>
        <v>#DIV/0!</v>
      </c>
    </row>
    <row r="675" spans="1:8" x14ac:dyDescent="0.25">
      <c r="A675" s="91"/>
      <c r="B675" s="91"/>
      <c r="C675" s="92"/>
      <c r="D675" s="91"/>
      <c r="E675" s="91"/>
      <c r="F675" s="93"/>
      <c r="G675" s="93"/>
      <c r="H675" s="24" t="e">
        <f t="shared" si="28"/>
        <v>#DIV/0!</v>
      </c>
    </row>
    <row r="676" spans="1:8" x14ac:dyDescent="0.25">
      <c r="A676" s="91"/>
      <c r="B676" s="91"/>
      <c r="C676" s="92"/>
      <c r="D676" s="91"/>
      <c r="E676" s="91"/>
      <c r="F676" s="93"/>
      <c r="G676" s="93"/>
      <c r="H676" s="24" t="e">
        <f t="shared" si="28"/>
        <v>#DIV/0!</v>
      </c>
    </row>
    <row r="677" spans="1:8" x14ac:dyDescent="0.25">
      <c r="A677" s="91"/>
      <c r="B677" s="91"/>
      <c r="C677" s="92"/>
      <c r="D677" s="91"/>
      <c r="E677" s="91"/>
      <c r="F677" s="93"/>
      <c r="G677" s="93"/>
      <c r="H677" s="24" t="e">
        <f t="shared" si="28"/>
        <v>#DIV/0!</v>
      </c>
    </row>
    <row r="678" spans="1:8" x14ac:dyDescent="0.25">
      <c r="A678" s="91"/>
      <c r="B678" s="91"/>
      <c r="C678" s="92"/>
      <c r="D678" s="91"/>
      <c r="E678" s="91"/>
      <c r="F678" s="93"/>
      <c r="G678" s="93"/>
      <c r="H678" s="24" t="e">
        <f t="shared" si="28"/>
        <v>#DIV/0!</v>
      </c>
    </row>
    <row r="679" spans="1:8" x14ac:dyDescent="0.25">
      <c r="A679" s="91"/>
      <c r="B679" s="91"/>
      <c r="C679" s="92"/>
      <c r="D679" s="91"/>
      <c r="E679" s="91"/>
      <c r="F679" s="93"/>
      <c r="G679" s="93"/>
      <c r="H679" s="24" t="e">
        <f t="shared" si="28"/>
        <v>#DIV/0!</v>
      </c>
    </row>
    <row r="680" spans="1:8" x14ac:dyDescent="0.25">
      <c r="A680" s="91"/>
      <c r="B680" s="91"/>
      <c r="C680" s="92"/>
      <c r="D680" s="91"/>
      <c r="E680" s="91"/>
      <c r="F680" s="93"/>
      <c r="G680" s="93"/>
      <c r="H680" s="24" t="e">
        <f t="shared" si="28"/>
        <v>#DIV/0!</v>
      </c>
    </row>
    <row r="681" spans="1:8" x14ac:dyDescent="0.25">
      <c r="A681" s="91"/>
      <c r="B681" s="91"/>
      <c r="C681" s="92"/>
      <c r="D681" s="91"/>
      <c r="E681" s="91"/>
      <c r="F681" s="93"/>
      <c r="G681" s="93"/>
      <c r="H681" s="24" t="e">
        <f t="shared" si="28"/>
        <v>#DIV/0!</v>
      </c>
    </row>
    <row r="682" spans="1:8" x14ac:dyDescent="0.25">
      <c r="A682" s="91"/>
      <c r="B682" s="91"/>
      <c r="C682" s="92"/>
      <c r="D682" s="91"/>
      <c r="E682" s="91"/>
      <c r="F682" s="93"/>
      <c r="G682" s="93"/>
      <c r="H682" s="24" t="e">
        <f t="shared" si="28"/>
        <v>#DIV/0!</v>
      </c>
    </row>
    <row r="683" spans="1:8" x14ac:dyDescent="0.25">
      <c r="A683" s="91"/>
      <c r="B683" s="91"/>
      <c r="C683" s="92"/>
      <c r="D683" s="91"/>
      <c r="E683" s="91"/>
      <c r="F683" s="93"/>
      <c r="G683" s="93"/>
      <c r="H683" s="24" t="e">
        <f t="shared" si="28"/>
        <v>#DIV/0!</v>
      </c>
    </row>
    <row r="684" spans="1:8" x14ac:dyDescent="0.25">
      <c r="A684" s="91"/>
      <c r="B684" s="91"/>
      <c r="C684" s="92"/>
      <c r="D684" s="91"/>
      <c r="E684" s="91"/>
      <c r="F684" s="93"/>
      <c r="G684" s="93"/>
      <c r="H684" s="24" t="e">
        <f t="shared" ref="H684:H747" si="29">SUM(G684/F684)</f>
        <v>#DIV/0!</v>
      </c>
    </row>
    <row r="685" spans="1:8" x14ac:dyDescent="0.25">
      <c r="A685" s="91"/>
      <c r="B685" s="91"/>
      <c r="C685" s="92"/>
      <c r="D685" s="91"/>
      <c r="E685" s="91"/>
      <c r="F685" s="93"/>
      <c r="G685" s="93"/>
      <c r="H685" s="24" t="e">
        <f t="shared" si="29"/>
        <v>#DIV/0!</v>
      </c>
    </row>
    <row r="686" spans="1:8" x14ac:dyDescent="0.25">
      <c r="A686" s="91"/>
      <c r="B686" s="91"/>
      <c r="C686" s="92"/>
      <c r="D686" s="91"/>
      <c r="E686" s="91"/>
      <c r="F686" s="93"/>
      <c r="G686" s="93"/>
      <c r="H686" s="24" t="e">
        <f t="shared" si="29"/>
        <v>#DIV/0!</v>
      </c>
    </row>
    <row r="687" spans="1:8" x14ac:dyDescent="0.25">
      <c r="A687" s="91"/>
      <c r="B687" s="91"/>
      <c r="C687" s="92"/>
      <c r="D687" s="91"/>
      <c r="E687" s="91"/>
      <c r="F687" s="93"/>
      <c r="G687" s="93"/>
      <c r="H687" s="24" t="e">
        <f t="shared" si="29"/>
        <v>#DIV/0!</v>
      </c>
    </row>
    <row r="688" spans="1:8" x14ac:dyDescent="0.25">
      <c r="A688" s="91"/>
      <c r="B688" s="91"/>
      <c r="C688" s="92"/>
      <c r="D688" s="91"/>
      <c r="E688" s="91"/>
      <c r="F688" s="93"/>
      <c r="G688" s="93"/>
      <c r="H688" s="24" t="e">
        <f t="shared" si="29"/>
        <v>#DIV/0!</v>
      </c>
    </row>
    <row r="689" spans="1:8" x14ac:dyDescent="0.25">
      <c r="A689" s="91"/>
      <c r="B689" s="91"/>
      <c r="C689" s="92"/>
      <c r="D689" s="91"/>
      <c r="E689" s="91"/>
      <c r="F689" s="93"/>
      <c r="G689" s="93"/>
      <c r="H689" s="24" t="e">
        <f t="shared" si="29"/>
        <v>#DIV/0!</v>
      </c>
    </row>
    <row r="690" spans="1:8" x14ac:dyDescent="0.25">
      <c r="A690" s="91"/>
      <c r="B690" s="91"/>
      <c r="C690" s="92"/>
      <c r="D690" s="91"/>
      <c r="E690" s="91"/>
      <c r="F690" s="93"/>
      <c r="G690" s="93"/>
      <c r="H690" s="24" t="e">
        <f t="shared" si="29"/>
        <v>#DIV/0!</v>
      </c>
    </row>
    <row r="691" spans="1:8" x14ac:dyDescent="0.25">
      <c r="A691" s="91"/>
      <c r="B691" s="91"/>
      <c r="C691" s="92"/>
      <c r="D691" s="91"/>
      <c r="E691" s="91"/>
      <c r="F691" s="93"/>
      <c r="G691" s="93"/>
      <c r="H691" s="24" t="e">
        <f t="shared" si="29"/>
        <v>#DIV/0!</v>
      </c>
    </row>
    <row r="692" spans="1:8" x14ac:dyDescent="0.25">
      <c r="A692" s="91"/>
      <c r="B692" s="91"/>
      <c r="C692" s="92"/>
      <c r="D692" s="91"/>
      <c r="E692" s="91"/>
      <c r="F692" s="93"/>
      <c r="G692" s="93"/>
      <c r="H692" s="24" t="e">
        <f t="shared" si="29"/>
        <v>#DIV/0!</v>
      </c>
    </row>
    <row r="693" spans="1:8" x14ac:dyDescent="0.25">
      <c r="A693" s="91"/>
      <c r="B693" s="91"/>
      <c r="C693" s="92"/>
      <c r="D693" s="91"/>
      <c r="E693" s="91"/>
      <c r="F693" s="93"/>
      <c r="G693" s="93"/>
      <c r="H693" s="24" t="e">
        <f t="shared" si="29"/>
        <v>#DIV/0!</v>
      </c>
    </row>
    <row r="694" spans="1:8" x14ac:dyDescent="0.25">
      <c r="A694" s="91"/>
      <c r="B694" s="91"/>
      <c r="C694" s="92"/>
      <c r="D694" s="91"/>
      <c r="E694" s="91"/>
      <c r="F694" s="93"/>
      <c r="G694" s="93"/>
      <c r="H694" s="24" t="e">
        <f t="shared" si="29"/>
        <v>#DIV/0!</v>
      </c>
    </row>
    <row r="695" spans="1:8" x14ac:dyDescent="0.25">
      <c r="A695" s="91"/>
      <c r="B695" s="91"/>
      <c r="C695" s="92"/>
      <c r="D695" s="91"/>
      <c r="E695" s="91"/>
      <c r="F695" s="93"/>
      <c r="G695" s="93"/>
      <c r="H695" s="24" t="e">
        <f t="shared" si="29"/>
        <v>#DIV/0!</v>
      </c>
    </row>
    <row r="696" spans="1:8" x14ac:dyDescent="0.25">
      <c r="A696" s="91"/>
      <c r="B696" s="91"/>
      <c r="C696" s="92"/>
      <c r="D696" s="91"/>
      <c r="E696" s="91"/>
      <c r="F696" s="93"/>
      <c r="G696" s="93"/>
      <c r="H696" s="24" t="e">
        <f t="shared" si="29"/>
        <v>#DIV/0!</v>
      </c>
    </row>
    <row r="697" spans="1:8" x14ac:dyDescent="0.25">
      <c r="A697" s="91"/>
      <c r="B697" s="91"/>
      <c r="C697" s="92"/>
      <c r="D697" s="91"/>
      <c r="E697" s="91"/>
      <c r="F697" s="93"/>
      <c r="G697" s="93"/>
      <c r="H697" s="24" t="e">
        <f t="shared" si="29"/>
        <v>#DIV/0!</v>
      </c>
    </row>
    <row r="698" spans="1:8" x14ac:dyDescent="0.25">
      <c r="A698" s="91"/>
      <c r="B698" s="91"/>
      <c r="C698" s="92"/>
      <c r="D698" s="91"/>
      <c r="E698" s="91"/>
      <c r="F698" s="93"/>
      <c r="G698" s="93"/>
      <c r="H698" s="24" t="e">
        <f t="shared" si="29"/>
        <v>#DIV/0!</v>
      </c>
    </row>
    <row r="699" spans="1:8" x14ac:dyDescent="0.25">
      <c r="A699" s="91"/>
      <c r="B699" s="91"/>
      <c r="C699" s="92"/>
      <c r="D699" s="91"/>
      <c r="E699" s="91"/>
      <c r="F699" s="93"/>
      <c r="G699" s="93"/>
      <c r="H699" s="24" t="e">
        <f t="shared" si="29"/>
        <v>#DIV/0!</v>
      </c>
    </row>
    <row r="700" spans="1:8" x14ac:dyDescent="0.25">
      <c r="A700" s="91"/>
      <c r="B700" s="91"/>
      <c r="C700" s="92"/>
      <c r="D700" s="91"/>
      <c r="E700" s="91"/>
      <c r="F700" s="93"/>
      <c r="G700" s="93"/>
      <c r="H700" s="24" t="e">
        <f t="shared" si="29"/>
        <v>#DIV/0!</v>
      </c>
    </row>
    <row r="701" spans="1:8" x14ac:dyDescent="0.25">
      <c r="A701" s="91"/>
      <c r="B701" s="91"/>
      <c r="C701" s="92"/>
      <c r="D701" s="91"/>
      <c r="E701" s="91"/>
      <c r="F701" s="93"/>
      <c r="G701" s="93"/>
      <c r="H701" s="24" t="e">
        <f t="shared" si="29"/>
        <v>#DIV/0!</v>
      </c>
    </row>
    <row r="702" spans="1:8" x14ac:dyDescent="0.25">
      <c r="A702" s="91"/>
      <c r="B702" s="91"/>
      <c r="C702" s="92"/>
      <c r="D702" s="91"/>
      <c r="E702" s="91"/>
      <c r="F702" s="93"/>
      <c r="G702" s="93"/>
      <c r="H702" s="24" t="e">
        <f t="shared" si="29"/>
        <v>#DIV/0!</v>
      </c>
    </row>
    <row r="703" spans="1:8" x14ac:dyDescent="0.25">
      <c r="A703" s="91"/>
      <c r="B703" s="91"/>
      <c r="C703" s="92"/>
      <c r="D703" s="91"/>
      <c r="E703" s="91"/>
      <c r="F703" s="93"/>
      <c r="G703" s="93"/>
      <c r="H703" s="24" t="e">
        <f t="shared" si="29"/>
        <v>#DIV/0!</v>
      </c>
    </row>
    <row r="704" spans="1:8" x14ac:dyDescent="0.25">
      <c r="A704" s="91"/>
      <c r="B704" s="91"/>
      <c r="C704" s="92"/>
      <c r="D704" s="91"/>
      <c r="E704" s="91"/>
      <c r="F704" s="93"/>
      <c r="G704" s="93"/>
      <c r="H704" s="24" t="e">
        <f t="shared" si="29"/>
        <v>#DIV/0!</v>
      </c>
    </row>
    <row r="705" spans="1:8" x14ac:dyDescent="0.25">
      <c r="A705" s="91"/>
      <c r="B705" s="91"/>
      <c r="C705" s="92"/>
      <c r="D705" s="91"/>
      <c r="E705" s="91"/>
      <c r="F705" s="93"/>
      <c r="G705" s="93"/>
      <c r="H705" s="24" t="e">
        <f t="shared" si="29"/>
        <v>#DIV/0!</v>
      </c>
    </row>
    <row r="706" spans="1:8" x14ac:dyDescent="0.25">
      <c r="A706" s="91"/>
      <c r="B706" s="91"/>
      <c r="C706" s="92"/>
      <c r="D706" s="91"/>
      <c r="E706" s="91"/>
      <c r="F706" s="93"/>
      <c r="G706" s="93"/>
      <c r="H706" s="24" t="e">
        <f t="shared" si="29"/>
        <v>#DIV/0!</v>
      </c>
    </row>
    <row r="707" spans="1:8" x14ac:dyDescent="0.25">
      <c r="A707" s="91"/>
      <c r="B707" s="91"/>
      <c r="C707" s="92"/>
      <c r="D707" s="91"/>
      <c r="E707" s="91"/>
      <c r="F707" s="93"/>
      <c r="G707" s="93"/>
      <c r="H707" s="24" t="e">
        <f t="shared" si="29"/>
        <v>#DIV/0!</v>
      </c>
    </row>
    <row r="708" spans="1:8" x14ac:dyDescent="0.25">
      <c r="A708" s="91"/>
      <c r="B708" s="91"/>
      <c r="C708" s="92"/>
      <c r="D708" s="91"/>
      <c r="E708" s="91"/>
      <c r="F708" s="93"/>
      <c r="G708" s="93"/>
      <c r="H708" s="24" t="e">
        <f t="shared" si="29"/>
        <v>#DIV/0!</v>
      </c>
    </row>
    <row r="709" spans="1:8" x14ac:dyDescent="0.25">
      <c r="A709" s="91"/>
      <c r="B709" s="91"/>
      <c r="C709" s="92"/>
      <c r="D709" s="91"/>
      <c r="E709" s="91"/>
      <c r="F709" s="93"/>
      <c r="G709" s="93"/>
      <c r="H709" s="24" t="e">
        <f t="shared" si="29"/>
        <v>#DIV/0!</v>
      </c>
    </row>
    <row r="710" spans="1:8" x14ac:dyDescent="0.25">
      <c r="A710" s="91"/>
      <c r="B710" s="91"/>
      <c r="C710" s="92"/>
      <c r="D710" s="91"/>
      <c r="E710" s="91"/>
      <c r="F710" s="93"/>
      <c r="G710" s="93"/>
      <c r="H710" s="24" t="e">
        <f t="shared" si="29"/>
        <v>#DIV/0!</v>
      </c>
    </row>
    <row r="711" spans="1:8" x14ac:dyDescent="0.25">
      <c r="A711" s="91"/>
      <c r="B711" s="91"/>
      <c r="C711" s="92"/>
      <c r="D711" s="91"/>
      <c r="E711" s="91"/>
      <c r="F711" s="93"/>
      <c r="G711" s="93"/>
      <c r="H711" s="24" t="e">
        <f t="shared" si="29"/>
        <v>#DIV/0!</v>
      </c>
    </row>
    <row r="712" spans="1:8" x14ac:dyDescent="0.25">
      <c r="A712" s="91"/>
      <c r="B712" s="91"/>
      <c r="C712" s="92"/>
      <c r="D712" s="91"/>
      <c r="E712" s="91"/>
      <c r="F712" s="93"/>
      <c r="G712" s="93"/>
      <c r="H712" s="24" t="e">
        <f t="shared" si="29"/>
        <v>#DIV/0!</v>
      </c>
    </row>
    <row r="713" spans="1:8" x14ac:dyDescent="0.25">
      <c r="A713" s="91"/>
      <c r="B713" s="91"/>
      <c r="C713" s="92"/>
      <c r="D713" s="91"/>
      <c r="E713" s="91"/>
      <c r="F713" s="93"/>
      <c r="G713" s="93"/>
      <c r="H713" s="24" t="e">
        <f t="shared" si="29"/>
        <v>#DIV/0!</v>
      </c>
    </row>
    <row r="714" spans="1:8" x14ac:dyDescent="0.25">
      <c r="A714" s="91"/>
      <c r="B714" s="91"/>
      <c r="C714" s="92"/>
      <c r="D714" s="91"/>
      <c r="E714" s="91"/>
      <c r="F714" s="93"/>
      <c r="G714" s="93"/>
      <c r="H714" s="24" t="e">
        <f t="shared" si="29"/>
        <v>#DIV/0!</v>
      </c>
    </row>
    <row r="715" spans="1:8" x14ac:dyDescent="0.25">
      <c r="A715" s="91"/>
      <c r="B715" s="91"/>
      <c r="C715" s="92"/>
      <c r="D715" s="91"/>
      <c r="E715" s="91"/>
      <c r="F715" s="93"/>
      <c r="G715" s="93"/>
      <c r="H715" s="24" t="e">
        <f t="shared" si="29"/>
        <v>#DIV/0!</v>
      </c>
    </row>
    <row r="716" spans="1:8" x14ac:dyDescent="0.25">
      <c r="A716" s="91"/>
      <c r="B716" s="91"/>
      <c r="C716" s="92"/>
      <c r="D716" s="91"/>
      <c r="E716" s="91"/>
      <c r="F716" s="93"/>
      <c r="G716" s="93"/>
      <c r="H716" s="24" t="e">
        <f t="shared" si="29"/>
        <v>#DIV/0!</v>
      </c>
    </row>
    <row r="717" spans="1:8" x14ac:dyDescent="0.25">
      <c r="A717" s="91"/>
      <c r="B717" s="91"/>
      <c r="C717" s="92"/>
      <c r="D717" s="91"/>
      <c r="E717" s="91"/>
      <c r="F717" s="93"/>
      <c r="G717" s="93"/>
      <c r="H717" s="24" t="e">
        <f t="shared" si="29"/>
        <v>#DIV/0!</v>
      </c>
    </row>
    <row r="718" spans="1:8" x14ac:dyDescent="0.25">
      <c r="A718" s="91"/>
      <c r="B718" s="91"/>
      <c r="C718" s="92"/>
      <c r="D718" s="91"/>
      <c r="E718" s="91"/>
      <c r="F718" s="93"/>
      <c r="G718" s="93"/>
      <c r="H718" s="24" t="e">
        <f t="shared" si="29"/>
        <v>#DIV/0!</v>
      </c>
    </row>
    <row r="719" spans="1:8" x14ac:dyDescent="0.25">
      <c r="A719" s="91"/>
      <c r="B719" s="91"/>
      <c r="C719" s="92"/>
      <c r="D719" s="91"/>
      <c r="E719" s="91"/>
      <c r="F719" s="93"/>
      <c r="G719" s="93"/>
      <c r="H719" s="24" t="e">
        <f t="shared" si="29"/>
        <v>#DIV/0!</v>
      </c>
    </row>
    <row r="720" spans="1:8" x14ac:dyDescent="0.25">
      <c r="A720" s="91"/>
      <c r="B720" s="91"/>
      <c r="C720" s="92"/>
      <c r="D720" s="91"/>
      <c r="E720" s="91"/>
      <c r="F720" s="93"/>
      <c r="G720" s="93"/>
      <c r="H720" s="24" t="e">
        <f t="shared" si="29"/>
        <v>#DIV/0!</v>
      </c>
    </row>
    <row r="721" spans="1:8" x14ac:dyDescent="0.25">
      <c r="A721" s="91"/>
      <c r="B721" s="91"/>
      <c r="C721" s="92"/>
      <c r="D721" s="91"/>
      <c r="E721" s="91"/>
      <c r="F721" s="93"/>
      <c r="G721" s="93"/>
      <c r="H721" s="24" t="e">
        <f t="shared" si="29"/>
        <v>#DIV/0!</v>
      </c>
    </row>
    <row r="722" spans="1:8" x14ac:dyDescent="0.25">
      <c r="A722" s="91"/>
      <c r="B722" s="91"/>
      <c r="C722" s="92"/>
      <c r="D722" s="91"/>
      <c r="E722" s="91"/>
      <c r="F722" s="93"/>
      <c r="G722" s="93"/>
      <c r="H722" s="24" t="e">
        <f t="shared" si="29"/>
        <v>#DIV/0!</v>
      </c>
    </row>
    <row r="723" spans="1:8" x14ac:dyDescent="0.25">
      <c r="A723" s="91"/>
      <c r="B723" s="91"/>
      <c r="C723" s="92"/>
      <c r="D723" s="91"/>
      <c r="E723" s="91"/>
      <c r="F723" s="93"/>
      <c r="G723" s="93"/>
      <c r="H723" s="24" t="e">
        <f t="shared" si="29"/>
        <v>#DIV/0!</v>
      </c>
    </row>
    <row r="724" spans="1:8" x14ac:dyDescent="0.25">
      <c r="A724" s="91"/>
      <c r="B724" s="91"/>
      <c r="C724" s="92"/>
      <c r="D724" s="91"/>
      <c r="E724" s="91"/>
      <c r="F724" s="93"/>
      <c r="G724" s="93"/>
      <c r="H724" s="24" t="e">
        <f t="shared" si="29"/>
        <v>#DIV/0!</v>
      </c>
    </row>
    <row r="725" spans="1:8" x14ac:dyDescent="0.25">
      <c r="A725" s="91"/>
      <c r="B725" s="91"/>
      <c r="C725" s="92"/>
      <c r="D725" s="91"/>
      <c r="E725" s="91"/>
      <c r="F725" s="93"/>
      <c r="G725" s="93"/>
      <c r="H725" s="24" t="e">
        <f t="shared" si="29"/>
        <v>#DIV/0!</v>
      </c>
    </row>
    <row r="726" spans="1:8" x14ac:dyDescent="0.25">
      <c r="A726" s="91"/>
      <c r="B726" s="91"/>
      <c r="C726" s="92"/>
      <c r="D726" s="91"/>
      <c r="E726" s="91"/>
      <c r="F726" s="93"/>
      <c r="G726" s="93"/>
      <c r="H726" s="24" t="e">
        <f t="shared" si="29"/>
        <v>#DIV/0!</v>
      </c>
    </row>
    <row r="727" spans="1:8" x14ac:dyDescent="0.25">
      <c r="A727" s="91"/>
      <c r="B727" s="91"/>
      <c r="C727" s="92"/>
      <c r="D727" s="91"/>
      <c r="E727" s="91"/>
      <c r="F727" s="93"/>
      <c r="G727" s="93"/>
      <c r="H727" s="24" t="e">
        <f t="shared" si="29"/>
        <v>#DIV/0!</v>
      </c>
    </row>
    <row r="728" spans="1:8" x14ac:dyDescent="0.25">
      <c r="A728" s="91"/>
      <c r="B728" s="91"/>
      <c r="C728" s="92"/>
      <c r="D728" s="91"/>
      <c r="E728" s="91"/>
      <c r="F728" s="93"/>
      <c r="G728" s="93"/>
      <c r="H728" s="24" t="e">
        <f t="shared" si="29"/>
        <v>#DIV/0!</v>
      </c>
    </row>
    <row r="729" spans="1:8" x14ac:dyDescent="0.25">
      <c r="A729" s="91"/>
      <c r="B729" s="91"/>
      <c r="C729" s="92"/>
      <c r="D729" s="91"/>
      <c r="E729" s="91"/>
      <c r="F729" s="93"/>
      <c r="G729" s="93"/>
      <c r="H729" s="24" t="e">
        <f t="shared" si="29"/>
        <v>#DIV/0!</v>
      </c>
    </row>
    <row r="730" spans="1:8" x14ac:dyDescent="0.25">
      <c r="A730" s="91"/>
      <c r="B730" s="91"/>
      <c r="C730" s="92"/>
      <c r="D730" s="91"/>
      <c r="E730" s="91"/>
      <c r="F730" s="93"/>
      <c r="G730" s="93"/>
      <c r="H730" s="24" t="e">
        <f t="shared" si="29"/>
        <v>#DIV/0!</v>
      </c>
    </row>
    <row r="731" spans="1:8" x14ac:dyDescent="0.25">
      <c r="A731" s="91"/>
      <c r="B731" s="91"/>
      <c r="C731" s="92"/>
      <c r="D731" s="91"/>
      <c r="E731" s="91"/>
      <c r="F731" s="93"/>
      <c r="G731" s="93"/>
      <c r="H731" s="24" t="e">
        <f t="shared" si="29"/>
        <v>#DIV/0!</v>
      </c>
    </row>
    <row r="732" spans="1:8" x14ac:dyDescent="0.25">
      <c r="A732" s="91"/>
      <c r="B732" s="91"/>
      <c r="C732" s="92"/>
      <c r="D732" s="91"/>
      <c r="E732" s="91"/>
      <c r="F732" s="93"/>
      <c r="G732" s="93"/>
      <c r="H732" s="24" t="e">
        <f t="shared" si="29"/>
        <v>#DIV/0!</v>
      </c>
    </row>
    <row r="733" spans="1:8" x14ac:dyDescent="0.25">
      <c r="A733" s="91"/>
      <c r="B733" s="91"/>
      <c r="C733" s="92"/>
      <c r="D733" s="91"/>
      <c r="E733" s="91"/>
      <c r="F733" s="93"/>
      <c r="G733" s="93"/>
      <c r="H733" s="24" t="e">
        <f t="shared" si="29"/>
        <v>#DIV/0!</v>
      </c>
    </row>
    <row r="734" spans="1:8" x14ac:dyDescent="0.25">
      <c r="A734" s="91"/>
      <c r="B734" s="91"/>
      <c r="C734" s="92"/>
      <c r="D734" s="91"/>
      <c r="E734" s="91"/>
      <c r="F734" s="93"/>
      <c r="G734" s="93"/>
      <c r="H734" s="24" t="e">
        <f t="shared" si="29"/>
        <v>#DIV/0!</v>
      </c>
    </row>
    <row r="735" spans="1:8" x14ac:dyDescent="0.25">
      <c r="A735" s="91"/>
      <c r="B735" s="91"/>
      <c r="C735" s="92"/>
      <c r="D735" s="91"/>
      <c r="E735" s="91"/>
      <c r="F735" s="93"/>
      <c r="G735" s="93"/>
      <c r="H735" s="24" t="e">
        <f t="shared" si="29"/>
        <v>#DIV/0!</v>
      </c>
    </row>
    <row r="736" spans="1:8" x14ac:dyDescent="0.25">
      <c r="A736" s="91"/>
      <c r="B736" s="91"/>
      <c r="C736" s="92"/>
      <c r="D736" s="91"/>
      <c r="E736" s="91"/>
      <c r="F736" s="93"/>
      <c r="G736" s="93"/>
      <c r="H736" s="24" t="e">
        <f t="shared" si="29"/>
        <v>#DIV/0!</v>
      </c>
    </row>
    <row r="737" spans="1:8" x14ac:dyDescent="0.25">
      <c r="A737" s="91"/>
      <c r="B737" s="91"/>
      <c r="C737" s="92"/>
      <c r="D737" s="91"/>
      <c r="E737" s="91"/>
      <c r="F737" s="93"/>
      <c r="G737" s="93"/>
      <c r="H737" s="24" t="e">
        <f t="shared" si="29"/>
        <v>#DIV/0!</v>
      </c>
    </row>
    <row r="738" spans="1:8" x14ac:dyDescent="0.25">
      <c r="A738" s="91"/>
      <c r="B738" s="91"/>
      <c r="C738" s="92"/>
      <c r="D738" s="91"/>
      <c r="E738" s="91"/>
      <c r="F738" s="93"/>
      <c r="G738" s="93"/>
      <c r="H738" s="24" t="e">
        <f t="shared" si="29"/>
        <v>#DIV/0!</v>
      </c>
    </row>
    <row r="739" spans="1:8" x14ac:dyDescent="0.25">
      <c r="A739" s="91"/>
      <c r="B739" s="91"/>
      <c r="C739" s="92"/>
      <c r="D739" s="91"/>
      <c r="E739" s="91"/>
      <c r="F739" s="93"/>
      <c r="G739" s="93"/>
      <c r="H739" s="24" t="e">
        <f t="shared" si="29"/>
        <v>#DIV/0!</v>
      </c>
    </row>
    <row r="740" spans="1:8" x14ac:dyDescent="0.25">
      <c r="A740" s="91"/>
      <c r="B740" s="91"/>
      <c r="C740" s="92"/>
      <c r="D740" s="91"/>
      <c r="E740" s="91"/>
      <c r="F740" s="93"/>
      <c r="G740" s="93"/>
      <c r="H740" s="24" t="e">
        <f t="shared" si="29"/>
        <v>#DIV/0!</v>
      </c>
    </row>
    <row r="741" spans="1:8" x14ac:dyDescent="0.25">
      <c r="A741" s="91"/>
      <c r="B741" s="91"/>
      <c r="C741" s="92"/>
      <c r="D741" s="91"/>
      <c r="E741" s="91"/>
      <c r="F741" s="93"/>
      <c r="G741" s="93"/>
      <c r="H741" s="24" t="e">
        <f t="shared" si="29"/>
        <v>#DIV/0!</v>
      </c>
    </row>
    <row r="742" spans="1:8" x14ac:dyDescent="0.25">
      <c r="A742" s="91"/>
      <c r="B742" s="91"/>
      <c r="C742" s="92"/>
      <c r="D742" s="91"/>
      <c r="E742" s="91"/>
      <c r="F742" s="93"/>
      <c r="G742" s="93"/>
      <c r="H742" s="24" t="e">
        <f t="shared" si="29"/>
        <v>#DIV/0!</v>
      </c>
    </row>
    <row r="743" spans="1:8" x14ac:dyDescent="0.25">
      <c r="A743" s="91"/>
      <c r="B743" s="91"/>
      <c r="C743" s="92"/>
      <c r="D743" s="91"/>
      <c r="E743" s="91"/>
      <c r="F743" s="93"/>
      <c r="G743" s="93"/>
      <c r="H743" s="24" t="e">
        <f t="shared" si="29"/>
        <v>#DIV/0!</v>
      </c>
    </row>
    <row r="744" spans="1:8" x14ac:dyDescent="0.25">
      <c r="A744" s="91"/>
      <c r="B744" s="91"/>
      <c r="C744" s="92"/>
      <c r="D744" s="91"/>
      <c r="E744" s="91"/>
      <c r="F744" s="93"/>
      <c r="G744" s="93"/>
      <c r="H744" s="24" t="e">
        <f t="shared" si="29"/>
        <v>#DIV/0!</v>
      </c>
    </row>
    <row r="745" spans="1:8" x14ac:dyDescent="0.25">
      <c r="A745" s="91"/>
      <c r="B745" s="91"/>
      <c r="C745" s="92"/>
      <c r="D745" s="91"/>
      <c r="E745" s="91"/>
      <c r="F745" s="93"/>
      <c r="G745" s="93"/>
      <c r="H745" s="24" t="e">
        <f t="shared" si="29"/>
        <v>#DIV/0!</v>
      </c>
    </row>
    <row r="746" spans="1:8" x14ac:dyDescent="0.25">
      <c r="A746" s="91"/>
      <c r="B746" s="91"/>
      <c r="C746" s="92"/>
      <c r="D746" s="91"/>
      <c r="E746" s="91"/>
      <c r="F746" s="93"/>
      <c r="G746" s="93"/>
      <c r="H746" s="24" t="e">
        <f t="shared" si="29"/>
        <v>#DIV/0!</v>
      </c>
    </row>
    <row r="747" spans="1:8" x14ac:dyDescent="0.25">
      <c r="A747" s="91"/>
      <c r="B747" s="91"/>
      <c r="C747" s="92"/>
      <c r="D747" s="91"/>
      <c r="E747" s="91"/>
      <c r="F747" s="93"/>
      <c r="G747" s="93"/>
      <c r="H747" s="24" t="e">
        <f t="shared" si="29"/>
        <v>#DIV/0!</v>
      </c>
    </row>
    <row r="748" spans="1:8" x14ac:dyDescent="0.25">
      <c r="A748" s="91"/>
      <c r="B748" s="91"/>
      <c r="C748" s="92"/>
      <c r="D748" s="91"/>
      <c r="E748" s="91"/>
      <c r="F748" s="93"/>
      <c r="G748" s="93"/>
      <c r="H748" s="24" t="e">
        <f t="shared" ref="H748:H811" si="30">SUM(G748/F748)</f>
        <v>#DIV/0!</v>
      </c>
    </row>
    <row r="749" spans="1:8" x14ac:dyDescent="0.25">
      <c r="A749" s="91"/>
      <c r="B749" s="91"/>
      <c r="C749" s="92"/>
      <c r="D749" s="91"/>
      <c r="E749" s="91"/>
      <c r="F749" s="93"/>
      <c r="G749" s="93"/>
      <c r="H749" s="24" t="e">
        <f t="shared" si="30"/>
        <v>#DIV/0!</v>
      </c>
    </row>
    <row r="750" spans="1:8" x14ac:dyDescent="0.25">
      <c r="A750" s="91"/>
      <c r="B750" s="91"/>
      <c r="C750" s="92"/>
      <c r="D750" s="91"/>
      <c r="E750" s="91"/>
      <c r="F750" s="93"/>
      <c r="G750" s="93"/>
      <c r="H750" s="24" t="e">
        <f t="shared" si="30"/>
        <v>#DIV/0!</v>
      </c>
    </row>
    <row r="751" spans="1:8" x14ac:dyDescent="0.25">
      <c r="A751" s="91"/>
      <c r="B751" s="91"/>
      <c r="C751" s="92"/>
      <c r="D751" s="91"/>
      <c r="E751" s="91"/>
      <c r="F751" s="93"/>
      <c r="G751" s="93"/>
      <c r="H751" s="24" t="e">
        <f t="shared" si="30"/>
        <v>#DIV/0!</v>
      </c>
    </row>
    <row r="752" spans="1:8" x14ac:dyDescent="0.25">
      <c r="A752" s="91"/>
      <c r="B752" s="91"/>
      <c r="C752" s="92"/>
      <c r="D752" s="91"/>
      <c r="E752" s="91"/>
      <c r="F752" s="93"/>
      <c r="G752" s="93"/>
      <c r="H752" s="24" t="e">
        <f t="shared" si="30"/>
        <v>#DIV/0!</v>
      </c>
    </row>
    <row r="753" spans="1:8" x14ac:dyDescent="0.25">
      <c r="A753" s="91"/>
      <c r="B753" s="91"/>
      <c r="C753" s="92"/>
      <c r="D753" s="91"/>
      <c r="E753" s="91"/>
      <c r="F753" s="93"/>
      <c r="G753" s="93"/>
      <c r="H753" s="24" t="e">
        <f t="shared" si="30"/>
        <v>#DIV/0!</v>
      </c>
    </row>
    <row r="754" spans="1:8" x14ac:dyDescent="0.25">
      <c r="A754" s="91"/>
      <c r="B754" s="91"/>
      <c r="C754" s="92"/>
      <c r="D754" s="91"/>
      <c r="E754" s="91"/>
      <c r="F754" s="93"/>
      <c r="G754" s="93"/>
      <c r="H754" s="24" t="e">
        <f t="shared" si="30"/>
        <v>#DIV/0!</v>
      </c>
    </row>
    <row r="755" spans="1:8" x14ac:dyDescent="0.25">
      <c r="A755" s="91"/>
      <c r="B755" s="91"/>
      <c r="C755" s="92"/>
      <c r="D755" s="91"/>
      <c r="E755" s="91"/>
      <c r="F755" s="93"/>
      <c r="G755" s="93"/>
      <c r="H755" s="24" t="e">
        <f t="shared" si="30"/>
        <v>#DIV/0!</v>
      </c>
    </row>
    <row r="756" spans="1:8" x14ac:dyDescent="0.25">
      <c r="A756" s="91"/>
      <c r="B756" s="91"/>
      <c r="C756" s="92"/>
      <c r="D756" s="91"/>
      <c r="E756" s="91"/>
      <c r="F756" s="93"/>
      <c r="G756" s="93"/>
      <c r="H756" s="24" t="e">
        <f t="shared" si="30"/>
        <v>#DIV/0!</v>
      </c>
    </row>
    <row r="757" spans="1:8" x14ac:dyDescent="0.25">
      <c r="A757" s="91"/>
      <c r="B757" s="91"/>
      <c r="C757" s="92"/>
      <c r="D757" s="91"/>
      <c r="E757" s="91"/>
      <c r="F757" s="93"/>
      <c r="G757" s="93"/>
      <c r="H757" s="24" t="e">
        <f t="shared" si="30"/>
        <v>#DIV/0!</v>
      </c>
    </row>
    <row r="758" spans="1:8" x14ac:dyDescent="0.25">
      <c r="A758" s="91"/>
      <c r="B758" s="91"/>
      <c r="C758" s="92"/>
      <c r="D758" s="91"/>
      <c r="E758" s="91"/>
      <c r="F758" s="93"/>
      <c r="G758" s="93"/>
      <c r="H758" s="24" t="e">
        <f t="shared" si="30"/>
        <v>#DIV/0!</v>
      </c>
    </row>
    <row r="759" spans="1:8" x14ac:dyDescent="0.25">
      <c r="A759" s="91"/>
      <c r="B759" s="91"/>
      <c r="C759" s="92"/>
      <c r="D759" s="91"/>
      <c r="E759" s="91"/>
      <c r="F759" s="93"/>
      <c r="G759" s="93"/>
      <c r="H759" s="24" t="e">
        <f t="shared" si="30"/>
        <v>#DIV/0!</v>
      </c>
    </row>
    <row r="760" spans="1:8" x14ac:dyDescent="0.25">
      <c r="A760" s="91"/>
      <c r="B760" s="91"/>
      <c r="C760" s="92"/>
      <c r="D760" s="91"/>
      <c r="E760" s="91"/>
      <c r="F760" s="93"/>
      <c r="G760" s="93"/>
      <c r="H760" s="24" t="e">
        <f t="shared" si="30"/>
        <v>#DIV/0!</v>
      </c>
    </row>
    <row r="761" spans="1:8" x14ac:dyDescent="0.25">
      <c r="A761" s="91"/>
      <c r="B761" s="91"/>
      <c r="C761" s="92"/>
      <c r="D761" s="91"/>
      <c r="E761" s="91"/>
      <c r="F761" s="93"/>
      <c r="G761" s="93"/>
      <c r="H761" s="24" t="e">
        <f t="shared" si="30"/>
        <v>#DIV/0!</v>
      </c>
    </row>
    <row r="762" spans="1:8" x14ac:dyDescent="0.25">
      <c r="A762" s="91"/>
      <c r="B762" s="91"/>
      <c r="C762" s="92"/>
      <c r="D762" s="91"/>
      <c r="E762" s="91"/>
      <c r="F762" s="93"/>
      <c r="G762" s="93"/>
      <c r="H762" s="24" t="e">
        <f t="shared" si="30"/>
        <v>#DIV/0!</v>
      </c>
    </row>
    <row r="763" spans="1:8" x14ac:dyDescent="0.25">
      <c r="A763" s="91"/>
      <c r="B763" s="91"/>
      <c r="C763" s="92"/>
      <c r="D763" s="91"/>
      <c r="E763" s="91"/>
      <c r="F763" s="93"/>
      <c r="G763" s="93"/>
      <c r="H763" s="24" t="e">
        <f t="shared" si="30"/>
        <v>#DIV/0!</v>
      </c>
    </row>
    <row r="764" spans="1:8" x14ac:dyDescent="0.25">
      <c r="A764" s="91"/>
      <c r="B764" s="91"/>
      <c r="C764" s="92"/>
      <c r="D764" s="91"/>
      <c r="E764" s="91"/>
      <c r="F764" s="93"/>
      <c r="G764" s="93"/>
      <c r="H764" s="24" t="e">
        <f t="shared" si="30"/>
        <v>#DIV/0!</v>
      </c>
    </row>
    <row r="765" spans="1:8" x14ac:dyDescent="0.25">
      <c r="A765" s="91"/>
      <c r="B765" s="91"/>
      <c r="C765" s="92"/>
      <c r="D765" s="91"/>
      <c r="E765" s="91"/>
      <c r="F765" s="93"/>
      <c r="G765" s="93"/>
      <c r="H765" s="24" t="e">
        <f t="shared" si="30"/>
        <v>#DIV/0!</v>
      </c>
    </row>
    <row r="766" spans="1:8" x14ac:dyDescent="0.25">
      <c r="A766" s="91"/>
      <c r="B766" s="91"/>
      <c r="C766" s="92"/>
      <c r="D766" s="91"/>
      <c r="E766" s="91"/>
      <c r="F766" s="93"/>
      <c r="G766" s="93"/>
      <c r="H766" s="24" t="e">
        <f t="shared" si="30"/>
        <v>#DIV/0!</v>
      </c>
    </row>
    <row r="767" spans="1:8" x14ac:dyDescent="0.25">
      <c r="A767" s="91"/>
      <c r="B767" s="91"/>
      <c r="C767" s="92"/>
      <c r="D767" s="91"/>
      <c r="E767" s="91"/>
      <c r="F767" s="93"/>
      <c r="G767" s="93"/>
      <c r="H767" s="24" t="e">
        <f t="shared" si="30"/>
        <v>#DIV/0!</v>
      </c>
    </row>
    <row r="768" spans="1:8" x14ac:dyDescent="0.25">
      <c r="A768" s="91"/>
      <c r="B768" s="91"/>
      <c r="C768" s="92"/>
      <c r="D768" s="91"/>
      <c r="E768" s="91"/>
      <c r="F768" s="93"/>
      <c r="G768" s="93"/>
      <c r="H768" s="24" t="e">
        <f t="shared" si="30"/>
        <v>#DIV/0!</v>
      </c>
    </row>
    <row r="769" spans="1:8" x14ac:dyDescent="0.25">
      <c r="A769" s="91"/>
      <c r="B769" s="91"/>
      <c r="C769" s="92"/>
      <c r="D769" s="91"/>
      <c r="E769" s="91"/>
      <c r="F769" s="93"/>
      <c r="G769" s="93"/>
      <c r="H769" s="24" t="e">
        <f t="shared" si="30"/>
        <v>#DIV/0!</v>
      </c>
    </row>
    <row r="770" spans="1:8" x14ac:dyDescent="0.25">
      <c r="A770" s="91"/>
      <c r="B770" s="91"/>
      <c r="C770" s="92"/>
      <c r="D770" s="91"/>
      <c r="E770" s="91"/>
      <c r="F770" s="93"/>
      <c r="G770" s="93"/>
      <c r="H770" s="24" t="e">
        <f t="shared" si="30"/>
        <v>#DIV/0!</v>
      </c>
    </row>
    <row r="771" spans="1:8" x14ac:dyDescent="0.25">
      <c r="A771" s="91"/>
      <c r="B771" s="91"/>
      <c r="C771" s="92"/>
      <c r="D771" s="91"/>
      <c r="E771" s="91"/>
      <c r="F771" s="93"/>
      <c r="G771" s="93"/>
      <c r="H771" s="24" t="e">
        <f t="shared" si="30"/>
        <v>#DIV/0!</v>
      </c>
    </row>
    <row r="772" spans="1:8" x14ac:dyDescent="0.25">
      <c r="A772" s="91"/>
      <c r="B772" s="91"/>
      <c r="C772" s="92"/>
      <c r="D772" s="91"/>
      <c r="E772" s="91"/>
      <c r="F772" s="93"/>
      <c r="G772" s="93"/>
      <c r="H772" s="24" t="e">
        <f t="shared" si="30"/>
        <v>#DIV/0!</v>
      </c>
    </row>
    <row r="773" spans="1:8" x14ac:dyDescent="0.25">
      <c r="A773" s="91"/>
      <c r="B773" s="91"/>
      <c r="C773" s="92"/>
      <c r="D773" s="91"/>
      <c r="E773" s="91"/>
      <c r="F773" s="93"/>
      <c r="G773" s="93"/>
      <c r="H773" s="24" t="e">
        <f t="shared" si="30"/>
        <v>#DIV/0!</v>
      </c>
    </row>
    <row r="774" spans="1:8" x14ac:dyDescent="0.25">
      <c r="A774" s="91"/>
      <c r="B774" s="91"/>
      <c r="C774" s="92"/>
      <c r="D774" s="91"/>
      <c r="E774" s="91"/>
      <c r="F774" s="93"/>
      <c r="G774" s="93"/>
      <c r="H774" s="24" t="e">
        <f t="shared" si="30"/>
        <v>#DIV/0!</v>
      </c>
    </row>
    <row r="775" spans="1:8" x14ac:dyDescent="0.25">
      <c r="A775" s="91"/>
      <c r="B775" s="91"/>
      <c r="C775" s="92"/>
      <c r="D775" s="91"/>
      <c r="E775" s="91"/>
      <c r="F775" s="93"/>
      <c r="G775" s="93"/>
      <c r="H775" s="24" t="e">
        <f t="shared" si="30"/>
        <v>#DIV/0!</v>
      </c>
    </row>
    <row r="776" spans="1:8" x14ac:dyDescent="0.25">
      <c r="A776" s="91"/>
      <c r="B776" s="91"/>
      <c r="C776" s="92"/>
      <c r="D776" s="91"/>
      <c r="E776" s="91"/>
      <c r="F776" s="93"/>
      <c r="G776" s="93"/>
      <c r="H776" s="24" t="e">
        <f t="shared" si="30"/>
        <v>#DIV/0!</v>
      </c>
    </row>
    <row r="777" spans="1:8" x14ac:dyDescent="0.25">
      <c r="A777" s="91"/>
      <c r="B777" s="91"/>
      <c r="C777" s="92"/>
      <c r="D777" s="91"/>
      <c r="E777" s="91"/>
      <c r="F777" s="93"/>
      <c r="G777" s="93"/>
      <c r="H777" s="24" t="e">
        <f t="shared" si="30"/>
        <v>#DIV/0!</v>
      </c>
    </row>
    <row r="778" spans="1:8" x14ac:dyDescent="0.25">
      <c r="A778" s="91"/>
      <c r="B778" s="91"/>
      <c r="C778" s="92"/>
      <c r="D778" s="91"/>
      <c r="E778" s="91"/>
      <c r="F778" s="93"/>
      <c r="G778" s="93"/>
      <c r="H778" s="24" t="e">
        <f t="shared" si="30"/>
        <v>#DIV/0!</v>
      </c>
    </row>
    <row r="779" spans="1:8" x14ac:dyDescent="0.25">
      <c r="A779" s="91"/>
      <c r="B779" s="91"/>
      <c r="C779" s="92"/>
      <c r="D779" s="91"/>
      <c r="E779" s="91"/>
      <c r="F779" s="93"/>
      <c r="G779" s="93"/>
      <c r="H779" s="24" t="e">
        <f t="shared" si="30"/>
        <v>#DIV/0!</v>
      </c>
    </row>
    <row r="780" spans="1:8" x14ac:dyDescent="0.25">
      <c r="A780" s="91"/>
      <c r="B780" s="91"/>
      <c r="C780" s="92"/>
      <c r="D780" s="91"/>
      <c r="E780" s="91"/>
      <c r="F780" s="93"/>
      <c r="G780" s="93"/>
      <c r="H780" s="24" t="e">
        <f t="shared" si="30"/>
        <v>#DIV/0!</v>
      </c>
    </row>
    <row r="781" spans="1:8" x14ac:dyDescent="0.25">
      <c r="A781" s="91"/>
      <c r="B781" s="91"/>
      <c r="C781" s="92"/>
      <c r="D781" s="91"/>
      <c r="E781" s="91"/>
      <c r="F781" s="93"/>
      <c r="G781" s="93"/>
      <c r="H781" s="24" t="e">
        <f t="shared" si="30"/>
        <v>#DIV/0!</v>
      </c>
    </row>
    <row r="782" spans="1:8" x14ac:dyDescent="0.25">
      <c r="A782" s="91"/>
      <c r="B782" s="91"/>
      <c r="C782" s="92"/>
      <c r="D782" s="91"/>
      <c r="E782" s="91"/>
      <c r="F782" s="93"/>
      <c r="G782" s="93"/>
      <c r="H782" s="24" t="e">
        <f t="shared" si="30"/>
        <v>#DIV/0!</v>
      </c>
    </row>
    <row r="783" spans="1:8" x14ac:dyDescent="0.25">
      <c r="A783" s="91"/>
      <c r="B783" s="91"/>
      <c r="C783" s="92"/>
      <c r="D783" s="91"/>
      <c r="E783" s="91"/>
      <c r="F783" s="93"/>
      <c r="G783" s="93"/>
      <c r="H783" s="24" t="e">
        <f t="shared" si="30"/>
        <v>#DIV/0!</v>
      </c>
    </row>
    <row r="784" spans="1:8" x14ac:dyDescent="0.25">
      <c r="A784" s="91"/>
      <c r="B784" s="91"/>
      <c r="C784" s="92"/>
      <c r="D784" s="91"/>
      <c r="E784" s="91"/>
      <c r="F784" s="93"/>
      <c r="G784" s="93"/>
      <c r="H784" s="24" t="e">
        <f t="shared" si="30"/>
        <v>#DIV/0!</v>
      </c>
    </row>
    <row r="785" spans="1:8" x14ac:dyDescent="0.25">
      <c r="A785" s="91"/>
      <c r="B785" s="91"/>
      <c r="C785" s="92"/>
      <c r="D785" s="91"/>
      <c r="E785" s="91"/>
      <c r="F785" s="93"/>
      <c r="G785" s="93"/>
      <c r="H785" s="24" t="e">
        <f t="shared" si="30"/>
        <v>#DIV/0!</v>
      </c>
    </row>
    <row r="786" spans="1:8" x14ac:dyDescent="0.25">
      <c r="A786" s="91"/>
      <c r="B786" s="91"/>
      <c r="C786" s="92"/>
      <c r="D786" s="91"/>
      <c r="E786" s="91"/>
      <c r="F786" s="93"/>
      <c r="G786" s="93"/>
      <c r="H786" s="24" t="e">
        <f t="shared" si="30"/>
        <v>#DIV/0!</v>
      </c>
    </row>
    <row r="787" spans="1:8" x14ac:dyDescent="0.25">
      <c r="A787" s="91"/>
      <c r="B787" s="91"/>
      <c r="C787" s="92"/>
      <c r="D787" s="91"/>
      <c r="E787" s="91"/>
      <c r="F787" s="93"/>
      <c r="G787" s="93"/>
      <c r="H787" s="24" t="e">
        <f t="shared" si="30"/>
        <v>#DIV/0!</v>
      </c>
    </row>
    <row r="788" spans="1:8" x14ac:dyDescent="0.25">
      <c r="A788" s="91"/>
      <c r="B788" s="91"/>
      <c r="C788" s="92"/>
      <c r="D788" s="91"/>
      <c r="E788" s="91"/>
      <c r="F788" s="93"/>
      <c r="G788" s="93"/>
      <c r="H788" s="24" t="e">
        <f t="shared" si="30"/>
        <v>#DIV/0!</v>
      </c>
    </row>
    <row r="789" spans="1:8" x14ac:dyDescent="0.25">
      <c r="A789" s="91"/>
      <c r="B789" s="91"/>
      <c r="C789" s="92"/>
      <c r="D789" s="91"/>
      <c r="E789" s="91"/>
      <c r="F789" s="93"/>
      <c r="G789" s="93"/>
      <c r="H789" s="24" t="e">
        <f t="shared" si="30"/>
        <v>#DIV/0!</v>
      </c>
    </row>
    <row r="790" spans="1:8" x14ac:dyDescent="0.25">
      <c r="A790" s="91"/>
      <c r="B790" s="91"/>
      <c r="C790" s="92"/>
      <c r="D790" s="91"/>
      <c r="E790" s="91"/>
      <c r="F790" s="93"/>
      <c r="G790" s="93"/>
      <c r="H790" s="24" t="e">
        <f t="shared" si="30"/>
        <v>#DIV/0!</v>
      </c>
    </row>
    <row r="791" spans="1:8" x14ac:dyDescent="0.25">
      <c r="A791" s="91"/>
      <c r="B791" s="91"/>
      <c r="C791" s="92"/>
      <c r="D791" s="91"/>
      <c r="E791" s="91"/>
      <c r="F791" s="93"/>
      <c r="G791" s="93"/>
      <c r="H791" s="24" t="e">
        <f t="shared" si="30"/>
        <v>#DIV/0!</v>
      </c>
    </row>
    <row r="792" spans="1:8" x14ac:dyDescent="0.25">
      <c r="A792" s="91"/>
      <c r="B792" s="91"/>
      <c r="C792" s="92"/>
      <c r="D792" s="91"/>
      <c r="E792" s="91"/>
      <c r="F792" s="93"/>
      <c r="G792" s="93"/>
      <c r="H792" s="24" t="e">
        <f t="shared" si="30"/>
        <v>#DIV/0!</v>
      </c>
    </row>
    <row r="793" spans="1:8" x14ac:dyDescent="0.25">
      <c r="A793" s="91"/>
      <c r="B793" s="91"/>
      <c r="C793" s="92"/>
      <c r="D793" s="91"/>
      <c r="E793" s="91"/>
      <c r="F793" s="93"/>
      <c r="G793" s="93"/>
      <c r="H793" s="24" t="e">
        <f t="shared" si="30"/>
        <v>#DIV/0!</v>
      </c>
    </row>
    <row r="794" spans="1:8" x14ac:dyDescent="0.25">
      <c r="A794" s="91"/>
      <c r="B794" s="91"/>
      <c r="C794" s="92"/>
      <c r="D794" s="91"/>
      <c r="E794" s="91"/>
      <c r="F794" s="93"/>
      <c r="G794" s="93"/>
      <c r="H794" s="24" t="e">
        <f t="shared" si="30"/>
        <v>#DIV/0!</v>
      </c>
    </row>
    <row r="795" spans="1:8" x14ac:dyDescent="0.25">
      <c r="A795" s="91"/>
      <c r="B795" s="91"/>
      <c r="C795" s="92"/>
      <c r="D795" s="91"/>
      <c r="E795" s="91"/>
      <c r="F795" s="93"/>
      <c r="G795" s="93"/>
      <c r="H795" s="24" t="e">
        <f t="shared" si="30"/>
        <v>#DIV/0!</v>
      </c>
    </row>
    <row r="796" spans="1:8" x14ac:dyDescent="0.25">
      <c r="A796" s="91"/>
      <c r="B796" s="91"/>
      <c r="C796" s="92"/>
      <c r="D796" s="91"/>
      <c r="E796" s="91"/>
      <c r="F796" s="93"/>
      <c r="G796" s="93"/>
      <c r="H796" s="24" t="e">
        <f t="shared" si="30"/>
        <v>#DIV/0!</v>
      </c>
    </row>
    <row r="797" spans="1:8" x14ac:dyDescent="0.25">
      <c r="A797" s="91"/>
      <c r="B797" s="91"/>
      <c r="C797" s="92"/>
      <c r="D797" s="91"/>
      <c r="E797" s="91"/>
      <c r="F797" s="93"/>
      <c r="G797" s="93"/>
      <c r="H797" s="24" t="e">
        <f t="shared" si="30"/>
        <v>#DIV/0!</v>
      </c>
    </row>
    <row r="798" spans="1:8" x14ac:dyDescent="0.25">
      <c r="A798" s="91"/>
      <c r="B798" s="91"/>
      <c r="C798" s="92"/>
      <c r="D798" s="91"/>
      <c r="E798" s="91"/>
      <c r="F798" s="93"/>
      <c r="G798" s="93"/>
      <c r="H798" s="24" t="e">
        <f t="shared" si="30"/>
        <v>#DIV/0!</v>
      </c>
    </row>
    <row r="799" spans="1:8" x14ac:dyDescent="0.25">
      <c r="A799" s="91"/>
      <c r="B799" s="91"/>
      <c r="C799" s="92"/>
      <c r="D799" s="91"/>
      <c r="E799" s="91"/>
      <c r="F799" s="93"/>
      <c r="G799" s="93"/>
      <c r="H799" s="24" t="e">
        <f t="shared" si="30"/>
        <v>#DIV/0!</v>
      </c>
    </row>
    <row r="800" spans="1:8" x14ac:dyDescent="0.25">
      <c r="A800" s="91"/>
      <c r="B800" s="91"/>
      <c r="C800" s="92"/>
      <c r="D800" s="91"/>
      <c r="E800" s="91"/>
      <c r="F800" s="93"/>
      <c r="G800" s="93"/>
      <c r="H800" s="24" t="e">
        <f t="shared" si="30"/>
        <v>#DIV/0!</v>
      </c>
    </row>
    <row r="801" spans="1:8" x14ac:dyDescent="0.25">
      <c r="A801" s="91"/>
      <c r="B801" s="91"/>
      <c r="C801" s="92"/>
      <c r="D801" s="91"/>
      <c r="E801" s="91"/>
      <c r="F801" s="93"/>
      <c r="G801" s="93"/>
      <c r="H801" s="24" t="e">
        <f t="shared" si="30"/>
        <v>#DIV/0!</v>
      </c>
    </row>
    <row r="802" spans="1:8" x14ac:dyDescent="0.25">
      <c r="A802" s="91"/>
      <c r="B802" s="91"/>
      <c r="C802" s="92"/>
      <c r="D802" s="91"/>
      <c r="E802" s="91"/>
      <c r="F802" s="93"/>
      <c r="G802" s="93"/>
      <c r="H802" s="24" t="e">
        <f t="shared" si="30"/>
        <v>#DIV/0!</v>
      </c>
    </row>
    <row r="803" spans="1:8" x14ac:dyDescent="0.25">
      <c r="A803" s="91"/>
      <c r="B803" s="91"/>
      <c r="C803" s="92"/>
      <c r="D803" s="91"/>
      <c r="E803" s="91"/>
      <c r="F803" s="93"/>
      <c r="G803" s="93"/>
      <c r="H803" s="24" t="e">
        <f t="shared" si="30"/>
        <v>#DIV/0!</v>
      </c>
    </row>
    <row r="804" spans="1:8" x14ac:dyDescent="0.25">
      <c r="A804" s="91"/>
      <c r="B804" s="91"/>
      <c r="C804" s="92"/>
      <c r="D804" s="91"/>
      <c r="E804" s="91"/>
      <c r="F804" s="93"/>
      <c r="G804" s="93"/>
      <c r="H804" s="24" t="e">
        <f t="shared" si="30"/>
        <v>#DIV/0!</v>
      </c>
    </row>
    <row r="805" spans="1:8" x14ac:dyDescent="0.25">
      <c r="A805" s="91"/>
      <c r="B805" s="91"/>
      <c r="C805" s="92"/>
      <c r="D805" s="91"/>
      <c r="E805" s="91"/>
      <c r="F805" s="93"/>
      <c r="G805" s="93"/>
      <c r="H805" s="24" t="e">
        <f t="shared" si="30"/>
        <v>#DIV/0!</v>
      </c>
    </row>
    <row r="806" spans="1:8" x14ac:dyDescent="0.25">
      <c r="A806" s="91"/>
      <c r="B806" s="91"/>
      <c r="C806" s="92"/>
      <c r="D806" s="91"/>
      <c r="E806" s="91"/>
      <c r="F806" s="93"/>
      <c r="G806" s="93"/>
      <c r="H806" s="24" t="e">
        <f t="shared" si="30"/>
        <v>#DIV/0!</v>
      </c>
    </row>
    <row r="807" spans="1:8" x14ac:dyDescent="0.25">
      <c r="A807" s="91"/>
      <c r="B807" s="91"/>
      <c r="C807" s="92"/>
      <c r="D807" s="91"/>
      <c r="E807" s="91"/>
      <c r="F807" s="93"/>
      <c r="G807" s="93"/>
      <c r="H807" s="24" t="e">
        <f t="shared" si="30"/>
        <v>#DIV/0!</v>
      </c>
    </row>
    <row r="808" spans="1:8" x14ac:dyDescent="0.25">
      <c r="A808" s="91"/>
      <c r="B808" s="91"/>
      <c r="C808" s="92"/>
      <c r="D808" s="91"/>
      <c r="E808" s="91"/>
      <c r="F808" s="93"/>
      <c r="G808" s="93"/>
      <c r="H808" s="24" t="e">
        <f t="shared" si="30"/>
        <v>#DIV/0!</v>
      </c>
    </row>
    <row r="809" spans="1:8" x14ac:dyDescent="0.25">
      <c r="A809" s="91"/>
      <c r="B809" s="91"/>
      <c r="C809" s="92"/>
      <c r="D809" s="91"/>
      <c r="E809" s="91"/>
      <c r="F809" s="93"/>
      <c r="G809" s="93"/>
      <c r="H809" s="24" t="e">
        <f t="shared" si="30"/>
        <v>#DIV/0!</v>
      </c>
    </row>
    <row r="810" spans="1:8" x14ac:dyDescent="0.25">
      <c r="A810" s="91"/>
      <c r="B810" s="91"/>
      <c r="C810" s="92"/>
      <c r="D810" s="91"/>
      <c r="E810" s="91"/>
      <c r="F810" s="93"/>
      <c r="G810" s="93"/>
      <c r="H810" s="24" t="e">
        <f t="shared" si="30"/>
        <v>#DIV/0!</v>
      </c>
    </row>
    <row r="811" spans="1:8" x14ac:dyDescent="0.25">
      <c r="A811" s="91"/>
      <c r="B811" s="91"/>
      <c r="C811" s="92"/>
      <c r="D811" s="91"/>
      <c r="E811" s="91"/>
      <c r="F811" s="93"/>
      <c r="G811" s="93"/>
      <c r="H811" s="24" t="e">
        <f t="shared" si="30"/>
        <v>#DIV/0!</v>
      </c>
    </row>
    <row r="812" spans="1:8" x14ac:dyDescent="0.25">
      <c r="A812" s="91"/>
      <c r="B812" s="91"/>
      <c r="C812" s="92"/>
      <c r="D812" s="91"/>
      <c r="E812" s="91"/>
      <c r="F812" s="93"/>
      <c r="G812" s="93"/>
      <c r="H812" s="24" t="e">
        <f t="shared" ref="H812:H875" si="31">SUM(G812/F812)</f>
        <v>#DIV/0!</v>
      </c>
    </row>
    <row r="813" spans="1:8" x14ac:dyDescent="0.25">
      <c r="A813" s="91"/>
      <c r="B813" s="91"/>
      <c r="C813" s="92"/>
      <c r="D813" s="91"/>
      <c r="E813" s="91"/>
      <c r="F813" s="93"/>
      <c r="G813" s="93"/>
      <c r="H813" s="24" t="e">
        <f t="shared" si="31"/>
        <v>#DIV/0!</v>
      </c>
    </row>
    <row r="814" spans="1:8" x14ac:dyDescent="0.25">
      <c r="A814" s="91"/>
      <c r="B814" s="91"/>
      <c r="C814" s="92"/>
      <c r="D814" s="91"/>
      <c r="E814" s="91"/>
      <c r="F814" s="93"/>
      <c r="G814" s="93"/>
      <c r="H814" s="24" t="e">
        <f t="shared" si="31"/>
        <v>#DIV/0!</v>
      </c>
    </row>
    <row r="815" spans="1:8" x14ac:dyDescent="0.25">
      <c r="A815" s="91"/>
      <c r="B815" s="91"/>
      <c r="C815" s="92"/>
      <c r="D815" s="91"/>
      <c r="E815" s="91"/>
      <c r="F815" s="93"/>
      <c r="G815" s="93"/>
      <c r="H815" s="24" t="e">
        <f t="shared" si="31"/>
        <v>#DIV/0!</v>
      </c>
    </row>
    <row r="816" spans="1:8" x14ac:dyDescent="0.25">
      <c r="A816" s="91"/>
      <c r="B816" s="91"/>
      <c r="C816" s="92"/>
      <c r="D816" s="91"/>
      <c r="E816" s="91"/>
      <c r="F816" s="93"/>
      <c r="G816" s="93"/>
      <c r="H816" s="24" t="e">
        <f t="shared" si="31"/>
        <v>#DIV/0!</v>
      </c>
    </row>
    <row r="817" spans="1:8" x14ac:dyDescent="0.25">
      <c r="A817" s="91"/>
      <c r="B817" s="91"/>
      <c r="C817" s="92"/>
      <c r="D817" s="91"/>
      <c r="E817" s="91"/>
      <c r="F817" s="93"/>
      <c r="G817" s="93"/>
      <c r="H817" s="24" t="e">
        <f t="shared" si="31"/>
        <v>#DIV/0!</v>
      </c>
    </row>
    <row r="818" spans="1:8" x14ac:dyDescent="0.25">
      <c r="A818" s="91"/>
      <c r="B818" s="91"/>
      <c r="C818" s="92"/>
      <c r="D818" s="91"/>
      <c r="E818" s="91"/>
      <c r="F818" s="93"/>
      <c r="G818" s="93"/>
      <c r="H818" s="24" t="e">
        <f t="shared" si="31"/>
        <v>#DIV/0!</v>
      </c>
    </row>
    <row r="819" spans="1:8" x14ac:dyDescent="0.25">
      <c r="A819" s="91"/>
      <c r="B819" s="91"/>
      <c r="C819" s="92"/>
      <c r="D819" s="91"/>
      <c r="E819" s="91"/>
      <c r="F819" s="93"/>
      <c r="G819" s="93"/>
      <c r="H819" s="24" t="e">
        <f t="shared" si="31"/>
        <v>#DIV/0!</v>
      </c>
    </row>
    <row r="820" spans="1:8" x14ac:dyDescent="0.25">
      <c r="A820" s="91"/>
      <c r="B820" s="91"/>
      <c r="C820" s="92"/>
      <c r="D820" s="91"/>
      <c r="E820" s="91"/>
      <c r="F820" s="93"/>
      <c r="G820" s="93"/>
      <c r="H820" s="24" t="e">
        <f t="shared" si="31"/>
        <v>#DIV/0!</v>
      </c>
    </row>
    <row r="821" spans="1:8" x14ac:dyDescent="0.25">
      <c r="A821" s="91"/>
      <c r="B821" s="91"/>
      <c r="C821" s="92"/>
      <c r="D821" s="91"/>
      <c r="E821" s="91"/>
      <c r="F821" s="93"/>
      <c r="G821" s="93"/>
      <c r="H821" s="24" t="e">
        <f t="shared" si="31"/>
        <v>#DIV/0!</v>
      </c>
    </row>
    <row r="822" spans="1:8" x14ac:dyDescent="0.25">
      <c r="A822" s="91"/>
      <c r="B822" s="91"/>
      <c r="C822" s="92"/>
      <c r="D822" s="91"/>
      <c r="E822" s="91"/>
      <c r="F822" s="93"/>
      <c r="G822" s="93"/>
      <c r="H822" s="24" t="e">
        <f t="shared" si="31"/>
        <v>#DIV/0!</v>
      </c>
    </row>
    <row r="823" spans="1:8" x14ac:dyDescent="0.25">
      <c r="A823" s="91"/>
      <c r="B823" s="91"/>
      <c r="C823" s="92"/>
      <c r="D823" s="91"/>
      <c r="E823" s="91"/>
      <c r="F823" s="93"/>
      <c r="G823" s="93"/>
      <c r="H823" s="24" t="e">
        <f t="shared" si="31"/>
        <v>#DIV/0!</v>
      </c>
    </row>
    <row r="824" spans="1:8" x14ac:dyDescent="0.25">
      <c r="A824" s="91"/>
      <c r="B824" s="91"/>
      <c r="C824" s="92"/>
      <c r="D824" s="91"/>
      <c r="E824" s="91"/>
      <c r="F824" s="93"/>
      <c r="G824" s="93"/>
      <c r="H824" s="24" t="e">
        <f t="shared" si="31"/>
        <v>#DIV/0!</v>
      </c>
    </row>
    <row r="825" spans="1:8" x14ac:dyDescent="0.25">
      <c r="A825" s="91"/>
      <c r="B825" s="91"/>
      <c r="C825" s="92"/>
      <c r="D825" s="91"/>
      <c r="E825" s="91"/>
      <c r="F825" s="93"/>
      <c r="G825" s="93"/>
      <c r="H825" s="24" t="e">
        <f t="shared" si="31"/>
        <v>#DIV/0!</v>
      </c>
    </row>
    <row r="826" spans="1:8" x14ac:dyDescent="0.25">
      <c r="A826" s="91"/>
      <c r="B826" s="91"/>
      <c r="C826" s="92"/>
      <c r="D826" s="91"/>
      <c r="E826" s="91"/>
      <c r="F826" s="93"/>
      <c r="G826" s="93"/>
      <c r="H826" s="24" t="e">
        <f t="shared" si="31"/>
        <v>#DIV/0!</v>
      </c>
    </row>
    <row r="827" spans="1:8" x14ac:dyDescent="0.25">
      <c r="A827" s="91"/>
      <c r="B827" s="91"/>
      <c r="C827" s="92"/>
      <c r="D827" s="91"/>
      <c r="E827" s="91"/>
      <c r="F827" s="93"/>
      <c r="G827" s="93"/>
      <c r="H827" s="24" t="e">
        <f t="shared" si="31"/>
        <v>#DIV/0!</v>
      </c>
    </row>
    <row r="828" spans="1:8" x14ac:dyDescent="0.25">
      <c r="A828" s="91"/>
      <c r="B828" s="91"/>
      <c r="C828" s="92"/>
      <c r="D828" s="91"/>
      <c r="E828" s="91"/>
      <c r="F828" s="93"/>
      <c r="G828" s="93"/>
      <c r="H828" s="24" t="e">
        <f t="shared" si="31"/>
        <v>#DIV/0!</v>
      </c>
    </row>
    <row r="829" spans="1:8" x14ac:dyDescent="0.25">
      <c r="A829" s="91"/>
      <c r="B829" s="91"/>
      <c r="C829" s="92"/>
      <c r="D829" s="91"/>
      <c r="E829" s="91"/>
      <c r="F829" s="93"/>
      <c r="G829" s="93"/>
      <c r="H829" s="24" t="e">
        <f t="shared" si="31"/>
        <v>#DIV/0!</v>
      </c>
    </row>
    <row r="830" spans="1:8" x14ac:dyDescent="0.25">
      <c r="A830" s="91"/>
      <c r="B830" s="91"/>
      <c r="C830" s="92"/>
      <c r="D830" s="91"/>
      <c r="E830" s="91"/>
      <c r="F830" s="93"/>
      <c r="G830" s="93"/>
      <c r="H830" s="24" t="e">
        <f t="shared" si="31"/>
        <v>#DIV/0!</v>
      </c>
    </row>
    <row r="831" spans="1:8" x14ac:dyDescent="0.25">
      <c r="A831" s="91"/>
      <c r="B831" s="91"/>
      <c r="C831" s="92"/>
      <c r="D831" s="91"/>
      <c r="E831" s="91"/>
      <c r="F831" s="93"/>
      <c r="G831" s="93"/>
      <c r="H831" s="24" t="e">
        <f t="shared" si="31"/>
        <v>#DIV/0!</v>
      </c>
    </row>
    <row r="832" spans="1:8" x14ac:dyDescent="0.25">
      <c r="A832" s="91"/>
      <c r="B832" s="91"/>
      <c r="C832" s="92"/>
      <c r="D832" s="91"/>
      <c r="E832" s="91"/>
      <c r="F832" s="93"/>
      <c r="G832" s="93"/>
      <c r="H832" s="24" t="e">
        <f t="shared" si="31"/>
        <v>#DIV/0!</v>
      </c>
    </row>
    <row r="833" spans="1:8" x14ac:dyDescent="0.25">
      <c r="A833" s="91"/>
      <c r="B833" s="91"/>
      <c r="C833" s="92"/>
      <c r="D833" s="91"/>
      <c r="E833" s="91"/>
      <c r="F833" s="93"/>
      <c r="G833" s="93"/>
      <c r="H833" s="24" t="e">
        <f t="shared" si="31"/>
        <v>#DIV/0!</v>
      </c>
    </row>
    <row r="834" spans="1:8" x14ac:dyDescent="0.25">
      <c r="A834" s="91"/>
      <c r="B834" s="91"/>
      <c r="C834" s="92"/>
      <c r="D834" s="91"/>
      <c r="E834" s="91"/>
      <c r="F834" s="93"/>
      <c r="G834" s="93"/>
      <c r="H834" s="24" t="e">
        <f t="shared" si="31"/>
        <v>#DIV/0!</v>
      </c>
    </row>
    <row r="835" spans="1:8" x14ac:dyDescent="0.25">
      <c r="A835" s="91"/>
      <c r="B835" s="91"/>
      <c r="C835" s="92"/>
      <c r="D835" s="91"/>
      <c r="E835" s="91"/>
      <c r="F835" s="93"/>
      <c r="G835" s="93"/>
      <c r="H835" s="24" t="e">
        <f t="shared" si="31"/>
        <v>#DIV/0!</v>
      </c>
    </row>
    <row r="836" spans="1:8" x14ac:dyDescent="0.25">
      <c r="A836" s="91"/>
      <c r="B836" s="91"/>
      <c r="C836" s="92"/>
      <c r="D836" s="91"/>
      <c r="E836" s="91"/>
      <c r="F836" s="93"/>
      <c r="G836" s="93"/>
      <c r="H836" s="24" t="e">
        <f t="shared" si="31"/>
        <v>#DIV/0!</v>
      </c>
    </row>
    <row r="837" spans="1:8" x14ac:dyDescent="0.25">
      <c r="A837" s="91"/>
      <c r="B837" s="91"/>
      <c r="C837" s="92"/>
      <c r="D837" s="91"/>
      <c r="E837" s="91"/>
      <c r="F837" s="93"/>
      <c r="G837" s="93"/>
      <c r="H837" s="24" t="e">
        <f t="shared" si="31"/>
        <v>#DIV/0!</v>
      </c>
    </row>
    <row r="838" spans="1:8" x14ac:dyDescent="0.25">
      <c r="A838" s="91"/>
      <c r="B838" s="91"/>
      <c r="C838" s="92"/>
      <c r="D838" s="91"/>
      <c r="E838" s="91"/>
      <c r="F838" s="93"/>
      <c r="G838" s="93"/>
      <c r="H838" s="24" t="e">
        <f t="shared" si="31"/>
        <v>#DIV/0!</v>
      </c>
    </row>
    <row r="839" spans="1:8" x14ac:dyDescent="0.25">
      <c r="A839" s="91"/>
      <c r="B839" s="91"/>
      <c r="C839" s="92"/>
      <c r="D839" s="91"/>
      <c r="E839" s="91"/>
      <c r="F839" s="93"/>
      <c r="G839" s="93"/>
      <c r="H839" s="24" t="e">
        <f t="shared" si="31"/>
        <v>#DIV/0!</v>
      </c>
    </row>
    <row r="840" spans="1:8" x14ac:dyDescent="0.25">
      <c r="A840" s="91"/>
      <c r="B840" s="91"/>
      <c r="C840" s="92"/>
      <c r="D840" s="91"/>
      <c r="E840" s="91"/>
      <c r="F840" s="93"/>
      <c r="G840" s="93"/>
      <c r="H840" s="24" t="e">
        <f t="shared" si="31"/>
        <v>#DIV/0!</v>
      </c>
    </row>
    <row r="841" spans="1:8" x14ac:dyDescent="0.25">
      <c r="A841" s="91"/>
      <c r="B841" s="91"/>
      <c r="C841" s="92"/>
      <c r="D841" s="91"/>
      <c r="E841" s="91"/>
      <c r="F841" s="93"/>
      <c r="G841" s="93"/>
      <c r="H841" s="24" t="e">
        <f t="shared" si="31"/>
        <v>#DIV/0!</v>
      </c>
    </row>
    <row r="842" spans="1:8" x14ac:dyDescent="0.25">
      <c r="A842" s="91"/>
      <c r="B842" s="91"/>
      <c r="C842" s="92"/>
      <c r="D842" s="91"/>
      <c r="E842" s="91"/>
      <c r="F842" s="93"/>
      <c r="G842" s="93"/>
      <c r="H842" s="24" t="e">
        <f t="shared" si="31"/>
        <v>#DIV/0!</v>
      </c>
    </row>
    <row r="843" spans="1:8" x14ac:dyDescent="0.25">
      <c r="A843" s="91"/>
      <c r="B843" s="91"/>
      <c r="C843" s="92"/>
      <c r="D843" s="91"/>
      <c r="E843" s="91"/>
      <c r="F843" s="93"/>
      <c r="G843" s="93"/>
      <c r="H843" s="24" t="e">
        <f t="shared" si="31"/>
        <v>#DIV/0!</v>
      </c>
    </row>
    <row r="844" spans="1:8" x14ac:dyDescent="0.25">
      <c r="A844" s="91"/>
      <c r="B844" s="91"/>
      <c r="C844" s="92"/>
      <c r="D844" s="91"/>
      <c r="E844" s="91"/>
      <c r="F844" s="93"/>
      <c r="G844" s="93"/>
      <c r="H844" s="24" t="e">
        <f t="shared" si="31"/>
        <v>#DIV/0!</v>
      </c>
    </row>
    <row r="845" spans="1:8" x14ac:dyDescent="0.25">
      <c r="A845" s="91"/>
      <c r="B845" s="91"/>
      <c r="C845" s="92"/>
      <c r="D845" s="91"/>
      <c r="E845" s="91"/>
      <c r="F845" s="93"/>
      <c r="G845" s="93"/>
      <c r="H845" s="24" t="e">
        <f t="shared" si="31"/>
        <v>#DIV/0!</v>
      </c>
    </row>
    <row r="846" spans="1:8" x14ac:dyDescent="0.25">
      <c r="A846" s="91"/>
      <c r="B846" s="91"/>
      <c r="C846" s="92"/>
      <c r="D846" s="91"/>
      <c r="E846" s="91"/>
      <c r="F846" s="93"/>
      <c r="G846" s="93"/>
      <c r="H846" s="24" t="e">
        <f t="shared" si="31"/>
        <v>#DIV/0!</v>
      </c>
    </row>
    <row r="847" spans="1:8" x14ac:dyDescent="0.25">
      <c r="A847" s="91"/>
      <c r="B847" s="91"/>
      <c r="C847" s="92"/>
      <c r="D847" s="91"/>
      <c r="E847" s="91"/>
      <c r="F847" s="93"/>
      <c r="G847" s="93"/>
      <c r="H847" s="24" t="e">
        <f t="shared" si="31"/>
        <v>#DIV/0!</v>
      </c>
    </row>
    <row r="848" spans="1:8" x14ac:dyDescent="0.25">
      <c r="A848" s="91"/>
      <c r="B848" s="91"/>
      <c r="C848" s="92"/>
      <c r="D848" s="91"/>
      <c r="E848" s="91"/>
      <c r="F848" s="93"/>
      <c r="G848" s="93"/>
      <c r="H848" s="24" t="e">
        <f t="shared" si="31"/>
        <v>#DIV/0!</v>
      </c>
    </row>
    <row r="849" spans="1:8" x14ac:dyDescent="0.25">
      <c r="A849" s="91"/>
      <c r="B849" s="91"/>
      <c r="C849" s="92"/>
      <c r="D849" s="91"/>
      <c r="E849" s="91"/>
      <c r="F849" s="93"/>
      <c r="G849" s="93"/>
      <c r="H849" s="24" t="e">
        <f t="shared" si="31"/>
        <v>#DIV/0!</v>
      </c>
    </row>
    <row r="850" spans="1:8" x14ac:dyDescent="0.25">
      <c r="A850" s="91"/>
      <c r="B850" s="91"/>
      <c r="C850" s="92"/>
      <c r="D850" s="91"/>
      <c r="E850" s="91"/>
      <c r="F850" s="93"/>
      <c r="G850" s="93"/>
      <c r="H850" s="24" t="e">
        <f t="shared" si="31"/>
        <v>#DIV/0!</v>
      </c>
    </row>
    <row r="851" spans="1:8" x14ac:dyDescent="0.25">
      <c r="A851" s="91"/>
      <c r="B851" s="91"/>
      <c r="C851" s="92"/>
      <c r="D851" s="91"/>
      <c r="E851" s="91"/>
      <c r="F851" s="93"/>
      <c r="G851" s="93"/>
      <c r="H851" s="24" t="e">
        <f t="shared" si="31"/>
        <v>#DIV/0!</v>
      </c>
    </row>
    <row r="852" spans="1:8" x14ac:dyDescent="0.25">
      <c r="A852" s="91"/>
      <c r="B852" s="91"/>
      <c r="C852" s="92"/>
      <c r="D852" s="91"/>
      <c r="E852" s="91"/>
      <c r="F852" s="93"/>
      <c r="G852" s="93"/>
      <c r="H852" s="24" t="e">
        <f t="shared" si="31"/>
        <v>#DIV/0!</v>
      </c>
    </row>
    <row r="853" spans="1:8" x14ac:dyDescent="0.25">
      <c r="A853" s="91"/>
      <c r="B853" s="91"/>
      <c r="C853" s="92"/>
      <c r="D853" s="91"/>
      <c r="E853" s="91"/>
      <c r="F853" s="93"/>
      <c r="G853" s="93"/>
      <c r="H853" s="24" t="e">
        <f t="shared" si="31"/>
        <v>#DIV/0!</v>
      </c>
    </row>
    <row r="854" spans="1:8" x14ac:dyDescent="0.25">
      <c r="A854" s="91"/>
      <c r="B854" s="91"/>
      <c r="C854" s="92"/>
      <c r="D854" s="91"/>
      <c r="E854" s="91"/>
      <c r="F854" s="93"/>
      <c r="G854" s="93"/>
      <c r="H854" s="24" t="e">
        <f t="shared" si="31"/>
        <v>#DIV/0!</v>
      </c>
    </row>
    <row r="855" spans="1:8" x14ac:dyDescent="0.25">
      <c r="A855" s="91"/>
      <c r="B855" s="91"/>
      <c r="C855" s="92"/>
      <c r="D855" s="91"/>
      <c r="E855" s="91"/>
      <c r="F855" s="93"/>
      <c r="G855" s="93"/>
      <c r="H855" s="24" t="e">
        <f t="shared" si="31"/>
        <v>#DIV/0!</v>
      </c>
    </row>
    <row r="856" spans="1:8" x14ac:dyDescent="0.25">
      <c r="A856" s="91"/>
      <c r="B856" s="91"/>
      <c r="C856" s="92"/>
      <c r="D856" s="91"/>
      <c r="E856" s="91"/>
      <c r="F856" s="93"/>
      <c r="G856" s="93"/>
      <c r="H856" s="24" t="e">
        <f t="shared" si="31"/>
        <v>#DIV/0!</v>
      </c>
    </row>
    <row r="857" spans="1:8" x14ac:dyDescent="0.25">
      <c r="A857" s="91"/>
      <c r="B857" s="91"/>
      <c r="C857" s="92"/>
      <c r="D857" s="91"/>
      <c r="E857" s="91"/>
      <c r="F857" s="93"/>
      <c r="G857" s="93"/>
      <c r="H857" s="24" t="e">
        <f t="shared" si="31"/>
        <v>#DIV/0!</v>
      </c>
    </row>
    <row r="858" spans="1:8" x14ac:dyDescent="0.25">
      <c r="A858" s="91"/>
      <c r="B858" s="91"/>
      <c r="C858" s="92"/>
      <c r="D858" s="91"/>
      <c r="E858" s="91"/>
      <c r="F858" s="93"/>
      <c r="G858" s="93"/>
      <c r="H858" s="24" t="e">
        <f t="shared" si="31"/>
        <v>#DIV/0!</v>
      </c>
    </row>
    <row r="859" spans="1:8" x14ac:dyDescent="0.25">
      <c r="A859" s="91"/>
      <c r="B859" s="91"/>
      <c r="C859" s="92"/>
      <c r="D859" s="91"/>
      <c r="E859" s="91"/>
      <c r="F859" s="93"/>
      <c r="G859" s="93"/>
      <c r="H859" s="24" t="e">
        <f t="shared" si="31"/>
        <v>#DIV/0!</v>
      </c>
    </row>
    <row r="860" spans="1:8" x14ac:dyDescent="0.25">
      <c r="A860" s="91"/>
      <c r="B860" s="91"/>
      <c r="C860" s="92"/>
      <c r="D860" s="91"/>
      <c r="E860" s="91"/>
      <c r="F860" s="93"/>
      <c r="G860" s="93"/>
      <c r="H860" s="24" t="e">
        <f t="shared" si="31"/>
        <v>#DIV/0!</v>
      </c>
    </row>
    <row r="861" spans="1:8" x14ac:dyDescent="0.25">
      <c r="A861" s="91"/>
      <c r="B861" s="91"/>
      <c r="C861" s="92"/>
      <c r="D861" s="91"/>
      <c r="E861" s="91"/>
      <c r="F861" s="93"/>
      <c r="G861" s="93"/>
      <c r="H861" s="24" t="e">
        <f t="shared" si="31"/>
        <v>#DIV/0!</v>
      </c>
    </row>
    <row r="862" spans="1:8" x14ac:dyDescent="0.25">
      <c r="A862" s="91"/>
      <c r="B862" s="91"/>
      <c r="C862" s="92"/>
      <c r="D862" s="91"/>
      <c r="E862" s="91"/>
      <c r="F862" s="93"/>
      <c r="G862" s="93"/>
      <c r="H862" s="24" t="e">
        <f t="shared" si="31"/>
        <v>#DIV/0!</v>
      </c>
    </row>
    <row r="863" spans="1:8" x14ac:dyDescent="0.25">
      <c r="A863" s="91"/>
      <c r="B863" s="91"/>
      <c r="C863" s="92"/>
      <c r="D863" s="91"/>
      <c r="E863" s="91"/>
      <c r="F863" s="93"/>
      <c r="G863" s="93"/>
      <c r="H863" s="24" t="e">
        <f t="shared" si="31"/>
        <v>#DIV/0!</v>
      </c>
    </row>
    <row r="864" spans="1:8" x14ac:dyDescent="0.25">
      <c r="A864" s="91"/>
      <c r="B864" s="91"/>
      <c r="C864" s="92"/>
      <c r="D864" s="91"/>
      <c r="E864" s="91"/>
      <c r="F864" s="93"/>
      <c r="G864" s="93"/>
      <c r="H864" s="24" t="e">
        <f t="shared" si="31"/>
        <v>#DIV/0!</v>
      </c>
    </row>
    <row r="865" spans="1:8" x14ac:dyDescent="0.25">
      <c r="A865" s="91"/>
      <c r="B865" s="91"/>
      <c r="C865" s="92"/>
      <c r="D865" s="91"/>
      <c r="E865" s="91"/>
      <c r="F865" s="93"/>
      <c r="G865" s="93"/>
      <c r="H865" s="24" t="e">
        <f t="shared" si="31"/>
        <v>#DIV/0!</v>
      </c>
    </row>
    <row r="866" spans="1:8" x14ac:dyDescent="0.25">
      <c r="A866" s="91"/>
      <c r="B866" s="91"/>
      <c r="C866" s="92"/>
      <c r="D866" s="91"/>
      <c r="E866" s="91"/>
      <c r="F866" s="93"/>
      <c r="G866" s="93"/>
      <c r="H866" s="24" t="e">
        <f t="shared" si="31"/>
        <v>#DIV/0!</v>
      </c>
    </row>
    <row r="867" spans="1:8" x14ac:dyDescent="0.25">
      <c r="A867" s="91"/>
      <c r="B867" s="91"/>
      <c r="C867" s="92"/>
      <c r="D867" s="91"/>
      <c r="E867" s="91"/>
      <c r="F867" s="93"/>
      <c r="G867" s="93"/>
      <c r="H867" s="24" t="e">
        <f t="shared" si="31"/>
        <v>#DIV/0!</v>
      </c>
    </row>
    <row r="868" spans="1:8" x14ac:dyDescent="0.25">
      <c r="A868" s="91"/>
      <c r="B868" s="91"/>
      <c r="C868" s="92"/>
      <c r="D868" s="91"/>
      <c r="E868" s="91"/>
      <c r="F868" s="93"/>
      <c r="G868" s="93"/>
      <c r="H868" s="24" t="e">
        <f t="shared" si="31"/>
        <v>#DIV/0!</v>
      </c>
    </row>
    <row r="869" spans="1:8" x14ac:dyDescent="0.25">
      <c r="A869" s="91"/>
      <c r="B869" s="91"/>
      <c r="C869" s="92"/>
      <c r="D869" s="91"/>
      <c r="E869" s="91"/>
      <c r="F869" s="93"/>
      <c r="G869" s="93"/>
      <c r="H869" s="24" t="e">
        <f t="shared" si="31"/>
        <v>#DIV/0!</v>
      </c>
    </row>
    <row r="870" spans="1:8" x14ac:dyDescent="0.25">
      <c r="A870" s="91"/>
      <c r="B870" s="91"/>
      <c r="C870" s="92"/>
      <c r="D870" s="91"/>
      <c r="E870" s="91"/>
      <c r="F870" s="93"/>
      <c r="G870" s="93"/>
      <c r="H870" s="24" t="e">
        <f t="shared" si="31"/>
        <v>#DIV/0!</v>
      </c>
    </row>
    <row r="871" spans="1:8" x14ac:dyDescent="0.25">
      <c r="A871" s="91"/>
      <c r="B871" s="91"/>
      <c r="C871" s="92"/>
      <c r="D871" s="91"/>
      <c r="E871" s="91"/>
      <c r="F871" s="93"/>
      <c r="G871" s="93"/>
      <c r="H871" s="24" t="e">
        <f t="shared" si="31"/>
        <v>#DIV/0!</v>
      </c>
    </row>
    <row r="872" spans="1:8" x14ac:dyDescent="0.25">
      <c r="A872" s="91"/>
      <c r="B872" s="91"/>
      <c r="C872" s="92"/>
      <c r="D872" s="91"/>
      <c r="E872" s="91"/>
      <c r="F872" s="93"/>
      <c r="G872" s="93"/>
      <c r="H872" s="24" t="e">
        <f t="shared" si="31"/>
        <v>#DIV/0!</v>
      </c>
    </row>
    <row r="873" spans="1:8" x14ac:dyDescent="0.25">
      <c r="A873" s="91"/>
      <c r="B873" s="91"/>
      <c r="C873" s="92"/>
      <c r="D873" s="91"/>
      <c r="E873" s="91"/>
      <c r="F873" s="93"/>
      <c r="G873" s="93"/>
      <c r="H873" s="24" t="e">
        <f t="shared" si="31"/>
        <v>#DIV/0!</v>
      </c>
    </row>
    <row r="874" spans="1:8" x14ac:dyDescent="0.25">
      <c r="A874" s="91"/>
      <c r="B874" s="91"/>
      <c r="C874" s="92"/>
      <c r="D874" s="91"/>
      <c r="E874" s="91"/>
      <c r="F874" s="93"/>
      <c r="G874" s="93"/>
      <c r="H874" s="24" t="e">
        <f t="shared" si="31"/>
        <v>#DIV/0!</v>
      </c>
    </row>
    <row r="875" spans="1:8" x14ac:dyDescent="0.25">
      <c r="A875" s="91"/>
      <c r="B875" s="91"/>
      <c r="C875" s="92"/>
      <c r="D875" s="91"/>
      <c r="E875" s="91"/>
      <c r="F875" s="93"/>
      <c r="G875" s="93"/>
      <c r="H875" s="24" t="e">
        <f t="shared" si="31"/>
        <v>#DIV/0!</v>
      </c>
    </row>
    <row r="876" spans="1:8" x14ac:dyDescent="0.25">
      <c r="A876" s="91"/>
      <c r="B876" s="91"/>
      <c r="C876" s="92"/>
      <c r="D876" s="91"/>
      <c r="E876" s="91"/>
      <c r="F876" s="93"/>
      <c r="G876" s="93"/>
      <c r="H876" s="24" t="e">
        <f t="shared" ref="H876:H939" si="32">SUM(G876/F876)</f>
        <v>#DIV/0!</v>
      </c>
    </row>
    <row r="877" spans="1:8" x14ac:dyDescent="0.25">
      <c r="A877" s="91"/>
      <c r="B877" s="91"/>
      <c r="C877" s="92"/>
      <c r="D877" s="91"/>
      <c r="E877" s="91"/>
      <c r="F877" s="93"/>
      <c r="G877" s="93"/>
      <c r="H877" s="24" t="e">
        <f t="shared" si="32"/>
        <v>#DIV/0!</v>
      </c>
    </row>
    <row r="878" spans="1:8" x14ac:dyDescent="0.25">
      <c r="A878" s="91"/>
      <c r="B878" s="91"/>
      <c r="C878" s="92"/>
      <c r="D878" s="91"/>
      <c r="E878" s="91"/>
      <c r="F878" s="93"/>
      <c r="G878" s="93"/>
      <c r="H878" s="24" t="e">
        <f t="shared" si="32"/>
        <v>#DIV/0!</v>
      </c>
    </row>
    <row r="879" spans="1:8" x14ac:dyDescent="0.25">
      <c r="A879" s="91"/>
      <c r="B879" s="91"/>
      <c r="C879" s="92"/>
      <c r="D879" s="91"/>
      <c r="E879" s="91"/>
      <c r="F879" s="93"/>
      <c r="G879" s="93"/>
      <c r="H879" s="24" t="e">
        <f t="shared" si="32"/>
        <v>#DIV/0!</v>
      </c>
    </row>
    <row r="880" spans="1:8" x14ac:dyDescent="0.25">
      <c r="A880" s="91"/>
      <c r="B880" s="91"/>
      <c r="C880" s="92"/>
      <c r="D880" s="91"/>
      <c r="E880" s="91"/>
      <c r="F880" s="93"/>
      <c r="G880" s="93"/>
      <c r="H880" s="24" t="e">
        <f t="shared" si="32"/>
        <v>#DIV/0!</v>
      </c>
    </row>
    <row r="881" spans="1:8" x14ac:dyDescent="0.25">
      <c r="A881" s="91"/>
      <c r="B881" s="91"/>
      <c r="C881" s="92"/>
      <c r="D881" s="91"/>
      <c r="E881" s="91"/>
      <c r="F881" s="93"/>
      <c r="G881" s="93"/>
      <c r="H881" s="24" t="e">
        <f t="shared" si="32"/>
        <v>#DIV/0!</v>
      </c>
    </row>
    <row r="882" spans="1:8" x14ac:dyDescent="0.25">
      <c r="A882" s="91"/>
      <c r="B882" s="91"/>
      <c r="C882" s="92"/>
      <c r="D882" s="91"/>
      <c r="E882" s="91"/>
      <c r="F882" s="93"/>
      <c r="G882" s="93"/>
      <c r="H882" s="24" t="e">
        <f t="shared" si="32"/>
        <v>#DIV/0!</v>
      </c>
    </row>
    <row r="883" spans="1:8" x14ac:dyDescent="0.25">
      <c r="A883" s="91"/>
      <c r="B883" s="91"/>
      <c r="C883" s="92"/>
      <c r="D883" s="91"/>
      <c r="E883" s="91"/>
      <c r="F883" s="93"/>
      <c r="G883" s="93"/>
      <c r="H883" s="24" t="e">
        <f t="shared" si="32"/>
        <v>#DIV/0!</v>
      </c>
    </row>
    <row r="884" spans="1:8" x14ac:dyDescent="0.25">
      <c r="A884" s="91"/>
      <c r="B884" s="91"/>
      <c r="C884" s="92"/>
      <c r="D884" s="91"/>
      <c r="E884" s="91"/>
      <c r="F884" s="93"/>
      <c r="G884" s="93"/>
      <c r="H884" s="24" t="e">
        <f t="shared" si="32"/>
        <v>#DIV/0!</v>
      </c>
    </row>
    <row r="885" spans="1:8" x14ac:dyDescent="0.25">
      <c r="A885" s="91"/>
      <c r="B885" s="91"/>
      <c r="C885" s="92"/>
      <c r="D885" s="91"/>
      <c r="E885" s="91"/>
      <c r="F885" s="93"/>
      <c r="G885" s="93"/>
      <c r="H885" s="24" t="e">
        <f t="shared" si="32"/>
        <v>#DIV/0!</v>
      </c>
    </row>
    <row r="886" spans="1:8" x14ac:dyDescent="0.25">
      <c r="A886" s="91"/>
      <c r="B886" s="91"/>
      <c r="C886" s="92"/>
      <c r="D886" s="91"/>
      <c r="E886" s="91"/>
      <c r="F886" s="93"/>
      <c r="G886" s="93"/>
      <c r="H886" s="24" t="e">
        <f t="shared" si="32"/>
        <v>#DIV/0!</v>
      </c>
    </row>
    <row r="887" spans="1:8" x14ac:dyDescent="0.25">
      <c r="A887" s="91"/>
      <c r="B887" s="91"/>
      <c r="C887" s="92"/>
      <c r="D887" s="91"/>
      <c r="E887" s="91"/>
      <c r="F887" s="93"/>
      <c r="G887" s="93"/>
      <c r="H887" s="24" t="e">
        <f t="shared" si="32"/>
        <v>#DIV/0!</v>
      </c>
    </row>
    <row r="888" spans="1:8" x14ac:dyDescent="0.25">
      <c r="A888" s="91"/>
      <c r="B888" s="91"/>
      <c r="C888" s="92"/>
      <c r="D888" s="91"/>
      <c r="E888" s="91"/>
      <c r="F888" s="93"/>
      <c r="G888" s="93"/>
      <c r="H888" s="24" t="e">
        <f t="shared" si="32"/>
        <v>#DIV/0!</v>
      </c>
    </row>
    <row r="889" spans="1:8" x14ac:dyDescent="0.25">
      <c r="A889" s="91"/>
      <c r="B889" s="91"/>
      <c r="C889" s="92"/>
      <c r="D889" s="91"/>
      <c r="E889" s="91"/>
      <c r="F889" s="93"/>
      <c r="G889" s="93"/>
      <c r="H889" s="24" t="e">
        <f t="shared" si="32"/>
        <v>#DIV/0!</v>
      </c>
    </row>
    <row r="890" spans="1:8" x14ac:dyDescent="0.25">
      <c r="A890" s="91"/>
      <c r="B890" s="91"/>
      <c r="C890" s="92"/>
      <c r="D890" s="91"/>
      <c r="E890" s="91"/>
      <c r="F890" s="93"/>
      <c r="G890" s="93"/>
      <c r="H890" s="24" t="e">
        <f t="shared" si="32"/>
        <v>#DIV/0!</v>
      </c>
    </row>
    <row r="891" spans="1:8" x14ac:dyDescent="0.25">
      <c r="A891" s="91"/>
      <c r="B891" s="91"/>
      <c r="C891" s="92"/>
      <c r="D891" s="91"/>
      <c r="E891" s="91"/>
      <c r="F891" s="93"/>
      <c r="G891" s="93"/>
      <c r="H891" s="24" t="e">
        <f t="shared" si="32"/>
        <v>#DIV/0!</v>
      </c>
    </row>
    <row r="892" spans="1:8" x14ac:dyDescent="0.25">
      <c r="A892" s="91"/>
      <c r="B892" s="91"/>
      <c r="C892" s="92"/>
      <c r="D892" s="91"/>
      <c r="E892" s="91"/>
      <c r="F892" s="93"/>
      <c r="G892" s="93"/>
      <c r="H892" s="24" t="e">
        <f t="shared" si="32"/>
        <v>#DIV/0!</v>
      </c>
    </row>
    <row r="893" spans="1:8" x14ac:dyDescent="0.25">
      <c r="A893" s="91"/>
      <c r="B893" s="91"/>
      <c r="C893" s="92"/>
      <c r="D893" s="91"/>
      <c r="E893" s="91"/>
      <c r="F893" s="93"/>
      <c r="G893" s="93"/>
      <c r="H893" s="24" t="e">
        <f t="shared" si="32"/>
        <v>#DIV/0!</v>
      </c>
    </row>
    <row r="894" spans="1:8" x14ac:dyDescent="0.25">
      <c r="A894" s="91"/>
      <c r="B894" s="91"/>
      <c r="C894" s="92"/>
      <c r="D894" s="91"/>
      <c r="E894" s="91"/>
      <c r="F894" s="93"/>
      <c r="G894" s="93"/>
      <c r="H894" s="24" t="e">
        <f t="shared" si="32"/>
        <v>#DIV/0!</v>
      </c>
    </row>
    <row r="895" spans="1:8" x14ac:dyDescent="0.25">
      <c r="A895" s="91"/>
      <c r="B895" s="91"/>
      <c r="C895" s="92"/>
      <c r="D895" s="91"/>
      <c r="E895" s="91"/>
      <c r="F895" s="93"/>
      <c r="G895" s="93"/>
      <c r="H895" s="24" t="e">
        <f t="shared" si="32"/>
        <v>#DIV/0!</v>
      </c>
    </row>
    <row r="896" spans="1:8" x14ac:dyDescent="0.25">
      <c r="A896" s="91"/>
      <c r="B896" s="91"/>
      <c r="C896" s="92"/>
      <c r="D896" s="91"/>
      <c r="E896" s="91"/>
      <c r="F896" s="93"/>
      <c r="G896" s="93"/>
      <c r="H896" s="24" t="e">
        <f t="shared" si="32"/>
        <v>#DIV/0!</v>
      </c>
    </row>
    <row r="897" spans="1:8" x14ac:dyDescent="0.25">
      <c r="A897" s="91"/>
      <c r="B897" s="91"/>
      <c r="C897" s="92"/>
      <c r="D897" s="91"/>
      <c r="E897" s="91"/>
      <c r="F897" s="93"/>
      <c r="G897" s="93"/>
      <c r="H897" s="24" t="e">
        <f t="shared" si="32"/>
        <v>#DIV/0!</v>
      </c>
    </row>
    <row r="898" spans="1:8" x14ac:dyDescent="0.25">
      <c r="A898" s="91"/>
      <c r="B898" s="91"/>
      <c r="C898" s="92"/>
      <c r="D898" s="91"/>
      <c r="E898" s="91"/>
      <c r="F898" s="93"/>
      <c r="G898" s="93"/>
      <c r="H898" s="24" t="e">
        <f t="shared" si="32"/>
        <v>#DIV/0!</v>
      </c>
    </row>
    <row r="899" spans="1:8" x14ac:dyDescent="0.25">
      <c r="A899" s="91"/>
      <c r="B899" s="91"/>
      <c r="C899" s="92"/>
      <c r="D899" s="91"/>
      <c r="E899" s="91"/>
      <c r="F899" s="93"/>
      <c r="G899" s="93"/>
      <c r="H899" s="24" t="e">
        <f t="shared" si="32"/>
        <v>#DIV/0!</v>
      </c>
    </row>
    <row r="900" spans="1:8" x14ac:dyDescent="0.25">
      <c r="A900" s="91"/>
      <c r="B900" s="91"/>
      <c r="C900" s="92"/>
      <c r="D900" s="91"/>
      <c r="E900" s="91"/>
      <c r="F900" s="93"/>
      <c r="G900" s="93"/>
      <c r="H900" s="24" t="e">
        <f t="shared" si="32"/>
        <v>#DIV/0!</v>
      </c>
    </row>
    <row r="901" spans="1:8" x14ac:dyDescent="0.25">
      <c r="A901" s="91"/>
      <c r="B901" s="91"/>
      <c r="C901" s="92"/>
      <c r="D901" s="91"/>
      <c r="E901" s="91"/>
      <c r="F901" s="93"/>
      <c r="G901" s="93"/>
      <c r="H901" s="24" t="e">
        <f t="shared" si="32"/>
        <v>#DIV/0!</v>
      </c>
    </row>
    <row r="902" spans="1:8" x14ac:dyDescent="0.25">
      <c r="A902" s="91"/>
      <c r="B902" s="91"/>
      <c r="C902" s="92"/>
      <c r="D902" s="91"/>
      <c r="E902" s="91"/>
      <c r="F902" s="93"/>
      <c r="G902" s="93"/>
      <c r="H902" s="24" t="e">
        <f t="shared" si="32"/>
        <v>#DIV/0!</v>
      </c>
    </row>
    <row r="903" spans="1:8" x14ac:dyDescent="0.25">
      <c r="A903" s="91"/>
      <c r="B903" s="91"/>
      <c r="C903" s="92"/>
      <c r="D903" s="91"/>
      <c r="E903" s="91"/>
      <c r="F903" s="93"/>
      <c r="G903" s="93"/>
      <c r="H903" s="24" t="e">
        <f t="shared" si="32"/>
        <v>#DIV/0!</v>
      </c>
    </row>
    <row r="904" spans="1:8" x14ac:dyDescent="0.25">
      <c r="A904" s="91"/>
      <c r="B904" s="91"/>
      <c r="C904" s="92"/>
      <c r="D904" s="91"/>
      <c r="E904" s="91"/>
      <c r="F904" s="93"/>
      <c r="G904" s="93"/>
      <c r="H904" s="24" t="e">
        <f t="shared" si="32"/>
        <v>#DIV/0!</v>
      </c>
    </row>
    <row r="905" spans="1:8" x14ac:dyDescent="0.25">
      <c r="A905" s="91"/>
      <c r="B905" s="91"/>
      <c r="C905" s="92"/>
      <c r="D905" s="91"/>
      <c r="E905" s="91"/>
      <c r="F905" s="93"/>
      <c r="G905" s="93"/>
      <c r="H905" s="24" t="e">
        <f t="shared" si="32"/>
        <v>#DIV/0!</v>
      </c>
    </row>
    <row r="906" spans="1:8" x14ac:dyDescent="0.25">
      <c r="A906" s="91"/>
      <c r="B906" s="91"/>
      <c r="C906" s="92"/>
      <c r="D906" s="91"/>
      <c r="E906" s="91"/>
      <c r="F906" s="93"/>
      <c r="G906" s="93"/>
      <c r="H906" s="24" t="e">
        <f t="shared" si="32"/>
        <v>#DIV/0!</v>
      </c>
    </row>
    <row r="907" spans="1:8" x14ac:dyDescent="0.25">
      <c r="A907" s="91"/>
      <c r="B907" s="91"/>
      <c r="C907" s="92"/>
      <c r="D907" s="91"/>
      <c r="E907" s="91"/>
      <c r="F907" s="93"/>
      <c r="G907" s="93"/>
      <c r="H907" s="24" t="e">
        <f t="shared" si="32"/>
        <v>#DIV/0!</v>
      </c>
    </row>
    <row r="908" spans="1:8" x14ac:dyDescent="0.25">
      <c r="A908" s="91"/>
      <c r="B908" s="91"/>
      <c r="C908" s="92"/>
      <c r="D908" s="91"/>
      <c r="E908" s="91"/>
      <c r="F908" s="93"/>
      <c r="G908" s="93"/>
      <c r="H908" s="24" t="e">
        <f t="shared" si="32"/>
        <v>#DIV/0!</v>
      </c>
    </row>
    <row r="909" spans="1:8" x14ac:dyDescent="0.25">
      <c r="A909" s="91"/>
      <c r="B909" s="91"/>
      <c r="C909" s="92"/>
      <c r="D909" s="91"/>
      <c r="E909" s="91"/>
      <c r="F909" s="93"/>
      <c r="G909" s="93"/>
      <c r="H909" s="24" t="e">
        <f t="shared" si="32"/>
        <v>#DIV/0!</v>
      </c>
    </row>
    <row r="910" spans="1:8" x14ac:dyDescent="0.25">
      <c r="A910" s="91"/>
      <c r="B910" s="91"/>
      <c r="C910" s="92"/>
      <c r="D910" s="91"/>
      <c r="E910" s="91"/>
      <c r="F910" s="93"/>
      <c r="G910" s="93"/>
      <c r="H910" s="24" t="e">
        <f t="shared" si="32"/>
        <v>#DIV/0!</v>
      </c>
    </row>
    <row r="911" spans="1:8" x14ac:dyDescent="0.25">
      <c r="A911" s="91"/>
      <c r="B911" s="91"/>
      <c r="C911" s="92"/>
      <c r="D911" s="91"/>
      <c r="E911" s="91"/>
      <c r="F911" s="93"/>
      <c r="G911" s="93"/>
      <c r="H911" s="24" t="e">
        <f t="shared" si="32"/>
        <v>#DIV/0!</v>
      </c>
    </row>
    <row r="912" spans="1:8" x14ac:dyDescent="0.25">
      <c r="A912" s="91"/>
      <c r="B912" s="91"/>
      <c r="C912" s="92"/>
      <c r="D912" s="91"/>
      <c r="E912" s="91"/>
      <c r="F912" s="93"/>
      <c r="G912" s="93"/>
      <c r="H912" s="24" t="e">
        <f t="shared" si="32"/>
        <v>#DIV/0!</v>
      </c>
    </row>
    <row r="913" spans="1:8" x14ac:dyDescent="0.25">
      <c r="A913" s="91"/>
      <c r="B913" s="91"/>
      <c r="C913" s="92"/>
      <c r="D913" s="91"/>
      <c r="E913" s="91"/>
      <c r="F913" s="93"/>
      <c r="G913" s="93"/>
      <c r="H913" s="24" t="e">
        <f t="shared" si="32"/>
        <v>#DIV/0!</v>
      </c>
    </row>
    <row r="914" spans="1:8" x14ac:dyDescent="0.25">
      <c r="A914" s="91"/>
      <c r="B914" s="91"/>
      <c r="C914" s="92"/>
      <c r="D914" s="91"/>
      <c r="E914" s="91"/>
      <c r="F914" s="93"/>
      <c r="G914" s="93"/>
      <c r="H914" s="24" t="e">
        <f t="shared" si="32"/>
        <v>#DIV/0!</v>
      </c>
    </row>
    <row r="915" spans="1:8" x14ac:dyDescent="0.25">
      <c r="A915" s="91"/>
      <c r="B915" s="91"/>
      <c r="C915" s="92"/>
      <c r="D915" s="91"/>
      <c r="E915" s="91"/>
      <c r="F915" s="93"/>
      <c r="G915" s="93"/>
      <c r="H915" s="24" t="e">
        <f t="shared" si="32"/>
        <v>#DIV/0!</v>
      </c>
    </row>
    <row r="916" spans="1:8" x14ac:dyDescent="0.25">
      <c r="A916" s="91"/>
      <c r="B916" s="91"/>
      <c r="C916" s="92"/>
      <c r="D916" s="91"/>
      <c r="E916" s="91"/>
      <c r="F916" s="93"/>
      <c r="G916" s="93"/>
      <c r="H916" s="24" t="e">
        <f t="shared" si="32"/>
        <v>#DIV/0!</v>
      </c>
    </row>
    <row r="917" spans="1:8" x14ac:dyDescent="0.25">
      <c r="A917" s="91"/>
      <c r="B917" s="91"/>
      <c r="C917" s="92"/>
      <c r="D917" s="91"/>
      <c r="E917" s="91"/>
      <c r="F917" s="93"/>
      <c r="G917" s="93"/>
      <c r="H917" s="24" t="e">
        <f t="shared" si="32"/>
        <v>#DIV/0!</v>
      </c>
    </row>
    <row r="918" spans="1:8" x14ac:dyDescent="0.25">
      <c r="A918" s="91"/>
      <c r="B918" s="91"/>
      <c r="C918" s="92"/>
      <c r="D918" s="91"/>
      <c r="E918" s="91"/>
      <c r="F918" s="93"/>
      <c r="G918" s="93"/>
      <c r="H918" s="24" t="e">
        <f t="shared" si="32"/>
        <v>#DIV/0!</v>
      </c>
    </row>
    <row r="919" spans="1:8" x14ac:dyDescent="0.25">
      <c r="A919" s="91"/>
      <c r="B919" s="91"/>
      <c r="C919" s="92"/>
      <c r="D919" s="91"/>
      <c r="E919" s="91"/>
      <c r="F919" s="93"/>
      <c r="G919" s="93"/>
      <c r="H919" s="24" t="e">
        <f t="shared" si="32"/>
        <v>#DIV/0!</v>
      </c>
    </row>
    <row r="920" spans="1:8" x14ac:dyDescent="0.25">
      <c r="A920" s="91"/>
      <c r="B920" s="91"/>
      <c r="C920" s="92"/>
      <c r="D920" s="91"/>
      <c r="E920" s="91"/>
      <c r="F920" s="93"/>
      <c r="G920" s="93"/>
      <c r="H920" s="24" t="e">
        <f t="shared" si="32"/>
        <v>#DIV/0!</v>
      </c>
    </row>
    <row r="921" spans="1:8" x14ac:dyDescent="0.25">
      <c r="A921" s="91"/>
      <c r="B921" s="91"/>
      <c r="C921" s="92"/>
      <c r="D921" s="91"/>
      <c r="E921" s="91"/>
      <c r="F921" s="93"/>
      <c r="G921" s="93"/>
      <c r="H921" s="24" t="e">
        <f t="shared" si="32"/>
        <v>#DIV/0!</v>
      </c>
    </row>
    <row r="922" spans="1:8" x14ac:dyDescent="0.25">
      <c r="A922" s="91"/>
      <c r="B922" s="91"/>
      <c r="C922" s="92"/>
      <c r="D922" s="91"/>
      <c r="E922" s="91"/>
      <c r="F922" s="93"/>
      <c r="G922" s="93"/>
      <c r="H922" s="24" t="e">
        <f t="shared" si="32"/>
        <v>#DIV/0!</v>
      </c>
    </row>
    <row r="923" spans="1:8" x14ac:dyDescent="0.25">
      <c r="A923" s="91"/>
      <c r="B923" s="91"/>
      <c r="C923" s="92"/>
      <c r="D923" s="91"/>
      <c r="E923" s="91"/>
      <c r="F923" s="93"/>
      <c r="G923" s="93"/>
      <c r="H923" s="24" t="e">
        <f t="shared" si="32"/>
        <v>#DIV/0!</v>
      </c>
    </row>
    <row r="924" spans="1:8" x14ac:dyDescent="0.25">
      <c r="A924" s="91"/>
      <c r="B924" s="91"/>
      <c r="C924" s="92"/>
      <c r="D924" s="91"/>
      <c r="E924" s="91"/>
      <c r="F924" s="93"/>
      <c r="G924" s="93"/>
      <c r="H924" s="24" t="e">
        <f t="shared" si="32"/>
        <v>#DIV/0!</v>
      </c>
    </row>
    <row r="925" spans="1:8" x14ac:dyDescent="0.25">
      <c r="A925" s="91"/>
      <c r="B925" s="91"/>
      <c r="C925" s="92"/>
      <c r="D925" s="91"/>
      <c r="E925" s="91"/>
      <c r="F925" s="93"/>
      <c r="G925" s="93"/>
      <c r="H925" s="24" t="e">
        <f t="shared" si="32"/>
        <v>#DIV/0!</v>
      </c>
    </row>
    <row r="926" spans="1:8" x14ac:dyDescent="0.25">
      <c r="A926" s="91"/>
      <c r="B926" s="91"/>
      <c r="C926" s="92"/>
      <c r="D926" s="91"/>
      <c r="E926" s="91"/>
      <c r="F926" s="93"/>
      <c r="G926" s="93"/>
      <c r="H926" s="24" t="e">
        <f t="shared" si="32"/>
        <v>#DIV/0!</v>
      </c>
    </row>
    <row r="927" spans="1:8" x14ac:dyDescent="0.25">
      <c r="A927" s="91"/>
      <c r="B927" s="91"/>
      <c r="C927" s="92"/>
      <c r="D927" s="91"/>
      <c r="E927" s="91"/>
      <c r="F927" s="93"/>
      <c r="G927" s="93"/>
      <c r="H927" s="24" t="e">
        <f t="shared" si="32"/>
        <v>#DIV/0!</v>
      </c>
    </row>
    <row r="928" spans="1:8" x14ac:dyDescent="0.25">
      <c r="A928" s="91"/>
      <c r="B928" s="91"/>
      <c r="C928" s="92"/>
      <c r="D928" s="91"/>
      <c r="E928" s="91"/>
      <c r="F928" s="93"/>
      <c r="G928" s="93"/>
      <c r="H928" s="24" t="e">
        <f t="shared" si="32"/>
        <v>#DIV/0!</v>
      </c>
    </row>
    <row r="929" spans="1:8" x14ac:dyDescent="0.25">
      <c r="A929" s="91"/>
      <c r="B929" s="91"/>
      <c r="C929" s="92"/>
      <c r="D929" s="91"/>
      <c r="E929" s="91"/>
      <c r="F929" s="93"/>
      <c r="G929" s="93"/>
      <c r="H929" s="24" t="e">
        <f t="shared" si="32"/>
        <v>#DIV/0!</v>
      </c>
    </row>
    <row r="930" spans="1:8" x14ac:dyDescent="0.25">
      <c r="A930" s="91"/>
      <c r="B930" s="91"/>
      <c r="C930" s="92"/>
      <c r="D930" s="91"/>
      <c r="E930" s="91"/>
      <c r="F930" s="93"/>
      <c r="G930" s="93"/>
      <c r="H930" s="24" t="e">
        <f t="shared" si="32"/>
        <v>#DIV/0!</v>
      </c>
    </row>
    <row r="931" spans="1:8" x14ac:dyDescent="0.25">
      <c r="A931" s="91"/>
      <c r="B931" s="91"/>
      <c r="C931" s="92"/>
      <c r="D931" s="91"/>
      <c r="E931" s="91"/>
      <c r="F931" s="93"/>
      <c r="G931" s="93"/>
      <c r="H931" s="24" t="e">
        <f t="shared" si="32"/>
        <v>#DIV/0!</v>
      </c>
    </row>
    <row r="932" spans="1:8" x14ac:dyDescent="0.25">
      <c r="A932" s="91"/>
      <c r="B932" s="91"/>
      <c r="C932" s="92"/>
      <c r="D932" s="91"/>
      <c r="E932" s="91"/>
      <c r="F932" s="93"/>
      <c r="G932" s="93"/>
      <c r="H932" s="24" t="e">
        <f t="shared" si="32"/>
        <v>#DIV/0!</v>
      </c>
    </row>
    <row r="933" spans="1:8" x14ac:dyDescent="0.25">
      <c r="A933" s="91"/>
      <c r="B933" s="91"/>
      <c r="C933" s="92"/>
      <c r="D933" s="91"/>
      <c r="E933" s="91"/>
      <c r="F933" s="93"/>
      <c r="G933" s="93"/>
      <c r="H933" s="24" t="e">
        <f t="shared" si="32"/>
        <v>#DIV/0!</v>
      </c>
    </row>
    <row r="934" spans="1:8" x14ac:dyDescent="0.25">
      <c r="A934" s="91"/>
      <c r="B934" s="91"/>
      <c r="C934" s="92"/>
      <c r="D934" s="91"/>
      <c r="E934" s="91"/>
      <c r="F934" s="93"/>
      <c r="G934" s="93"/>
      <c r="H934" s="24" t="e">
        <f t="shared" si="32"/>
        <v>#DIV/0!</v>
      </c>
    </row>
    <row r="935" spans="1:8" x14ac:dyDescent="0.25">
      <c r="A935" s="91"/>
      <c r="B935" s="91"/>
      <c r="C935" s="92"/>
      <c r="D935" s="91"/>
      <c r="E935" s="91"/>
      <c r="F935" s="93"/>
      <c r="G935" s="93"/>
      <c r="H935" s="24" t="e">
        <f t="shared" si="32"/>
        <v>#DIV/0!</v>
      </c>
    </row>
    <row r="936" spans="1:8" x14ac:dyDescent="0.25">
      <c r="A936" s="91"/>
      <c r="B936" s="91"/>
      <c r="C936" s="92"/>
      <c r="D936" s="91"/>
      <c r="E936" s="91"/>
      <c r="F936" s="93"/>
      <c r="G936" s="93"/>
      <c r="H936" s="24" t="e">
        <f t="shared" si="32"/>
        <v>#DIV/0!</v>
      </c>
    </row>
    <row r="937" spans="1:8" x14ac:dyDescent="0.25">
      <c r="A937" s="91"/>
      <c r="B937" s="91"/>
      <c r="C937" s="92"/>
      <c r="D937" s="91"/>
      <c r="E937" s="91"/>
      <c r="F937" s="93"/>
      <c r="G937" s="93"/>
      <c r="H937" s="24" t="e">
        <f t="shared" si="32"/>
        <v>#DIV/0!</v>
      </c>
    </row>
    <row r="938" spans="1:8" x14ac:dyDescent="0.25">
      <c r="A938" s="91"/>
      <c r="B938" s="91"/>
      <c r="C938" s="92"/>
      <c r="D938" s="91"/>
      <c r="E938" s="91"/>
      <c r="F938" s="93"/>
      <c r="G938" s="93"/>
      <c r="H938" s="24" t="e">
        <f t="shared" si="32"/>
        <v>#DIV/0!</v>
      </c>
    </row>
    <row r="939" spans="1:8" x14ac:dyDescent="0.25">
      <c r="A939" s="91"/>
      <c r="B939" s="91"/>
      <c r="C939" s="92"/>
      <c r="D939" s="91"/>
      <c r="E939" s="91"/>
      <c r="F939" s="93"/>
      <c r="G939" s="93"/>
      <c r="H939" s="24" t="e">
        <f t="shared" si="32"/>
        <v>#DIV/0!</v>
      </c>
    </row>
    <row r="940" spans="1:8" x14ac:dyDescent="0.25">
      <c r="A940" s="91"/>
      <c r="B940" s="91"/>
      <c r="C940" s="92"/>
      <c r="D940" s="91"/>
      <c r="E940" s="91"/>
      <c r="F940" s="93"/>
      <c r="G940" s="93"/>
      <c r="H940" s="24" t="e">
        <f t="shared" ref="H940:H1003" si="33">SUM(G940/F940)</f>
        <v>#DIV/0!</v>
      </c>
    </row>
    <row r="941" spans="1:8" x14ac:dyDescent="0.25">
      <c r="A941" s="91"/>
      <c r="B941" s="91"/>
      <c r="C941" s="92"/>
      <c r="D941" s="91"/>
      <c r="E941" s="91"/>
      <c r="F941" s="93"/>
      <c r="G941" s="93"/>
      <c r="H941" s="24" t="e">
        <f t="shared" si="33"/>
        <v>#DIV/0!</v>
      </c>
    </row>
    <row r="942" spans="1:8" x14ac:dyDescent="0.25">
      <c r="A942" s="91"/>
      <c r="B942" s="91"/>
      <c r="C942" s="92"/>
      <c r="D942" s="91"/>
      <c r="E942" s="91"/>
      <c r="F942" s="93"/>
      <c r="G942" s="93"/>
      <c r="H942" s="24" t="e">
        <f t="shared" si="33"/>
        <v>#DIV/0!</v>
      </c>
    </row>
    <row r="943" spans="1:8" x14ac:dyDescent="0.25">
      <c r="A943" s="91"/>
      <c r="B943" s="91"/>
      <c r="C943" s="92"/>
      <c r="D943" s="91"/>
      <c r="E943" s="91"/>
      <c r="F943" s="93"/>
      <c r="G943" s="93"/>
      <c r="H943" s="24" t="e">
        <f t="shared" si="33"/>
        <v>#DIV/0!</v>
      </c>
    </row>
    <row r="944" spans="1:8" x14ac:dyDescent="0.25">
      <c r="A944" s="91"/>
      <c r="B944" s="91"/>
      <c r="C944" s="92"/>
      <c r="D944" s="91"/>
      <c r="E944" s="91"/>
      <c r="F944" s="93"/>
      <c r="G944" s="93"/>
      <c r="H944" s="24" t="e">
        <f t="shared" si="33"/>
        <v>#DIV/0!</v>
      </c>
    </row>
    <row r="945" spans="1:8" x14ac:dyDescent="0.25">
      <c r="A945" s="91"/>
      <c r="B945" s="91"/>
      <c r="C945" s="92"/>
      <c r="D945" s="91"/>
      <c r="E945" s="91"/>
      <c r="F945" s="93"/>
      <c r="G945" s="93"/>
      <c r="H945" s="24" t="e">
        <f t="shared" si="33"/>
        <v>#DIV/0!</v>
      </c>
    </row>
    <row r="946" spans="1:8" x14ac:dyDescent="0.25">
      <c r="A946" s="91"/>
      <c r="B946" s="91"/>
      <c r="C946" s="92"/>
      <c r="D946" s="91"/>
      <c r="E946" s="91"/>
      <c r="F946" s="93"/>
      <c r="G946" s="93"/>
      <c r="H946" s="24" t="e">
        <f t="shared" si="33"/>
        <v>#DIV/0!</v>
      </c>
    </row>
    <row r="947" spans="1:8" x14ac:dyDescent="0.25">
      <c r="A947" s="91"/>
      <c r="B947" s="91"/>
      <c r="C947" s="92"/>
      <c r="D947" s="91"/>
      <c r="E947" s="91"/>
      <c r="F947" s="93"/>
      <c r="G947" s="93"/>
      <c r="H947" s="24" t="e">
        <f t="shared" si="33"/>
        <v>#DIV/0!</v>
      </c>
    </row>
    <row r="948" spans="1:8" x14ac:dyDescent="0.25">
      <c r="A948" s="91"/>
      <c r="B948" s="91"/>
      <c r="C948" s="92"/>
      <c r="D948" s="91"/>
      <c r="E948" s="91"/>
      <c r="F948" s="93"/>
      <c r="G948" s="93"/>
      <c r="H948" s="24" t="e">
        <f t="shared" si="33"/>
        <v>#DIV/0!</v>
      </c>
    </row>
    <row r="949" spans="1:8" x14ac:dyDescent="0.25">
      <c r="A949" s="91"/>
      <c r="B949" s="91"/>
      <c r="C949" s="92"/>
      <c r="D949" s="91"/>
      <c r="E949" s="91"/>
      <c r="F949" s="93"/>
      <c r="G949" s="93"/>
      <c r="H949" s="24" t="e">
        <f t="shared" si="33"/>
        <v>#DIV/0!</v>
      </c>
    </row>
    <row r="950" spans="1:8" x14ac:dyDescent="0.25">
      <c r="A950" s="91"/>
      <c r="B950" s="91"/>
      <c r="C950" s="92"/>
      <c r="D950" s="91"/>
      <c r="E950" s="91"/>
      <c r="F950" s="93"/>
      <c r="G950" s="93"/>
      <c r="H950" s="24" t="e">
        <f t="shared" si="33"/>
        <v>#DIV/0!</v>
      </c>
    </row>
    <row r="951" spans="1:8" x14ac:dyDescent="0.25">
      <c r="A951" s="91"/>
      <c r="B951" s="91"/>
      <c r="C951" s="92"/>
      <c r="D951" s="91"/>
      <c r="E951" s="91"/>
      <c r="F951" s="93"/>
      <c r="G951" s="93"/>
      <c r="H951" s="24" t="e">
        <f t="shared" si="33"/>
        <v>#DIV/0!</v>
      </c>
    </row>
    <row r="952" spans="1:8" x14ac:dyDescent="0.25">
      <c r="A952" s="91"/>
      <c r="B952" s="91"/>
      <c r="C952" s="92"/>
      <c r="D952" s="91"/>
      <c r="E952" s="91"/>
      <c r="F952" s="93"/>
      <c r="G952" s="93"/>
      <c r="H952" s="24" t="e">
        <f t="shared" si="33"/>
        <v>#DIV/0!</v>
      </c>
    </row>
    <row r="953" spans="1:8" x14ac:dyDescent="0.25">
      <c r="A953" s="91"/>
      <c r="B953" s="91"/>
      <c r="C953" s="92"/>
      <c r="D953" s="91"/>
      <c r="E953" s="91"/>
      <c r="F953" s="93"/>
      <c r="G953" s="93"/>
      <c r="H953" s="24" t="e">
        <f t="shared" si="33"/>
        <v>#DIV/0!</v>
      </c>
    </row>
    <row r="954" spans="1:8" x14ac:dyDescent="0.25">
      <c r="A954" s="91"/>
      <c r="B954" s="91"/>
      <c r="C954" s="92"/>
      <c r="D954" s="91"/>
      <c r="E954" s="91"/>
      <c r="F954" s="93"/>
      <c r="G954" s="93"/>
      <c r="H954" s="24" t="e">
        <f t="shared" si="33"/>
        <v>#DIV/0!</v>
      </c>
    </row>
    <row r="955" spans="1:8" x14ac:dyDescent="0.25">
      <c r="A955" s="91"/>
      <c r="B955" s="91"/>
      <c r="C955" s="92"/>
      <c r="D955" s="91"/>
      <c r="E955" s="91"/>
      <c r="F955" s="93"/>
      <c r="G955" s="93"/>
      <c r="H955" s="24" t="e">
        <f t="shared" si="33"/>
        <v>#DIV/0!</v>
      </c>
    </row>
    <row r="956" spans="1:8" x14ac:dyDescent="0.25">
      <c r="A956" s="91"/>
      <c r="B956" s="91"/>
      <c r="C956" s="92"/>
      <c r="D956" s="91"/>
      <c r="E956" s="91"/>
      <c r="F956" s="93"/>
      <c r="G956" s="93"/>
      <c r="H956" s="24" t="e">
        <f t="shared" si="33"/>
        <v>#DIV/0!</v>
      </c>
    </row>
    <row r="957" spans="1:8" x14ac:dyDescent="0.25">
      <c r="A957" s="91"/>
      <c r="B957" s="91"/>
      <c r="C957" s="92"/>
      <c r="D957" s="91"/>
      <c r="E957" s="91"/>
      <c r="F957" s="93"/>
      <c r="G957" s="93"/>
      <c r="H957" s="24" t="e">
        <f t="shared" si="33"/>
        <v>#DIV/0!</v>
      </c>
    </row>
    <row r="958" spans="1:8" x14ac:dyDescent="0.25">
      <c r="A958" s="91"/>
      <c r="B958" s="91"/>
      <c r="C958" s="92"/>
      <c r="D958" s="91"/>
      <c r="E958" s="91"/>
      <c r="F958" s="93"/>
      <c r="G958" s="93"/>
      <c r="H958" s="24" t="e">
        <f t="shared" si="33"/>
        <v>#DIV/0!</v>
      </c>
    </row>
    <row r="959" spans="1:8" x14ac:dyDescent="0.25">
      <c r="A959" s="91"/>
      <c r="B959" s="91"/>
      <c r="C959" s="92"/>
      <c r="D959" s="91"/>
      <c r="E959" s="91"/>
      <c r="F959" s="93"/>
      <c r="G959" s="93"/>
      <c r="H959" s="24" t="e">
        <f t="shared" si="33"/>
        <v>#DIV/0!</v>
      </c>
    </row>
    <row r="960" spans="1:8" x14ac:dyDescent="0.25">
      <c r="A960" s="91"/>
      <c r="B960" s="91"/>
      <c r="C960" s="92"/>
      <c r="D960" s="91"/>
      <c r="E960" s="91"/>
      <c r="F960" s="93"/>
      <c r="G960" s="93"/>
      <c r="H960" s="24" t="e">
        <f t="shared" si="33"/>
        <v>#DIV/0!</v>
      </c>
    </row>
    <row r="961" spans="1:8" x14ac:dyDescent="0.25">
      <c r="A961" s="91"/>
      <c r="B961" s="91"/>
      <c r="C961" s="92"/>
      <c r="D961" s="91"/>
      <c r="E961" s="91"/>
      <c r="F961" s="93"/>
      <c r="G961" s="93"/>
      <c r="H961" s="24" t="e">
        <f t="shared" si="33"/>
        <v>#DIV/0!</v>
      </c>
    </row>
    <row r="962" spans="1:8" x14ac:dyDescent="0.25">
      <c r="A962" s="91"/>
      <c r="B962" s="91"/>
      <c r="C962" s="92"/>
      <c r="D962" s="91"/>
      <c r="E962" s="91"/>
      <c r="F962" s="93"/>
      <c r="G962" s="93"/>
      <c r="H962" s="24" t="e">
        <f t="shared" si="33"/>
        <v>#DIV/0!</v>
      </c>
    </row>
    <row r="963" spans="1:8" x14ac:dyDescent="0.25">
      <c r="A963" s="91"/>
      <c r="B963" s="91"/>
      <c r="C963" s="92"/>
      <c r="D963" s="91"/>
      <c r="E963" s="91"/>
      <c r="F963" s="93"/>
      <c r="G963" s="93"/>
      <c r="H963" s="24" t="e">
        <f t="shared" si="33"/>
        <v>#DIV/0!</v>
      </c>
    </row>
    <row r="964" spans="1:8" x14ac:dyDescent="0.25">
      <c r="A964" s="91"/>
      <c r="B964" s="91"/>
      <c r="C964" s="92"/>
      <c r="D964" s="91"/>
      <c r="E964" s="91"/>
      <c r="F964" s="93"/>
      <c r="G964" s="93"/>
      <c r="H964" s="24" t="e">
        <f t="shared" si="33"/>
        <v>#DIV/0!</v>
      </c>
    </row>
    <row r="965" spans="1:8" x14ac:dyDescent="0.25">
      <c r="A965" s="91"/>
      <c r="B965" s="91"/>
      <c r="C965" s="92"/>
      <c r="D965" s="91"/>
      <c r="E965" s="91"/>
      <c r="F965" s="93"/>
      <c r="G965" s="93"/>
      <c r="H965" s="24" t="e">
        <f t="shared" si="33"/>
        <v>#DIV/0!</v>
      </c>
    </row>
    <row r="966" spans="1:8" x14ac:dyDescent="0.25">
      <c r="A966" s="91"/>
      <c r="B966" s="91"/>
      <c r="C966" s="92"/>
      <c r="D966" s="91"/>
      <c r="E966" s="91"/>
      <c r="F966" s="93"/>
      <c r="G966" s="93"/>
      <c r="H966" s="24" t="e">
        <f t="shared" si="33"/>
        <v>#DIV/0!</v>
      </c>
    </row>
    <row r="967" spans="1:8" x14ac:dyDescent="0.25">
      <c r="A967" s="91"/>
      <c r="B967" s="91"/>
      <c r="C967" s="92"/>
      <c r="D967" s="91"/>
      <c r="E967" s="91"/>
      <c r="F967" s="93"/>
      <c r="G967" s="93"/>
      <c r="H967" s="24" t="e">
        <f t="shared" si="33"/>
        <v>#DIV/0!</v>
      </c>
    </row>
    <row r="968" spans="1:8" x14ac:dyDescent="0.25">
      <c r="A968" s="91"/>
      <c r="B968" s="91"/>
      <c r="C968" s="92"/>
      <c r="D968" s="91"/>
      <c r="E968" s="91"/>
      <c r="F968" s="93"/>
      <c r="G968" s="93"/>
      <c r="H968" s="24" t="e">
        <f t="shared" si="33"/>
        <v>#DIV/0!</v>
      </c>
    </row>
    <row r="969" spans="1:8" x14ac:dyDescent="0.25">
      <c r="A969" s="91"/>
      <c r="B969" s="91"/>
      <c r="C969" s="92"/>
      <c r="D969" s="91"/>
      <c r="E969" s="91"/>
      <c r="F969" s="93"/>
      <c r="G969" s="93"/>
      <c r="H969" s="24" t="e">
        <f t="shared" si="33"/>
        <v>#DIV/0!</v>
      </c>
    </row>
    <row r="970" spans="1:8" x14ac:dyDescent="0.25">
      <c r="A970" s="91"/>
      <c r="B970" s="91"/>
      <c r="C970" s="92"/>
      <c r="D970" s="91"/>
      <c r="E970" s="91"/>
      <c r="F970" s="93"/>
      <c r="G970" s="93"/>
      <c r="H970" s="24" t="e">
        <f t="shared" si="33"/>
        <v>#DIV/0!</v>
      </c>
    </row>
    <row r="971" spans="1:8" x14ac:dyDescent="0.25">
      <c r="A971" s="91"/>
      <c r="B971" s="91"/>
      <c r="C971" s="92"/>
      <c r="D971" s="91"/>
      <c r="E971" s="91"/>
      <c r="F971" s="93"/>
      <c r="G971" s="93"/>
      <c r="H971" s="24" t="e">
        <f t="shared" si="33"/>
        <v>#DIV/0!</v>
      </c>
    </row>
    <row r="972" spans="1:8" x14ac:dyDescent="0.25">
      <c r="A972" s="91"/>
      <c r="B972" s="91"/>
      <c r="C972" s="92"/>
      <c r="D972" s="91"/>
      <c r="E972" s="91"/>
      <c r="F972" s="93"/>
      <c r="G972" s="93"/>
      <c r="H972" s="24" t="e">
        <f t="shared" si="33"/>
        <v>#DIV/0!</v>
      </c>
    </row>
    <row r="973" spans="1:8" x14ac:dyDescent="0.25">
      <c r="A973" s="91"/>
      <c r="B973" s="91"/>
      <c r="C973" s="92"/>
      <c r="D973" s="91"/>
      <c r="E973" s="91"/>
      <c r="F973" s="93"/>
      <c r="G973" s="93"/>
      <c r="H973" s="24" t="e">
        <f t="shared" si="33"/>
        <v>#DIV/0!</v>
      </c>
    </row>
    <row r="974" spans="1:8" x14ac:dyDescent="0.25">
      <c r="A974" s="91"/>
      <c r="B974" s="91"/>
      <c r="C974" s="92"/>
      <c r="D974" s="91"/>
      <c r="E974" s="91"/>
      <c r="F974" s="93"/>
      <c r="G974" s="93"/>
      <c r="H974" s="24" t="e">
        <f t="shared" si="33"/>
        <v>#DIV/0!</v>
      </c>
    </row>
    <row r="975" spans="1:8" x14ac:dyDescent="0.25">
      <c r="A975" s="91"/>
      <c r="B975" s="91"/>
      <c r="C975" s="92"/>
      <c r="D975" s="91"/>
      <c r="E975" s="91"/>
      <c r="F975" s="93"/>
      <c r="G975" s="93"/>
      <c r="H975" s="24" t="e">
        <f t="shared" si="33"/>
        <v>#DIV/0!</v>
      </c>
    </row>
    <row r="976" spans="1:8" x14ac:dyDescent="0.25">
      <c r="A976" s="91"/>
      <c r="B976" s="91"/>
      <c r="C976" s="92"/>
      <c r="D976" s="91"/>
      <c r="E976" s="91"/>
      <c r="F976" s="93"/>
      <c r="G976" s="93"/>
      <c r="H976" s="24" t="e">
        <f t="shared" si="33"/>
        <v>#DIV/0!</v>
      </c>
    </row>
    <row r="977" spans="1:8" x14ac:dyDescent="0.25">
      <c r="A977" s="91"/>
      <c r="B977" s="91"/>
      <c r="C977" s="92"/>
      <c r="D977" s="91"/>
      <c r="E977" s="91"/>
      <c r="F977" s="93"/>
      <c r="G977" s="93"/>
      <c r="H977" s="24" t="e">
        <f t="shared" si="33"/>
        <v>#DIV/0!</v>
      </c>
    </row>
    <row r="978" spans="1:8" x14ac:dyDescent="0.25">
      <c r="A978" s="91"/>
      <c r="B978" s="91"/>
      <c r="C978" s="92"/>
      <c r="D978" s="91"/>
      <c r="E978" s="91"/>
      <c r="F978" s="93"/>
      <c r="G978" s="93"/>
      <c r="H978" s="24" t="e">
        <f t="shared" si="33"/>
        <v>#DIV/0!</v>
      </c>
    </row>
    <row r="979" spans="1:8" x14ac:dyDescent="0.25">
      <c r="A979" s="91"/>
      <c r="B979" s="91"/>
      <c r="C979" s="92"/>
      <c r="D979" s="91"/>
      <c r="E979" s="91"/>
      <c r="F979" s="93"/>
      <c r="G979" s="93"/>
      <c r="H979" s="24" t="e">
        <f t="shared" si="33"/>
        <v>#DIV/0!</v>
      </c>
    </row>
    <row r="980" spans="1:8" x14ac:dyDescent="0.25">
      <c r="A980" s="91"/>
      <c r="B980" s="91"/>
      <c r="C980" s="92"/>
      <c r="D980" s="91"/>
      <c r="E980" s="91"/>
      <c r="F980" s="93"/>
      <c r="G980" s="93"/>
      <c r="H980" s="24" t="e">
        <f t="shared" si="33"/>
        <v>#DIV/0!</v>
      </c>
    </row>
    <row r="981" spans="1:8" x14ac:dyDescent="0.25">
      <c r="A981" s="91"/>
      <c r="B981" s="91"/>
      <c r="C981" s="92"/>
      <c r="D981" s="91"/>
      <c r="E981" s="91"/>
      <c r="F981" s="93"/>
      <c r="G981" s="93"/>
      <c r="H981" s="24" t="e">
        <f t="shared" si="33"/>
        <v>#DIV/0!</v>
      </c>
    </row>
    <row r="982" spans="1:8" x14ac:dyDescent="0.25">
      <c r="A982" s="91"/>
      <c r="B982" s="91"/>
      <c r="C982" s="92"/>
      <c r="D982" s="91"/>
      <c r="E982" s="91"/>
      <c r="F982" s="93"/>
      <c r="G982" s="93"/>
      <c r="H982" s="24" t="e">
        <f t="shared" si="33"/>
        <v>#DIV/0!</v>
      </c>
    </row>
    <row r="983" spans="1:8" x14ac:dyDescent="0.25">
      <c r="A983" s="91"/>
      <c r="B983" s="91"/>
      <c r="C983" s="92"/>
      <c r="D983" s="91"/>
      <c r="E983" s="91"/>
      <c r="F983" s="93"/>
      <c r="G983" s="93"/>
      <c r="H983" s="24" t="e">
        <f t="shared" si="33"/>
        <v>#DIV/0!</v>
      </c>
    </row>
    <row r="984" spans="1:8" x14ac:dyDescent="0.25">
      <c r="A984" s="91"/>
      <c r="B984" s="91"/>
      <c r="C984" s="92"/>
      <c r="D984" s="91"/>
      <c r="E984" s="91"/>
      <c r="F984" s="93"/>
      <c r="G984" s="93"/>
      <c r="H984" s="24" t="e">
        <f t="shared" si="33"/>
        <v>#DIV/0!</v>
      </c>
    </row>
    <row r="985" spans="1:8" x14ac:dyDescent="0.25">
      <c r="A985" s="91"/>
      <c r="B985" s="91"/>
      <c r="C985" s="92"/>
      <c r="D985" s="91"/>
      <c r="E985" s="91"/>
      <c r="F985" s="93"/>
      <c r="G985" s="93"/>
      <c r="H985" s="24" t="e">
        <f t="shared" si="33"/>
        <v>#DIV/0!</v>
      </c>
    </row>
    <row r="986" spans="1:8" x14ac:dyDescent="0.25">
      <c r="A986" s="91"/>
      <c r="B986" s="91"/>
      <c r="C986" s="92"/>
      <c r="D986" s="91"/>
      <c r="E986" s="91"/>
      <c r="F986" s="93"/>
      <c r="G986" s="93"/>
      <c r="H986" s="24" t="e">
        <f t="shared" si="33"/>
        <v>#DIV/0!</v>
      </c>
    </row>
    <row r="987" spans="1:8" x14ac:dyDescent="0.25">
      <c r="A987" s="91"/>
      <c r="B987" s="91"/>
      <c r="C987" s="92"/>
      <c r="D987" s="91"/>
      <c r="E987" s="91"/>
      <c r="F987" s="93"/>
      <c r="G987" s="93"/>
      <c r="H987" s="24" t="e">
        <f t="shared" si="33"/>
        <v>#DIV/0!</v>
      </c>
    </row>
    <row r="988" spans="1:8" x14ac:dyDescent="0.25">
      <c r="A988" s="91"/>
      <c r="B988" s="91"/>
      <c r="C988" s="92"/>
      <c r="D988" s="91"/>
      <c r="E988" s="91"/>
      <c r="F988" s="93"/>
      <c r="G988" s="93"/>
      <c r="H988" s="24" t="e">
        <f t="shared" si="33"/>
        <v>#DIV/0!</v>
      </c>
    </row>
    <row r="989" spans="1:8" x14ac:dyDescent="0.25">
      <c r="A989" s="91"/>
      <c r="B989" s="91"/>
      <c r="C989" s="92"/>
      <c r="D989" s="91"/>
      <c r="E989" s="91"/>
      <c r="F989" s="93"/>
      <c r="G989" s="93"/>
      <c r="H989" s="24" t="e">
        <f t="shared" si="33"/>
        <v>#DIV/0!</v>
      </c>
    </row>
    <row r="990" spans="1:8" x14ac:dyDescent="0.25">
      <c r="A990" s="91"/>
      <c r="B990" s="91"/>
      <c r="C990" s="92"/>
      <c r="D990" s="91"/>
      <c r="E990" s="91"/>
      <c r="F990" s="93"/>
      <c r="G990" s="93"/>
      <c r="H990" s="24" t="e">
        <f t="shared" si="33"/>
        <v>#DIV/0!</v>
      </c>
    </row>
    <row r="991" spans="1:8" x14ac:dyDescent="0.25">
      <c r="A991" s="91"/>
      <c r="B991" s="91"/>
      <c r="C991" s="92"/>
      <c r="D991" s="91"/>
      <c r="E991" s="91"/>
      <c r="F991" s="93"/>
      <c r="G991" s="93"/>
      <c r="H991" s="24" t="e">
        <f t="shared" si="33"/>
        <v>#DIV/0!</v>
      </c>
    </row>
    <row r="992" spans="1:8" x14ac:dyDescent="0.25">
      <c r="A992" s="91"/>
      <c r="B992" s="91"/>
      <c r="C992" s="92"/>
      <c r="D992" s="91"/>
      <c r="E992" s="91"/>
      <c r="F992" s="93"/>
      <c r="G992" s="93"/>
      <c r="H992" s="24" t="e">
        <f t="shared" si="33"/>
        <v>#DIV/0!</v>
      </c>
    </row>
    <row r="993" spans="1:8" x14ac:dyDescent="0.25">
      <c r="A993" s="91"/>
      <c r="B993" s="91"/>
      <c r="C993" s="92"/>
      <c r="D993" s="91"/>
      <c r="E993" s="91"/>
      <c r="F993" s="93"/>
      <c r="G993" s="93"/>
      <c r="H993" s="24" t="e">
        <f t="shared" si="33"/>
        <v>#DIV/0!</v>
      </c>
    </row>
    <row r="994" spans="1:8" x14ac:dyDescent="0.25">
      <c r="A994" s="91"/>
      <c r="B994" s="91"/>
      <c r="C994" s="92"/>
      <c r="D994" s="91"/>
      <c r="E994" s="91"/>
      <c r="F994" s="93"/>
      <c r="G994" s="93"/>
      <c r="H994" s="24" t="e">
        <f t="shared" si="33"/>
        <v>#DIV/0!</v>
      </c>
    </row>
    <row r="995" spans="1:8" x14ac:dyDescent="0.25">
      <c r="A995" s="91"/>
      <c r="B995" s="91"/>
      <c r="C995" s="92"/>
      <c r="D995" s="91"/>
      <c r="E995" s="91"/>
      <c r="F995" s="93"/>
      <c r="G995" s="93"/>
      <c r="H995" s="24" t="e">
        <f t="shared" si="33"/>
        <v>#DIV/0!</v>
      </c>
    </row>
    <row r="996" spans="1:8" x14ac:dyDescent="0.25">
      <c r="A996" s="91"/>
      <c r="B996" s="91"/>
      <c r="C996" s="92"/>
      <c r="D996" s="91"/>
      <c r="E996" s="91"/>
      <c r="F996" s="93"/>
      <c r="G996" s="93"/>
      <c r="H996" s="24" t="e">
        <f t="shared" si="33"/>
        <v>#DIV/0!</v>
      </c>
    </row>
    <row r="997" spans="1:8" x14ac:dyDescent="0.25">
      <c r="A997" s="91"/>
      <c r="B997" s="91"/>
      <c r="C997" s="92"/>
      <c r="D997" s="91"/>
      <c r="E997" s="91"/>
      <c r="F997" s="93"/>
      <c r="G997" s="93"/>
      <c r="H997" s="24" t="e">
        <f t="shared" si="33"/>
        <v>#DIV/0!</v>
      </c>
    </row>
    <row r="998" spans="1:8" x14ac:dyDescent="0.25">
      <c r="A998" s="91"/>
      <c r="B998" s="91"/>
      <c r="C998" s="92"/>
      <c r="D998" s="91"/>
      <c r="E998" s="91"/>
      <c r="F998" s="93"/>
      <c r="G998" s="93"/>
      <c r="H998" s="24" t="e">
        <f t="shared" si="33"/>
        <v>#DIV/0!</v>
      </c>
    </row>
    <row r="999" spans="1:8" x14ac:dyDescent="0.25">
      <c r="A999" s="91"/>
      <c r="B999" s="91"/>
      <c r="C999" s="92"/>
      <c r="D999" s="91"/>
      <c r="E999" s="91"/>
      <c r="F999" s="93"/>
      <c r="G999" s="93"/>
      <c r="H999" s="24" t="e">
        <f t="shared" si="33"/>
        <v>#DIV/0!</v>
      </c>
    </row>
    <row r="1000" spans="1:8" x14ac:dyDescent="0.25">
      <c r="A1000" s="91"/>
      <c r="B1000" s="91"/>
      <c r="C1000" s="92"/>
      <c r="D1000" s="91"/>
      <c r="E1000" s="91"/>
      <c r="F1000" s="93"/>
      <c r="G1000" s="93"/>
      <c r="H1000" s="24" t="e">
        <f t="shared" si="33"/>
        <v>#DIV/0!</v>
      </c>
    </row>
    <row r="1001" spans="1:8" x14ac:dyDescent="0.25">
      <c r="A1001" s="91"/>
      <c r="B1001" s="91"/>
      <c r="C1001" s="92"/>
      <c r="D1001" s="91"/>
      <c r="E1001" s="91"/>
      <c r="F1001" s="93"/>
      <c r="G1001" s="93"/>
      <c r="H1001" s="24" t="e">
        <f t="shared" si="33"/>
        <v>#DIV/0!</v>
      </c>
    </row>
    <row r="1002" spans="1:8" x14ac:dyDescent="0.25">
      <c r="A1002" s="91"/>
      <c r="B1002" s="91"/>
      <c r="C1002" s="92"/>
      <c r="D1002" s="91"/>
      <c r="E1002" s="91"/>
      <c r="F1002" s="93"/>
      <c r="G1002" s="93"/>
      <c r="H1002" s="24" t="e">
        <f t="shared" si="33"/>
        <v>#DIV/0!</v>
      </c>
    </row>
    <row r="1003" spans="1:8" x14ac:dyDescent="0.25">
      <c r="A1003" s="91"/>
      <c r="B1003" s="91"/>
      <c r="C1003" s="92"/>
      <c r="D1003" s="91"/>
      <c r="E1003" s="91"/>
      <c r="F1003" s="93"/>
      <c r="G1003" s="93"/>
      <c r="H1003" s="24" t="e">
        <f t="shared" si="33"/>
        <v>#DIV/0!</v>
      </c>
    </row>
    <row r="1004" spans="1:8" x14ac:dyDescent="0.25">
      <c r="A1004" s="91"/>
      <c r="B1004" s="91"/>
      <c r="C1004" s="92"/>
      <c r="D1004" s="91"/>
      <c r="E1004" s="91"/>
      <c r="F1004" s="93"/>
      <c r="G1004" s="93"/>
      <c r="H1004" s="24" t="e">
        <f t="shared" ref="H1004:H1005" si="34">SUM(G1004/F1004)</f>
        <v>#DIV/0!</v>
      </c>
    </row>
    <row r="1005" spans="1:8" x14ac:dyDescent="0.25">
      <c r="A1005" s="91"/>
      <c r="B1005" s="91"/>
      <c r="C1005" s="92"/>
      <c r="D1005" s="91"/>
      <c r="E1005" s="91"/>
      <c r="F1005" s="93"/>
      <c r="G1005" s="93"/>
      <c r="H1005" s="24" t="e">
        <f t="shared" si="34"/>
        <v>#DIV/0!</v>
      </c>
    </row>
  </sheetData>
  <sheetProtection sheet="1" objects="1" scenarios="1" selectLockedCells="1"/>
  <mergeCells count="87">
    <mergeCell ref="X56:Y56"/>
    <mergeCell ref="X62:Y62"/>
    <mergeCell ref="X67:Y67"/>
    <mergeCell ref="X71:Y71"/>
    <mergeCell ref="K47:L47"/>
    <mergeCell ref="K53:L53"/>
    <mergeCell ref="K54:L54"/>
    <mergeCell ref="K55:L55"/>
    <mergeCell ref="K56:L56"/>
    <mergeCell ref="X22:Y22"/>
    <mergeCell ref="X26:Y26"/>
    <mergeCell ref="X31:Y31"/>
    <mergeCell ref="X35:Y35"/>
    <mergeCell ref="X41:Y41"/>
    <mergeCell ref="AD3:AD4"/>
    <mergeCell ref="AD5:AD8"/>
    <mergeCell ref="K50:L50"/>
    <mergeCell ref="K41:L41"/>
    <mergeCell ref="T33:U33"/>
    <mergeCell ref="V33:W33"/>
    <mergeCell ref="T34:U34"/>
    <mergeCell ref="V34:W34"/>
    <mergeCell ref="T35:U35"/>
    <mergeCell ref="V35:W35"/>
    <mergeCell ref="K38:L38"/>
    <mergeCell ref="K39:L39"/>
    <mergeCell ref="K40:L40"/>
    <mergeCell ref="T27:W27"/>
    <mergeCell ref="T29:U31"/>
    <mergeCell ref="V29:W31"/>
    <mergeCell ref="T32:U32"/>
    <mergeCell ref="V32:W32"/>
    <mergeCell ref="T18:W18"/>
    <mergeCell ref="T20:U22"/>
    <mergeCell ref="V20:W22"/>
    <mergeCell ref="T23:U23"/>
    <mergeCell ref="V23:W23"/>
    <mergeCell ref="T24:U24"/>
    <mergeCell ref="V24:W24"/>
    <mergeCell ref="T25:U25"/>
    <mergeCell ref="V25:W25"/>
    <mergeCell ref="T26:U26"/>
    <mergeCell ref="V26:W26"/>
    <mergeCell ref="B1:B2"/>
    <mergeCell ref="T7:W11"/>
    <mergeCell ref="X9:Y9"/>
    <mergeCell ref="T12:W12"/>
    <mergeCell ref="T13:W17"/>
    <mergeCell ref="T3:W3"/>
    <mergeCell ref="T2:W2"/>
    <mergeCell ref="T4:W4"/>
    <mergeCell ref="X4:Y4"/>
    <mergeCell ref="T5:W5"/>
    <mergeCell ref="T6:W6"/>
    <mergeCell ref="X13:Y13"/>
    <mergeCell ref="X17:Y17"/>
    <mergeCell ref="X46:Y46"/>
    <mergeCell ref="X52:Y52"/>
    <mergeCell ref="K67:U67"/>
    <mergeCell ref="K69:M69"/>
    <mergeCell ref="T36:W36"/>
    <mergeCell ref="T37:W41"/>
    <mergeCell ref="T42:W42"/>
    <mergeCell ref="T43:W47"/>
    <mergeCell ref="K51:L51"/>
    <mergeCell ref="K42:L42"/>
    <mergeCell ref="K43:L43"/>
    <mergeCell ref="K44:L44"/>
    <mergeCell ref="K45:L45"/>
    <mergeCell ref="K46:L46"/>
    <mergeCell ref="K48:L48"/>
    <mergeCell ref="K49:L49"/>
    <mergeCell ref="AD10:AD12"/>
    <mergeCell ref="AD14:AD16"/>
    <mergeCell ref="AD18:AD21"/>
    <mergeCell ref="AD23:AD25"/>
    <mergeCell ref="AD27:AD30"/>
    <mergeCell ref="AD32:AD34"/>
    <mergeCell ref="AD36:AD40"/>
    <mergeCell ref="AD42:AD45"/>
    <mergeCell ref="AD47:AD51"/>
    <mergeCell ref="AD53:AD55"/>
    <mergeCell ref="AD57:AD61"/>
    <mergeCell ref="AD63:AD66"/>
    <mergeCell ref="AD68:AD70"/>
    <mergeCell ref="AD72:AD73"/>
    <mergeCell ref="Y74:AD74"/>
  </mergeCells>
  <conditionalFormatting sqref="Q48:S48">
    <cfRule type="dataBar" priority="5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{494269CB-5660-42C1-B9AD-61AAC71CF347}</x14:id>
        </ext>
      </extLst>
    </cfRule>
  </conditionalFormatting>
  <conditionalFormatting sqref="Q49:S49">
    <cfRule type="dataBar" priority="5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{15B16C67-E0E5-490D-A20D-ABCEFF83BBC9}</x14:id>
        </ext>
      </extLst>
    </cfRule>
  </conditionalFormatting>
  <conditionalFormatting sqref="Q50:S50">
    <cfRule type="dataBar" priority="55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{B9396A15-2257-4C90-8F77-CF5D6686537E}</x14:id>
        </ext>
      </extLst>
    </cfRule>
  </conditionalFormatting>
  <conditionalFormatting sqref="Q51:S51">
    <cfRule type="dataBar" priority="55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{3D1E4F07-C032-48D1-A4A5-5AA3C344DBFC}</x14:id>
        </ext>
      </extLst>
    </cfRule>
  </conditionalFormatting>
  <conditionalFormatting sqref="G5:H1005">
    <cfRule type="cellIs" dxfId="158" priority="554" operator="equal">
      <formula>0</formula>
    </cfRule>
  </conditionalFormatting>
  <conditionalFormatting sqref="G5:H1005">
    <cfRule type="cellIs" dxfId="157" priority="553" operator="greaterThan">
      <formula>0</formula>
    </cfRule>
  </conditionalFormatting>
  <conditionalFormatting sqref="G5:H1005">
    <cfRule type="cellIs" dxfId="156" priority="552" operator="lessThan">
      <formula>0</formula>
    </cfRule>
  </conditionalFormatting>
  <conditionalFormatting sqref="Q48:S51 H5:H1005">
    <cfRule type="cellIs" dxfId="155" priority="550" operator="equal">
      <formula>0</formula>
    </cfRule>
  </conditionalFormatting>
  <conditionalFormatting sqref="H5:H1005">
    <cfRule type="containsErrors" dxfId="154" priority="549">
      <formula>ISERROR(H5)</formula>
    </cfRule>
  </conditionalFormatting>
  <conditionalFormatting sqref="Q48:S51">
    <cfRule type="containsErrors" dxfId="153" priority="547">
      <formula>ISERROR(Q48)</formula>
    </cfRule>
  </conditionalFormatting>
  <conditionalFormatting sqref="V33:W33">
    <cfRule type="cellIs" dxfId="152" priority="511" operator="equal">
      <formula>0</formula>
    </cfRule>
    <cfRule type="cellIs" dxfId="151" priority="512" operator="greaterThan">
      <formula>0</formula>
    </cfRule>
  </conditionalFormatting>
  <conditionalFormatting sqref="Q39:S46">
    <cfRule type="dataBar" priority="46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{2096E8B3-297D-4BAC-A536-1DF47481B0CC}</x14:id>
        </ext>
      </extLst>
    </cfRule>
  </conditionalFormatting>
  <conditionalFormatting sqref="Q39:S46">
    <cfRule type="cellIs" dxfId="150" priority="462" operator="equal">
      <formula>0</formula>
    </cfRule>
  </conditionalFormatting>
  <conditionalFormatting sqref="Q39:S46">
    <cfRule type="containsErrors" dxfId="149" priority="460">
      <formula>ISERROR(Q39)</formula>
    </cfRule>
  </conditionalFormatting>
  <conditionalFormatting sqref="L5:L35 P5:P35">
    <cfRule type="cellIs" dxfId="148" priority="367" operator="equal">
      <formula>0</formula>
    </cfRule>
  </conditionalFormatting>
  <conditionalFormatting sqref="L5:L35 P5:P35">
    <cfRule type="cellIs" dxfId="147" priority="366" operator="greaterThan">
      <formula>0</formula>
    </cfRule>
  </conditionalFormatting>
  <conditionalFormatting sqref="L5:L35 P5:P35">
    <cfRule type="cellIs" dxfId="146" priority="365" operator="lessThan">
      <formula>0</formula>
    </cfRule>
  </conditionalFormatting>
  <conditionalFormatting sqref="M5:Q35 S5:S35">
    <cfRule type="cellIs" dxfId="145" priority="364" operator="equal">
      <formula>0</formula>
    </cfRule>
  </conditionalFormatting>
  <conditionalFormatting sqref="N5:N35 P5:P35">
    <cfRule type="containsErrors" dxfId="144" priority="363">
      <formula>ISERROR(N5)</formula>
    </cfRule>
  </conditionalFormatting>
  <conditionalFormatting sqref="R5:R35">
    <cfRule type="cellIs" dxfId="143" priority="362" operator="equal">
      <formula>0</formula>
    </cfRule>
  </conditionalFormatting>
  <conditionalFormatting sqref="Q38:S38">
    <cfRule type="dataBar" priority="3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{822BAB9C-01AB-468E-98FA-7425A94485B5}</x14:id>
        </ext>
      </extLst>
    </cfRule>
  </conditionalFormatting>
  <conditionalFormatting sqref="Q38:S38">
    <cfRule type="cellIs" dxfId="142" priority="360" operator="equal">
      <formula>0</formula>
    </cfRule>
  </conditionalFormatting>
  <conditionalFormatting sqref="Q38:S38">
    <cfRule type="containsErrors" dxfId="141" priority="359">
      <formula>ISERROR(Q38)</formula>
    </cfRule>
  </conditionalFormatting>
  <conditionalFormatting sqref="N69">
    <cfRule type="cellIs" dxfId="140" priority="358" operator="greaterThan">
      <formula>0</formula>
    </cfRule>
  </conditionalFormatting>
  <conditionalFormatting sqref="U70:U100">
    <cfRule type="cellIs" dxfId="139" priority="356" operator="lessThan">
      <formula>0</formula>
    </cfRule>
    <cfRule type="cellIs" dxfId="138" priority="357" operator="greaterThanOrEqual">
      <formula>0</formula>
    </cfRule>
  </conditionalFormatting>
  <conditionalFormatting sqref="Y63:Y66 Y68:Y70 Y18:Y21 Y36:Y40 Y42:Y45 Y47:Y51 Y57:Y61 AD36 AD42 AD47 AD57 AD63 AD68 AD18">
    <cfRule type="cellIs" dxfId="137" priority="165" operator="equal">
      <formula>0</formula>
    </cfRule>
  </conditionalFormatting>
  <conditionalFormatting sqref="Y63:Y66 Y68:Y70 Y18:Y21 Y36:Y40 Y42:Y45 Y47:Y51 Y57:Y61 AD36 AD42 AD47 AD57 AD63 AD68 AD18">
    <cfRule type="cellIs" dxfId="136" priority="164" operator="greaterThan">
      <formula>0</formula>
    </cfRule>
  </conditionalFormatting>
  <conditionalFormatting sqref="Y63:Y66 Y68:Y70 Y18:Y21 Y36:Y40 Y42:Y45 Y47:Y51 Y57:Y61 AD36 AD42 AD47 AD57 AD63 AD68 AD18">
    <cfRule type="cellIs" dxfId="135" priority="163" operator="lessThan">
      <formula>0</formula>
    </cfRule>
  </conditionalFormatting>
  <conditionalFormatting sqref="Z18:AB21 Z36:AB40 Z42:AB45 Z47:AB51 Z57:AB61 Z63:AB66 Z68:AB70">
    <cfRule type="cellIs" dxfId="134" priority="162" operator="greaterThan">
      <formula>0</formula>
    </cfRule>
  </conditionalFormatting>
  <conditionalFormatting sqref="AC41 AC35 AC17 AC46 AD68 AD63 AD57 AD47 AD42 AD36 AD18 Y18:AB21 Y36:AB40 Y42:AB45 Y47:AB51 Y57:AB61 Y63:AB66 Y68:AB70">
    <cfRule type="cellIs" dxfId="133" priority="161" operator="equal">
      <formula>0</formula>
    </cfRule>
  </conditionalFormatting>
  <conditionalFormatting sqref="AC17 AC35 AC41 AC46 AC56 AC62 AC67">
    <cfRule type="containsErrors" dxfId="132" priority="160">
      <formula>ISERROR(AC17)</formula>
    </cfRule>
  </conditionalFormatting>
  <conditionalFormatting sqref="AC17">
    <cfRule type="dataBar" priority="15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{C9C05305-0797-4021-8C7F-0CCEB89C8452}</x14:id>
        </ext>
      </extLst>
    </cfRule>
  </conditionalFormatting>
  <conditionalFormatting sqref="AC18:AC21 AC36:AC40 AC42:AC45 AC47:AC51 AC57:AC61 AC63:AC66 AC68:AC70">
    <cfRule type="containsErrors" dxfId="131" priority="154">
      <formula>ISERROR(AC18)</formula>
    </cfRule>
    <cfRule type="cellIs" dxfId="130" priority="155" operator="greaterThan">
      <formula>0</formula>
    </cfRule>
  </conditionalFormatting>
  <conditionalFormatting sqref="AA18:AB21 AA36:AB40 AA42:AB45 AA47:AB51 AA57:AB61 AA63:AB66 AA68:AB70">
    <cfRule type="cellIs" dxfId="129" priority="152" operator="lessThan">
      <formula>0</formula>
    </cfRule>
    <cfRule type="cellIs" dxfId="128" priority="153" operator="greaterThan">
      <formula>0</formula>
    </cfRule>
  </conditionalFormatting>
  <conditionalFormatting sqref="AB18:AB21 AB36:AB40 AB42:AB45 AB47:AB51 AB57:AB61 AB63:AB66 AB68:AB70">
    <cfRule type="cellIs" dxfId="127" priority="151" operator="greaterThan">
      <formula>0</formula>
    </cfRule>
  </conditionalFormatting>
  <conditionalFormatting sqref="Y5:Y8 AD5:AD8">
    <cfRule type="cellIs" dxfId="126" priority="150" operator="equal">
      <formula>0</formula>
    </cfRule>
  </conditionalFormatting>
  <conditionalFormatting sqref="Y5:Y8 AD5:AD8">
    <cfRule type="cellIs" dxfId="125" priority="149" operator="greaterThan">
      <formula>0</formula>
    </cfRule>
  </conditionalFormatting>
  <conditionalFormatting sqref="Y5:Y8 AD5:AD8">
    <cfRule type="cellIs" dxfId="124" priority="148" operator="lessThan">
      <formula>0</formula>
    </cfRule>
  </conditionalFormatting>
  <conditionalFormatting sqref="Z5:AB8">
    <cfRule type="cellIs" dxfId="123" priority="147" operator="greaterThan">
      <formula>0</formula>
    </cfRule>
  </conditionalFormatting>
  <conditionalFormatting sqref="AC4 AD5:AD8 Y5:AB8">
    <cfRule type="cellIs" dxfId="122" priority="146" operator="equal">
      <formula>0</formula>
    </cfRule>
  </conditionalFormatting>
  <conditionalFormatting sqref="AC4">
    <cfRule type="containsErrors" dxfId="121" priority="145">
      <formula>ISERROR(AC4)</formula>
    </cfRule>
  </conditionalFormatting>
  <conditionalFormatting sqref="AC5:AC8">
    <cfRule type="containsErrors" dxfId="120" priority="142">
      <formula>ISERROR(AC5)</formula>
    </cfRule>
    <cfRule type="cellIs" dxfId="119" priority="143" operator="greaterThan">
      <formula>0</formula>
    </cfRule>
    <cfRule type="cellIs" dxfId="118" priority="144" operator="equal">
      <formula>0</formula>
    </cfRule>
  </conditionalFormatting>
  <conditionalFormatting sqref="AA5:AB8">
    <cfRule type="cellIs" dxfId="117" priority="140" operator="lessThan">
      <formula>0</formula>
    </cfRule>
    <cfRule type="cellIs" dxfId="116" priority="141" operator="greaterThan">
      <formula>0</formula>
    </cfRule>
  </conditionalFormatting>
  <conditionalFormatting sqref="AB5:AB8">
    <cfRule type="cellIs" dxfId="115" priority="139" operator="greaterThan">
      <formula>0</formula>
    </cfRule>
  </conditionalFormatting>
  <conditionalFormatting sqref="Y27:Y30 AD27">
    <cfRule type="cellIs" dxfId="114" priority="138" operator="equal">
      <formula>0</formula>
    </cfRule>
  </conditionalFormatting>
  <conditionalFormatting sqref="Y27:Y30 AD27">
    <cfRule type="cellIs" dxfId="113" priority="137" operator="greaterThan">
      <formula>0</formula>
    </cfRule>
  </conditionalFormatting>
  <conditionalFormatting sqref="Y27:Y30 AD27">
    <cfRule type="cellIs" dxfId="112" priority="136" operator="lessThan">
      <formula>0</formula>
    </cfRule>
  </conditionalFormatting>
  <conditionalFormatting sqref="Z27:AB30">
    <cfRule type="cellIs" dxfId="111" priority="135" operator="greaterThan">
      <formula>0</formula>
    </cfRule>
  </conditionalFormatting>
  <conditionalFormatting sqref="AC26 AD27 Y27:AB30">
    <cfRule type="cellIs" dxfId="110" priority="134" operator="equal">
      <formula>0</formula>
    </cfRule>
  </conditionalFormatting>
  <conditionalFormatting sqref="AC26">
    <cfRule type="containsErrors" dxfId="109" priority="133">
      <formula>ISERROR(AC26)</formula>
    </cfRule>
  </conditionalFormatting>
  <conditionalFormatting sqref="AC27:AC30">
    <cfRule type="containsErrors" dxfId="108" priority="130">
      <formula>ISERROR(AC27)</formula>
    </cfRule>
    <cfRule type="cellIs" dxfId="107" priority="131" operator="greaterThan">
      <formula>0</formula>
    </cfRule>
    <cfRule type="cellIs" dxfId="106" priority="132" operator="equal">
      <formula>0</formula>
    </cfRule>
  </conditionalFormatting>
  <conditionalFormatting sqref="AA27:AB30">
    <cfRule type="cellIs" dxfId="105" priority="128" operator="lessThan">
      <formula>0</formula>
    </cfRule>
    <cfRule type="cellIs" dxfId="104" priority="129" operator="greaterThan">
      <formula>0</formula>
    </cfRule>
  </conditionalFormatting>
  <conditionalFormatting sqref="AB27:AB30">
    <cfRule type="cellIs" dxfId="103" priority="127" operator="greaterThan">
      <formula>0</formula>
    </cfRule>
  </conditionalFormatting>
  <conditionalFormatting sqref="Y72:Y73 AD72">
    <cfRule type="cellIs" dxfId="102" priority="126" operator="equal">
      <formula>0</formula>
    </cfRule>
  </conditionalFormatting>
  <conditionalFormatting sqref="Y72:Y73 AD72">
    <cfRule type="cellIs" dxfId="101" priority="125" operator="greaterThan">
      <formula>0</formula>
    </cfRule>
  </conditionalFormatting>
  <conditionalFormatting sqref="Y72:Y73 AD72">
    <cfRule type="cellIs" dxfId="100" priority="124" operator="lessThan">
      <formula>0</formula>
    </cfRule>
  </conditionalFormatting>
  <conditionalFormatting sqref="Z72:AB73">
    <cfRule type="cellIs" dxfId="99" priority="123" operator="greaterThan">
      <formula>0</formula>
    </cfRule>
  </conditionalFormatting>
  <conditionalFormatting sqref="AD72 Y72:AB73">
    <cfRule type="cellIs" dxfId="98" priority="122" operator="equal">
      <formula>0</formula>
    </cfRule>
  </conditionalFormatting>
  <conditionalFormatting sqref="AC71">
    <cfRule type="containsErrors" dxfId="97" priority="121">
      <formula>ISERROR(AC71)</formula>
    </cfRule>
  </conditionalFormatting>
  <conditionalFormatting sqref="AC72:AC73">
    <cfRule type="containsErrors" dxfId="96" priority="118">
      <formula>ISERROR(AC72)</formula>
    </cfRule>
    <cfRule type="cellIs" dxfId="95" priority="119" operator="greaterThan">
      <formula>0</formula>
    </cfRule>
    <cfRule type="cellIs" dxfId="94" priority="120" operator="equal">
      <formula>0</formula>
    </cfRule>
  </conditionalFormatting>
  <conditionalFormatting sqref="AA72:AB73">
    <cfRule type="cellIs" dxfId="93" priority="116" operator="lessThan">
      <formula>0</formula>
    </cfRule>
    <cfRule type="cellIs" dxfId="92" priority="117" operator="greaterThan">
      <formula>0</formula>
    </cfRule>
  </conditionalFormatting>
  <conditionalFormatting sqref="AB72:AB73">
    <cfRule type="cellIs" dxfId="91" priority="115" operator="greaterThan">
      <formula>0</formula>
    </cfRule>
  </conditionalFormatting>
  <conditionalFormatting sqref="AC18:AC21 AC36:AC40 AC42:AC45 AC47:AC51 AC57:AC61 AC63:AC66 AC68:AC70 AC72:AC73">
    <cfRule type="cellIs" dxfId="90" priority="156" operator="equal">
      <formula>0</formula>
    </cfRule>
  </conditionalFormatting>
  <conditionalFormatting sqref="AC56 AC41 AC26 AC17 AC4 AC35 AC46 AC62 AC67 AC71">
    <cfRule type="dataBar" priority="157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{F11BBE88-7C17-4CFC-A75D-812C0AD7845B}</x14:id>
        </ext>
      </extLst>
    </cfRule>
    <cfRule type="dataBar" priority="1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{1A1EFE71-264B-4B2F-835D-0157842458AE}</x14:id>
        </ext>
      </extLst>
    </cfRule>
  </conditionalFormatting>
  <conditionalFormatting sqref="Y10:Y12 AD10">
    <cfRule type="cellIs" dxfId="89" priority="114" operator="equal">
      <formula>0</formula>
    </cfRule>
  </conditionalFormatting>
  <conditionalFormatting sqref="Y10:Y12 AD10">
    <cfRule type="cellIs" dxfId="88" priority="113" operator="greaterThan">
      <formula>0</formula>
    </cfRule>
  </conditionalFormatting>
  <conditionalFormatting sqref="Y10:Y12 AD10">
    <cfRule type="cellIs" dxfId="87" priority="112" operator="lessThan">
      <formula>0</formula>
    </cfRule>
  </conditionalFormatting>
  <conditionalFormatting sqref="Z10:AB12">
    <cfRule type="cellIs" dxfId="86" priority="111" operator="greaterThan">
      <formula>0</formula>
    </cfRule>
  </conditionalFormatting>
  <conditionalFormatting sqref="AC9 AD10 Y10:AB12">
    <cfRule type="cellIs" dxfId="85" priority="110" operator="equal">
      <formula>0</formula>
    </cfRule>
  </conditionalFormatting>
  <conditionalFormatting sqref="AC9">
    <cfRule type="containsErrors" dxfId="84" priority="109">
      <formula>ISERROR(AC9)</formula>
    </cfRule>
  </conditionalFormatting>
  <conditionalFormatting sqref="AC9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{28AD4695-7C75-4BD4-97B3-FFFC2283D26D}</x14:id>
        </ext>
      </extLst>
    </cfRule>
  </conditionalFormatting>
  <conditionalFormatting sqref="AC10:AC12">
    <cfRule type="containsErrors" dxfId="83" priority="103">
      <formula>ISERROR(AC10)</formula>
    </cfRule>
    <cfRule type="cellIs" dxfId="82" priority="104" operator="greaterThan">
      <formula>0</formula>
    </cfRule>
  </conditionalFormatting>
  <conditionalFormatting sqref="AA10:AB12">
    <cfRule type="cellIs" dxfId="81" priority="101" operator="lessThan">
      <formula>0</formula>
    </cfRule>
    <cfRule type="cellIs" dxfId="80" priority="102" operator="greaterThan">
      <formula>0</formula>
    </cfRule>
  </conditionalFormatting>
  <conditionalFormatting sqref="AB10:AB12">
    <cfRule type="cellIs" dxfId="79" priority="100" operator="greaterThan">
      <formula>0</formula>
    </cfRule>
  </conditionalFormatting>
  <conditionalFormatting sqref="AC10:AC12">
    <cfRule type="cellIs" dxfId="78" priority="105" operator="equal">
      <formula>0</formula>
    </cfRule>
  </conditionalFormatting>
  <conditionalFormatting sqref="AC9">
    <cfRule type="dataBar" priority="10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{1F415416-A3ED-4786-B6E9-8BB799103682}</x14:id>
        </ext>
      </extLst>
    </cfRule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{86009FCA-3591-471D-B427-8E08C32661A2}</x14:id>
        </ext>
      </extLst>
    </cfRule>
  </conditionalFormatting>
  <conditionalFormatting sqref="Y14:Y16 AD14">
    <cfRule type="cellIs" dxfId="77" priority="99" operator="equal">
      <formula>0</formula>
    </cfRule>
  </conditionalFormatting>
  <conditionalFormatting sqref="Y14:Y16 AD14">
    <cfRule type="cellIs" dxfId="76" priority="98" operator="greaterThan">
      <formula>0</formula>
    </cfRule>
  </conditionalFormatting>
  <conditionalFormatting sqref="Y14:Y16 AD14">
    <cfRule type="cellIs" dxfId="75" priority="97" operator="lessThan">
      <formula>0</formula>
    </cfRule>
  </conditionalFormatting>
  <conditionalFormatting sqref="Z14:AB16">
    <cfRule type="cellIs" dxfId="74" priority="96" operator="greaterThan">
      <formula>0</formula>
    </cfRule>
  </conditionalFormatting>
  <conditionalFormatting sqref="AC13 AD14 Y14:AB16">
    <cfRule type="cellIs" dxfId="73" priority="95" operator="equal">
      <formula>0</formula>
    </cfRule>
  </conditionalFormatting>
  <conditionalFormatting sqref="AC13">
    <cfRule type="containsErrors" dxfId="72" priority="94">
      <formula>ISERROR(AC13)</formula>
    </cfRule>
  </conditionalFormatting>
  <conditionalFormatting sqref="AC13">
    <cfRule type="dataBar" priority="9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{B34DD72D-95FE-45EB-8855-FF052821F50E}</x14:id>
        </ext>
      </extLst>
    </cfRule>
  </conditionalFormatting>
  <conditionalFormatting sqref="AC14:AC16">
    <cfRule type="containsErrors" dxfId="71" priority="88">
      <formula>ISERROR(AC14)</formula>
    </cfRule>
    <cfRule type="cellIs" dxfId="70" priority="89" operator="greaterThan">
      <formula>0</formula>
    </cfRule>
  </conditionalFormatting>
  <conditionalFormatting sqref="AA14:AB16">
    <cfRule type="cellIs" dxfId="69" priority="86" operator="lessThan">
      <formula>0</formula>
    </cfRule>
    <cfRule type="cellIs" dxfId="68" priority="87" operator="greaterThan">
      <formula>0</formula>
    </cfRule>
  </conditionalFormatting>
  <conditionalFormatting sqref="AB14:AB16">
    <cfRule type="cellIs" dxfId="67" priority="85" operator="greaterThan">
      <formula>0</formula>
    </cfRule>
  </conditionalFormatting>
  <conditionalFormatting sqref="AC14:AC16">
    <cfRule type="cellIs" dxfId="66" priority="90" operator="equal">
      <formula>0</formula>
    </cfRule>
  </conditionalFormatting>
  <conditionalFormatting sqref="AC13">
    <cfRule type="dataBar" priority="9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{9F9BEC09-92C1-41CE-8DA7-AF4903A46F89}</x14:id>
        </ext>
      </extLst>
    </cfRule>
    <cfRule type="dataBar" priority="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{116251D3-4499-4A28-85DE-6B4D9770F8FA}</x14:id>
        </ext>
      </extLst>
    </cfRule>
  </conditionalFormatting>
  <conditionalFormatting sqref="Y23:Y25 AD23">
    <cfRule type="cellIs" dxfId="65" priority="84" operator="equal">
      <formula>0</formula>
    </cfRule>
  </conditionalFormatting>
  <conditionalFormatting sqref="Y23:Y25 AD23">
    <cfRule type="cellIs" dxfId="64" priority="83" operator="greaterThan">
      <formula>0</formula>
    </cfRule>
  </conditionalFormatting>
  <conditionalFormatting sqref="Y23:Y25 AD23">
    <cfRule type="cellIs" dxfId="63" priority="82" operator="lessThan">
      <formula>0</formula>
    </cfRule>
  </conditionalFormatting>
  <conditionalFormatting sqref="Z23:AB25">
    <cfRule type="cellIs" dxfId="62" priority="81" operator="greaterThan">
      <formula>0</formula>
    </cfRule>
  </conditionalFormatting>
  <conditionalFormatting sqref="AC22 AD23 Y23:AB25">
    <cfRule type="cellIs" dxfId="61" priority="80" operator="equal">
      <formula>0</formula>
    </cfRule>
  </conditionalFormatting>
  <conditionalFormatting sqref="AC22">
    <cfRule type="containsErrors" dxfId="60" priority="79">
      <formula>ISERROR(AC22)</formula>
    </cfRule>
  </conditionalFormatting>
  <conditionalFormatting sqref="AC22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{216C3DF1-ACC8-4E27-8505-BEEC42577D75}</x14:id>
        </ext>
      </extLst>
    </cfRule>
  </conditionalFormatting>
  <conditionalFormatting sqref="AC23:AC25">
    <cfRule type="containsErrors" dxfId="59" priority="73">
      <formula>ISERROR(AC23)</formula>
    </cfRule>
    <cfRule type="cellIs" dxfId="58" priority="74" operator="greaterThan">
      <formula>0</formula>
    </cfRule>
  </conditionalFormatting>
  <conditionalFormatting sqref="AA23:AB25">
    <cfRule type="cellIs" dxfId="57" priority="71" operator="lessThan">
      <formula>0</formula>
    </cfRule>
    <cfRule type="cellIs" dxfId="56" priority="72" operator="greaterThan">
      <formula>0</formula>
    </cfRule>
  </conditionalFormatting>
  <conditionalFormatting sqref="AB23:AB25">
    <cfRule type="cellIs" dxfId="55" priority="70" operator="greaterThan">
      <formula>0</formula>
    </cfRule>
  </conditionalFormatting>
  <conditionalFormatting sqref="AC23:AC25">
    <cfRule type="cellIs" dxfId="54" priority="75" operator="equal">
      <formula>0</formula>
    </cfRule>
  </conditionalFormatting>
  <conditionalFormatting sqref="AC22">
    <cfRule type="dataBar" priority="7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{74C21E47-8951-4D7C-A1B8-6A88FCAA9F04}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{C79E37BC-0479-4677-A510-599854065D9A}</x14:id>
        </ext>
      </extLst>
    </cfRule>
  </conditionalFormatting>
  <conditionalFormatting sqref="Y32:Y34 AD32">
    <cfRule type="cellIs" dxfId="53" priority="69" operator="equal">
      <formula>0</formula>
    </cfRule>
  </conditionalFormatting>
  <conditionalFormatting sqref="Y32:Y34 AD32">
    <cfRule type="cellIs" dxfId="52" priority="68" operator="greaterThan">
      <formula>0</formula>
    </cfRule>
  </conditionalFormatting>
  <conditionalFormatting sqref="Y32:Y34 AD32">
    <cfRule type="cellIs" dxfId="51" priority="67" operator="lessThan">
      <formula>0</formula>
    </cfRule>
  </conditionalFormatting>
  <conditionalFormatting sqref="Z32:AB34">
    <cfRule type="cellIs" dxfId="50" priority="66" operator="greaterThan">
      <formula>0</formula>
    </cfRule>
  </conditionalFormatting>
  <conditionalFormatting sqref="AC31 AD32 Y32:AB34">
    <cfRule type="cellIs" dxfId="49" priority="65" operator="equal">
      <formula>0</formula>
    </cfRule>
  </conditionalFormatting>
  <conditionalFormatting sqref="AC31">
    <cfRule type="containsErrors" dxfId="48" priority="64">
      <formula>ISERROR(AC31)</formula>
    </cfRule>
  </conditionalFormatting>
  <conditionalFormatting sqref="AC31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{8FDAFCF5-B0F1-4C81-A4D3-36B41EFB68CB}</x14:id>
        </ext>
      </extLst>
    </cfRule>
  </conditionalFormatting>
  <conditionalFormatting sqref="AC32:AC34">
    <cfRule type="containsErrors" dxfId="47" priority="58">
      <formula>ISERROR(AC32)</formula>
    </cfRule>
    <cfRule type="cellIs" dxfId="46" priority="59" operator="greaterThan">
      <formula>0</formula>
    </cfRule>
  </conditionalFormatting>
  <conditionalFormatting sqref="AA32:AB34">
    <cfRule type="cellIs" dxfId="45" priority="56" operator="lessThan">
      <formula>0</formula>
    </cfRule>
    <cfRule type="cellIs" dxfId="44" priority="57" operator="greaterThan">
      <formula>0</formula>
    </cfRule>
  </conditionalFormatting>
  <conditionalFormatting sqref="AB32:AB34">
    <cfRule type="cellIs" dxfId="43" priority="55" operator="greaterThan">
      <formula>0</formula>
    </cfRule>
  </conditionalFormatting>
  <conditionalFormatting sqref="AC32:AC34">
    <cfRule type="cellIs" dxfId="42" priority="60" operator="equal">
      <formula>0</formula>
    </cfRule>
  </conditionalFormatting>
  <conditionalFormatting sqref="AC31">
    <cfRule type="dataBar" priority="61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{6AC9C6BC-313B-48FF-B991-E35ABB89A3FC}</x14:id>
        </ext>
      </extLst>
    </cfRule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{C146B018-D3C5-46E5-805B-7A41CB377C72}</x14:id>
        </ext>
      </extLst>
    </cfRule>
  </conditionalFormatting>
  <conditionalFormatting sqref="Y53:Y55 AD53">
    <cfRule type="cellIs" dxfId="41" priority="54" operator="equal">
      <formula>0</formula>
    </cfRule>
  </conditionalFormatting>
  <conditionalFormatting sqref="Y53:Y55 AD53">
    <cfRule type="cellIs" dxfId="40" priority="53" operator="greaterThan">
      <formula>0</formula>
    </cfRule>
  </conditionalFormatting>
  <conditionalFormatting sqref="Y53:Y55 AD53">
    <cfRule type="cellIs" dxfId="39" priority="52" operator="lessThan">
      <formula>0</formula>
    </cfRule>
  </conditionalFormatting>
  <conditionalFormatting sqref="Z53:AB55">
    <cfRule type="cellIs" dxfId="38" priority="51" operator="greaterThan">
      <formula>0</formula>
    </cfRule>
  </conditionalFormatting>
  <conditionalFormatting sqref="AC52 AD53 Y53:AB55">
    <cfRule type="cellIs" dxfId="37" priority="50" operator="equal">
      <formula>0</formula>
    </cfRule>
  </conditionalFormatting>
  <conditionalFormatting sqref="AC52">
    <cfRule type="containsErrors" dxfId="36" priority="49">
      <formula>ISERROR(AC52)</formula>
    </cfRule>
  </conditionalFormatting>
  <conditionalFormatting sqref="AC5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{12FFACEF-25C3-4791-A9E7-2A47D88ACC5D}</x14:id>
        </ext>
      </extLst>
    </cfRule>
  </conditionalFormatting>
  <conditionalFormatting sqref="AC53:AC55">
    <cfRule type="containsErrors" dxfId="35" priority="43">
      <formula>ISERROR(AC53)</formula>
    </cfRule>
    <cfRule type="cellIs" dxfId="34" priority="44" operator="greaterThan">
      <formula>0</formula>
    </cfRule>
  </conditionalFormatting>
  <conditionalFormatting sqref="AA53:AB55">
    <cfRule type="cellIs" dxfId="33" priority="41" operator="lessThan">
      <formula>0</formula>
    </cfRule>
    <cfRule type="cellIs" dxfId="32" priority="42" operator="greaterThan">
      <formula>0</formula>
    </cfRule>
  </conditionalFormatting>
  <conditionalFormatting sqref="AB53:AB55">
    <cfRule type="cellIs" dxfId="31" priority="40" operator="greaterThan">
      <formula>0</formula>
    </cfRule>
  </conditionalFormatting>
  <conditionalFormatting sqref="AC53:AC55">
    <cfRule type="cellIs" dxfId="30" priority="45" operator="equal">
      <formula>0</formula>
    </cfRule>
  </conditionalFormatting>
  <conditionalFormatting sqref="AC52">
    <cfRule type="dataBar" priority="46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{D959A9EA-C97B-4AD8-8372-458082CD9FEA}</x14:id>
        </ext>
      </extLst>
    </cfRule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{E96DFBDC-29AD-46F8-B84E-9F1B5C9E526C}</x14:id>
        </ext>
      </extLst>
    </cfRule>
  </conditionalFormatting>
  <conditionalFormatting sqref="P5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{C0AF6AD3-8645-46A7-BDA2-0F7D65716928}</x14:id>
        </ext>
      </extLst>
    </cfRule>
  </conditionalFormatting>
  <conditionalFormatting sqref="P5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{B803C4A3-BEA8-4E5D-B954-27F9004AA6BC}</x14:id>
        </ext>
      </extLst>
    </cfRule>
  </conditionalFormatting>
  <conditionalFormatting sqref="P55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{0A1AFB90-6B33-4A28-99DF-7FB8296029D4}</x14:id>
        </ext>
      </extLst>
    </cfRule>
  </conditionalFormatting>
  <conditionalFormatting sqref="P56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{4EE50820-3FD3-49C5-9266-FE1E80D693DF}</x14:id>
        </ext>
      </extLst>
    </cfRule>
  </conditionalFormatting>
  <conditionalFormatting sqref="O53:O56 M53:M56 M39:M41 O39:O41 M43:M45 M50:M51 O43:O45 O50:O51">
    <cfRule type="cellIs" dxfId="29" priority="34" operator="equal">
      <formula>0</formula>
    </cfRule>
  </conditionalFormatting>
  <conditionalFormatting sqref="O53:O56 M53:M56 M39:M41 O39:O41 M43:M45 M50:M51 O43:O45 O50:O51">
    <cfRule type="cellIs" dxfId="28" priority="33" operator="greaterThan">
      <formula>0</formula>
    </cfRule>
  </conditionalFormatting>
  <conditionalFormatting sqref="O53:O56 M53:M56 M39:M41 O39:O41 M43:M45 M50:M51 O43:O45 O50:O51">
    <cfRule type="cellIs" dxfId="27" priority="32" operator="lessThan">
      <formula>0</formula>
    </cfRule>
  </conditionalFormatting>
  <conditionalFormatting sqref="N53:N56 N39:N41 N43:N45 N50:N51">
    <cfRule type="cellIs" dxfId="26" priority="31" operator="greaterThan">
      <formula>0</formula>
    </cfRule>
  </conditionalFormatting>
  <conditionalFormatting sqref="O39:P41 O53:P56 O43:P45 O50:P51">
    <cfRule type="cellIs" dxfId="25" priority="30" operator="equal">
      <formula>0</formula>
    </cfRule>
  </conditionalFormatting>
  <conditionalFormatting sqref="O39:P41 O53:P56 O43:P45 O50:P51">
    <cfRule type="containsErrors" dxfId="24" priority="29">
      <formula>ISERROR(O39)</formula>
    </cfRule>
  </conditionalFormatting>
  <conditionalFormatting sqref="P42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{CBB8198C-F504-4104-ABE4-C657BC36F6C1}</x14:id>
        </ext>
      </extLst>
    </cfRule>
  </conditionalFormatting>
  <conditionalFormatting sqref="M42 O42">
    <cfRule type="cellIs" dxfId="23" priority="27" operator="equal">
      <formula>0</formula>
    </cfRule>
  </conditionalFormatting>
  <conditionalFormatting sqref="M42 O42">
    <cfRule type="cellIs" dxfId="22" priority="26" operator="greaterThan">
      <formula>0</formula>
    </cfRule>
  </conditionalFormatting>
  <conditionalFormatting sqref="M42 O42">
    <cfRule type="cellIs" dxfId="21" priority="25" operator="lessThan">
      <formula>0</formula>
    </cfRule>
  </conditionalFormatting>
  <conditionalFormatting sqref="N42">
    <cfRule type="cellIs" dxfId="20" priority="24" operator="greaterThan">
      <formula>0</formula>
    </cfRule>
  </conditionalFormatting>
  <conditionalFormatting sqref="O42:P42">
    <cfRule type="cellIs" dxfId="19" priority="23" operator="equal">
      <formula>0</formula>
    </cfRule>
  </conditionalFormatting>
  <conditionalFormatting sqref="O42:P42">
    <cfRule type="containsErrors" dxfId="18" priority="22">
      <formula>ISERROR(O42)</formula>
    </cfRule>
  </conditionalFormatting>
  <conditionalFormatting sqref="P50:P51 P43:P45 P39:P41"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{9C39BE95-3B3C-4DF2-81B6-DF1B3C33B082}</x14:id>
        </ext>
      </extLst>
    </cfRule>
  </conditionalFormatting>
  <conditionalFormatting sqref="M46 O46">
    <cfRule type="cellIs" dxfId="17" priority="20" operator="equal">
      <formula>0</formula>
    </cfRule>
  </conditionalFormatting>
  <conditionalFormatting sqref="M46 O46">
    <cfRule type="cellIs" dxfId="16" priority="19" operator="greaterThan">
      <formula>0</formula>
    </cfRule>
  </conditionalFormatting>
  <conditionalFormatting sqref="M46 O46">
    <cfRule type="cellIs" dxfId="15" priority="18" operator="lessThan">
      <formula>0</formula>
    </cfRule>
  </conditionalFormatting>
  <conditionalFormatting sqref="N46">
    <cfRule type="cellIs" dxfId="14" priority="17" operator="greaterThan">
      <formula>0</formula>
    </cfRule>
  </conditionalFormatting>
  <conditionalFormatting sqref="O46:P46">
    <cfRule type="cellIs" dxfId="13" priority="16" operator="equal">
      <formula>0</formula>
    </cfRule>
  </conditionalFormatting>
  <conditionalFormatting sqref="O46:P46">
    <cfRule type="containsErrors" dxfId="12" priority="15">
      <formula>ISERROR(O46)</formula>
    </cfRule>
  </conditionalFormatting>
  <conditionalFormatting sqref="P46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{24F0FCAC-D433-4DA4-BA42-58B0B90B9A10}</x14:id>
        </ext>
      </extLst>
    </cfRule>
  </conditionalFormatting>
  <conditionalFormatting sqref="M47:M48 O47:O48">
    <cfRule type="cellIs" dxfId="11" priority="13" operator="equal">
      <formula>0</formula>
    </cfRule>
  </conditionalFormatting>
  <conditionalFormatting sqref="M47:M48 O47:O48">
    <cfRule type="cellIs" dxfId="10" priority="12" operator="greaterThan">
      <formula>0</formula>
    </cfRule>
  </conditionalFormatting>
  <conditionalFormatting sqref="M47:M48 O47:O48">
    <cfRule type="cellIs" dxfId="9" priority="11" operator="lessThan">
      <formula>0</formula>
    </cfRule>
  </conditionalFormatting>
  <conditionalFormatting sqref="N47:N48">
    <cfRule type="cellIs" dxfId="8" priority="10" operator="greaterThan">
      <formula>0</formula>
    </cfRule>
  </conditionalFormatting>
  <conditionalFormatting sqref="O47:P48">
    <cfRule type="cellIs" dxfId="7" priority="9" operator="equal">
      <formula>0</formula>
    </cfRule>
  </conditionalFormatting>
  <conditionalFormatting sqref="O47:P48">
    <cfRule type="containsErrors" dxfId="6" priority="8">
      <formula>ISERROR(O47)</formula>
    </cfRule>
  </conditionalFormatting>
  <conditionalFormatting sqref="P47:P4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{A55100C8-8CD8-4009-B439-2DC97748970D}</x14:id>
        </ext>
      </extLst>
    </cfRule>
  </conditionalFormatting>
  <conditionalFormatting sqref="M49 O49">
    <cfRule type="cellIs" dxfId="5" priority="6" operator="equal">
      <formula>0</formula>
    </cfRule>
  </conditionalFormatting>
  <conditionalFormatting sqref="M49 O49">
    <cfRule type="cellIs" dxfId="4" priority="5" operator="greaterThan">
      <formula>0</formula>
    </cfRule>
  </conditionalFormatting>
  <conditionalFormatting sqref="M49 O49">
    <cfRule type="cellIs" dxfId="3" priority="4" operator="lessThan">
      <formula>0</formula>
    </cfRule>
  </conditionalFormatting>
  <conditionalFormatting sqref="N49">
    <cfRule type="cellIs" dxfId="2" priority="3" operator="greaterThan">
      <formula>0</formula>
    </cfRule>
  </conditionalFormatting>
  <conditionalFormatting sqref="O49:P49">
    <cfRule type="cellIs" dxfId="1" priority="2" operator="equal">
      <formula>0</formula>
    </cfRule>
  </conditionalFormatting>
  <conditionalFormatting sqref="O49:P49">
    <cfRule type="containsErrors" dxfId="0" priority="1">
      <formula>ISERROR(O49)</formula>
    </cfRule>
  </conditionalFormatting>
  <conditionalFormatting sqref="P4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{637FCF13-4DD8-4619-8654-3167F8E98C71}</x14:id>
        </ext>
      </extLst>
    </cfRule>
  </conditionalFormatting>
  <dataValidations count="4">
    <dataValidation type="list" allowBlank="1" showInputMessage="1" showErrorMessage="1" sqref="B5:B1005">
      <formula1>Competitions</formula1>
    </dataValidation>
    <dataValidation type="list" allowBlank="1" showInputMessage="1" showErrorMessage="1" sqref="A5:A1005">
      <formula1>Markets</formula1>
    </dataValidation>
    <dataValidation type="list" allowBlank="1" showInputMessage="1" showErrorMessage="1" sqref="C5:C1005">
      <formula1>Dezembro</formula1>
    </dataValidation>
    <dataValidation type="list" allowBlank="1" showInputMessage="1" showErrorMessage="1" sqref="D5:D1005">
      <formula1>Sports</formula1>
    </dataValidation>
  </dataValidations>
  <hyperlinks>
    <hyperlink ref="I4" location="Outubro!A1" display="^"/>
    <hyperlink ref="B1:B2" location="INICIO!A1" display="INICIO!A1"/>
  </hyperlinks>
  <pageMargins left="0.7" right="0.7" top="0.75" bottom="0.75" header="0.3" footer="0.3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4269CB-5660-42C1-B9AD-61AAC71CF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Q48:S48</xm:sqref>
        </x14:conditionalFormatting>
        <x14:conditionalFormatting xmlns:xm="http://schemas.microsoft.com/office/excel/2006/main">
          <x14:cfRule type="dataBar" id="{15B16C67-E0E5-490D-A20D-ABCEFF83BB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Q49:S49</xm:sqref>
        </x14:conditionalFormatting>
        <x14:conditionalFormatting xmlns:xm="http://schemas.microsoft.com/office/excel/2006/main">
          <x14:cfRule type="dataBar" id="{B9396A15-2257-4C90-8F77-CF5D668653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Q50:S50</xm:sqref>
        </x14:conditionalFormatting>
        <x14:conditionalFormatting xmlns:xm="http://schemas.microsoft.com/office/excel/2006/main">
          <x14:cfRule type="dataBar" id="{3D1E4F07-C032-48D1-A4A5-5AA3C344DB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Q51:S51</xm:sqref>
        </x14:conditionalFormatting>
        <x14:conditionalFormatting xmlns:xm="http://schemas.microsoft.com/office/excel/2006/main">
          <x14:cfRule type="dataBar" id="{2096E8B3-297D-4BAC-A536-1DF47481B0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Q39:S46</xm:sqref>
        </x14:conditionalFormatting>
        <x14:conditionalFormatting xmlns:xm="http://schemas.microsoft.com/office/excel/2006/main">
          <x14:cfRule type="dataBar" id="{822BAB9C-01AB-468E-98FA-7425A94485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Q38:S38</xm:sqref>
        </x14:conditionalFormatting>
        <x14:conditionalFormatting xmlns:xm="http://schemas.microsoft.com/office/excel/2006/main">
          <x14:cfRule type="dataBar" id="{C9C05305-0797-4021-8C7F-0CCEB89C84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AC17</xm:sqref>
        </x14:conditionalFormatting>
        <x14:conditionalFormatting xmlns:xm="http://schemas.microsoft.com/office/excel/2006/main">
          <x14:cfRule type="dataBar" id="{F11BBE88-7C17-4CFC-A75D-812C0AD784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A1EFE71-264B-4B2F-835D-0157842458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AC56 AC41 AC26 AC17 AC4 AC35 AC46 AC62 AC67 AC71</xm:sqref>
        </x14:conditionalFormatting>
        <x14:conditionalFormatting xmlns:xm="http://schemas.microsoft.com/office/excel/2006/main">
          <x14:cfRule type="dataBar" id="{28AD4695-7C75-4BD4-97B3-FFFC2283D2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1F415416-A3ED-4786-B6E9-8BB7991036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6009FCA-3591-471D-B427-8E08C32661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AC9</xm:sqref>
        </x14:conditionalFormatting>
        <x14:conditionalFormatting xmlns:xm="http://schemas.microsoft.com/office/excel/2006/main">
          <x14:cfRule type="dataBar" id="{B34DD72D-95FE-45EB-8855-FF052821F5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9F9BEC09-92C1-41CE-8DA7-AF4903A46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16251D3-4499-4A28-85DE-6B4D9770F8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AC13</xm:sqref>
        </x14:conditionalFormatting>
        <x14:conditionalFormatting xmlns:xm="http://schemas.microsoft.com/office/excel/2006/main">
          <x14:cfRule type="dataBar" id="{216C3DF1-ACC8-4E27-8505-BEEC42577D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74C21E47-8951-4D7C-A1B8-6A88FCAA9F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79E37BC-0479-4677-A510-599854065D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</xm:sqref>
        </x14:conditionalFormatting>
        <x14:conditionalFormatting xmlns:xm="http://schemas.microsoft.com/office/excel/2006/main">
          <x14:cfRule type="dataBar" id="{8FDAFCF5-B0F1-4C81-A4D3-36B41EFB68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6AC9C6BC-313B-48FF-B991-E35ABB89A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146B018-D3C5-46E5-805B-7A41CB377C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AC31</xm:sqref>
        </x14:conditionalFormatting>
        <x14:conditionalFormatting xmlns:xm="http://schemas.microsoft.com/office/excel/2006/main">
          <x14:cfRule type="dataBar" id="{12FFACEF-25C3-4791-A9E7-2A47D88ACC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D959A9EA-C97B-4AD8-8372-458082CD9F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96DFBDC-29AD-46F8-B84E-9F1B5C9E52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AC52</xm:sqref>
        </x14:conditionalFormatting>
        <x14:conditionalFormatting xmlns:xm="http://schemas.microsoft.com/office/excel/2006/main">
          <x14:cfRule type="dataBar" id="{C0AF6AD3-8645-46A7-BDA2-0F7D657169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P53</xm:sqref>
        </x14:conditionalFormatting>
        <x14:conditionalFormatting xmlns:xm="http://schemas.microsoft.com/office/excel/2006/main">
          <x14:cfRule type="dataBar" id="{B803C4A3-BEA8-4E5D-B954-27F9004AA6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P54</xm:sqref>
        </x14:conditionalFormatting>
        <x14:conditionalFormatting xmlns:xm="http://schemas.microsoft.com/office/excel/2006/main">
          <x14:cfRule type="dataBar" id="{0A1AFB90-6B33-4A28-99DF-7FB8296029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P55</xm:sqref>
        </x14:conditionalFormatting>
        <x14:conditionalFormatting xmlns:xm="http://schemas.microsoft.com/office/excel/2006/main">
          <x14:cfRule type="dataBar" id="{4EE50820-3FD3-49C5-9266-FE1E80D693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P56</xm:sqref>
        </x14:conditionalFormatting>
        <x14:conditionalFormatting xmlns:xm="http://schemas.microsoft.com/office/excel/2006/main">
          <x14:cfRule type="dataBar" id="{CBB8198C-F504-4104-ABE4-C657BC36F6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P42</xm:sqref>
        </x14:conditionalFormatting>
        <x14:conditionalFormatting xmlns:xm="http://schemas.microsoft.com/office/excel/2006/main">
          <x14:cfRule type="dataBar" id="{9C39BE95-3B3C-4DF2-81B6-DF1B3C33B0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P50:P51 P43:P45 P39:P41</xm:sqref>
        </x14:conditionalFormatting>
        <x14:conditionalFormatting xmlns:xm="http://schemas.microsoft.com/office/excel/2006/main">
          <x14:cfRule type="dataBar" id="{24F0FCAC-D433-4DA4-BA42-58B0B90B9A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</xm:sqref>
        </x14:conditionalFormatting>
        <x14:conditionalFormatting xmlns:xm="http://schemas.microsoft.com/office/excel/2006/main">
          <x14:cfRule type="dataBar" id="{A55100C8-8CD8-4009-B439-2DC9774897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P47:P48</xm:sqref>
        </x14:conditionalFormatting>
        <x14:conditionalFormatting xmlns:xm="http://schemas.microsoft.com/office/excel/2006/main">
          <x14:cfRule type="dataBar" id="{637FCF13-4DD8-4619-8654-3167F8E98C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B4" sqref="B4:D4"/>
    </sheetView>
  </sheetViews>
  <sheetFormatPr defaultColWidth="8.875" defaultRowHeight="15" x14ac:dyDescent="0.25"/>
  <cols>
    <col min="1" max="8" width="8.875" style="45"/>
    <col min="9" max="9" width="11.375" style="45" customWidth="1"/>
    <col min="10" max="10" width="10" style="45" customWidth="1"/>
    <col min="11" max="16384" width="8.875" style="45"/>
  </cols>
  <sheetData>
    <row r="2" spans="1:10" ht="15" customHeight="1" x14ac:dyDescent="0.25">
      <c r="B2" s="327" t="s">
        <v>120</v>
      </c>
      <c r="C2" s="328"/>
      <c r="D2" s="329"/>
      <c r="E2" s="313" t="s">
        <v>127</v>
      </c>
      <c r="F2" s="314"/>
      <c r="G2" s="314"/>
    </row>
    <row r="3" spans="1:10" ht="15" customHeight="1" x14ac:dyDescent="0.25">
      <c r="B3" s="330"/>
      <c r="C3" s="331"/>
      <c r="D3" s="332"/>
      <c r="E3" s="313"/>
      <c r="F3" s="314"/>
      <c r="G3" s="314"/>
    </row>
    <row r="4" spans="1:10" ht="15" customHeight="1" x14ac:dyDescent="0.25">
      <c r="B4" s="317"/>
      <c r="C4" s="319"/>
      <c r="D4" s="320"/>
      <c r="E4" s="315"/>
      <c r="F4" s="316"/>
      <c r="G4" s="316"/>
    </row>
    <row r="7" spans="1:10" x14ac:dyDescent="0.25">
      <c r="A7" s="321" t="s">
        <v>129</v>
      </c>
      <c r="B7" s="322"/>
    </row>
    <row r="8" spans="1:10" x14ac:dyDescent="0.25">
      <c r="A8" s="323"/>
      <c r="B8" s="324"/>
      <c r="C8" s="325" t="s">
        <v>130</v>
      </c>
      <c r="D8" s="326"/>
      <c r="E8" s="312" t="s">
        <v>174</v>
      </c>
      <c r="F8" s="161"/>
      <c r="G8" s="312" t="s">
        <v>173</v>
      </c>
      <c r="H8" s="161"/>
      <c r="I8" s="161" t="s">
        <v>175</v>
      </c>
      <c r="J8" s="161"/>
    </row>
    <row r="9" spans="1:10" x14ac:dyDescent="0.25">
      <c r="A9" s="168" t="s">
        <v>100</v>
      </c>
      <c r="B9" s="170"/>
      <c r="C9" s="317"/>
      <c r="D9" s="318"/>
      <c r="E9" s="319"/>
      <c r="F9" s="320"/>
      <c r="G9" s="303">
        <f>Janeiro!T43</f>
        <v>0</v>
      </c>
      <c r="H9" s="304"/>
      <c r="I9" s="171">
        <f>E9+G9</f>
        <v>0</v>
      </c>
      <c r="J9" s="304"/>
    </row>
    <row r="10" spans="1:10" x14ac:dyDescent="0.25">
      <c r="A10" s="168" t="s">
        <v>89</v>
      </c>
      <c r="B10" s="170"/>
      <c r="C10" s="317"/>
      <c r="D10" s="318"/>
      <c r="E10" s="319"/>
      <c r="F10" s="320"/>
      <c r="G10" s="303">
        <f>Fevereiro!T43</f>
        <v>0</v>
      </c>
      <c r="H10" s="304"/>
      <c r="I10" s="171">
        <f t="shared" ref="I10:I20" si="0">E10+G10</f>
        <v>0</v>
      </c>
      <c r="J10" s="304"/>
    </row>
    <row r="11" spans="1:10" x14ac:dyDescent="0.25">
      <c r="A11" s="168" t="s">
        <v>90</v>
      </c>
      <c r="B11" s="170"/>
      <c r="C11" s="317"/>
      <c r="D11" s="318"/>
      <c r="E11" s="319"/>
      <c r="F11" s="320"/>
      <c r="G11" s="303">
        <f>Março!T43</f>
        <v>0</v>
      </c>
      <c r="H11" s="304"/>
      <c r="I11" s="171">
        <f t="shared" si="0"/>
        <v>0</v>
      </c>
      <c r="J11" s="304"/>
    </row>
    <row r="12" spans="1:10" x14ac:dyDescent="0.25">
      <c r="A12" s="168" t="s">
        <v>91</v>
      </c>
      <c r="B12" s="170"/>
      <c r="C12" s="317"/>
      <c r="D12" s="318"/>
      <c r="E12" s="319"/>
      <c r="F12" s="320"/>
      <c r="G12" s="303">
        <f>Abril!T43</f>
        <v>0</v>
      </c>
      <c r="H12" s="304"/>
      <c r="I12" s="171">
        <f t="shared" si="0"/>
        <v>0</v>
      </c>
      <c r="J12" s="304"/>
    </row>
    <row r="13" spans="1:10" x14ac:dyDescent="0.25">
      <c r="A13" s="168" t="s">
        <v>92</v>
      </c>
      <c r="B13" s="170"/>
      <c r="C13" s="317"/>
      <c r="D13" s="318"/>
      <c r="E13" s="319"/>
      <c r="F13" s="320"/>
      <c r="G13" s="303">
        <f>Maio!T43</f>
        <v>0</v>
      </c>
      <c r="H13" s="304"/>
      <c r="I13" s="171">
        <f t="shared" si="0"/>
        <v>0</v>
      </c>
      <c r="J13" s="304"/>
    </row>
    <row r="14" spans="1:10" x14ac:dyDescent="0.25">
      <c r="A14" s="168" t="s">
        <v>93</v>
      </c>
      <c r="B14" s="170"/>
      <c r="C14" s="317"/>
      <c r="D14" s="318"/>
      <c r="E14" s="319"/>
      <c r="F14" s="320"/>
      <c r="G14" s="303">
        <f>Junho!T43</f>
        <v>0</v>
      </c>
      <c r="H14" s="304"/>
      <c r="I14" s="171">
        <f t="shared" si="0"/>
        <v>0</v>
      </c>
      <c r="J14" s="304"/>
    </row>
    <row r="15" spans="1:10" x14ac:dyDescent="0.25">
      <c r="A15" s="168" t="s">
        <v>94</v>
      </c>
      <c r="B15" s="170"/>
      <c r="C15" s="317"/>
      <c r="D15" s="318"/>
      <c r="E15" s="319"/>
      <c r="F15" s="320"/>
      <c r="G15" s="303">
        <f>Julho!T43</f>
        <v>0</v>
      </c>
      <c r="H15" s="304"/>
      <c r="I15" s="171">
        <f t="shared" si="0"/>
        <v>0</v>
      </c>
      <c r="J15" s="304"/>
    </row>
    <row r="16" spans="1:10" x14ac:dyDescent="0.25">
      <c r="A16" s="168" t="s">
        <v>95</v>
      </c>
      <c r="B16" s="170"/>
      <c r="C16" s="317"/>
      <c r="D16" s="318"/>
      <c r="E16" s="319"/>
      <c r="F16" s="320"/>
      <c r="G16" s="303">
        <f>Agosto!T43</f>
        <v>0</v>
      </c>
      <c r="H16" s="304"/>
      <c r="I16" s="171">
        <f t="shared" si="0"/>
        <v>0</v>
      </c>
      <c r="J16" s="304"/>
    </row>
    <row r="17" spans="1:10" x14ac:dyDescent="0.25">
      <c r="A17" s="168" t="s">
        <v>96</v>
      </c>
      <c r="B17" s="170"/>
      <c r="C17" s="317"/>
      <c r="D17" s="318"/>
      <c r="E17" s="319"/>
      <c r="F17" s="320"/>
      <c r="G17" s="303">
        <f>Setembro!T43</f>
        <v>0</v>
      </c>
      <c r="H17" s="304"/>
      <c r="I17" s="171">
        <f t="shared" si="0"/>
        <v>0</v>
      </c>
      <c r="J17" s="304"/>
    </row>
    <row r="18" spans="1:10" x14ac:dyDescent="0.25">
      <c r="A18" s="168" t="s">
        <v>97</v>
      </c>
      <c r="B18" s="170"/>
      <c r="C18" s="317"/>
      <c r="D18" s="318"/>
      <c r="E18" s="319"/>
      <c r="F18" s="320"/>
      <c r="G18" s="303">
        <f>Outubro!T43</f>
        <v>0</v>
      </c>
      <c r="H18" s="304"/>
      <c r="I18" s="171">
        <f t="shared" si="0"/>
        <v>0</v>
      </c>
      <c r="J18" s="304"/>
    </row>
    <row r="19" spans="1:10" x14ac:dyDescent="0.25">
      <c r="A19" s="168" t="s">
        <v>98</v>
      </c>
      <c r="B19" s="170"/>
      <c r="C19" s="317"/>
      <c r="D19" s="318"/>
      <c r="E19" s="319"/>
      <c r="F19" s="320"/>
      <c r="G19" s="303">
        <f>Novembro!T43</f>
        <v>0</v>
      </c>
      <c r="H19" s="304"/>
      <c r="I19" s="171">
        <f t="shared" si="0"/>
        <v>0</v>
      </c>
      <c r="J19" s="304"/>
    </row>
    <row r="20" spans="1:10" x14ac:dyDescent="0.25">
      <c r="A20" s="168" t="s">
        <v>99</v>
      </c>
      <c r="B20" s="170"/>
      <c r="C20" s="317"/>
      <c r="D20" s="318"/>
      <c r="E20" s="319"/>
      <c r="F20" s="320"/>
      <c r="G20" s="303">
        <f>Dezembro!T43</f>
        <v>0</v>
      </c>
      <c r="H20" s="304"/>
      <c r="I20" s="171">
        <f t="shared" si="0"/>
        <v>0</v>
      </c>
      <c r="J20" s="304"/>
    </row>
    <row r="21" spans="1:10" x14ac:dyDescent="0.25">
      <c r="C21" s="309">
        <f>SUM(C9:D20)</f>
        <v>0</v>
      </c>
      <c r="D21" s="310"/>
      <c r="E21" s="311">
        <f>SUM(E9:F20)</f>
        <v>0</v>
      </c>
      <c r="F21" s="306"/>
      <c r="G21" s="311">
        <f>SUM(G9:H20)</f>
        <v>0</v>
      </c>
      <c r="H21" s="306"/>
      <c r="I21" s="305">
        <f>SUM(I9:J20)</f>
        <v>0</v>
      </c>
      <c r="J21" s="306"/>
    </row>
    <row r="22" spans="1:10" x14ac:dyDescent="0.25">
      <c r="C22" s="307">
        <f>SUM(I21-C21)</f>
        <v>0</v>
      </c>
      <c r="D22" s="308"/>
      <c r="E22" s="308"/>
      <c r="F22" s="308"/>
      <c r="G22" s="308"/>
      <c r="H22" s="308"/>
      <c r="I22" s="308"/>
      <c r="J22" s="308"/>
    </row>
  </sheetData>
  <sheetProtection sheet="1" objects="1" scenarios="1" selectLockedCells="1"/>
  <mergeCells count="74">
    <mergeCell ref="B2:D3"/>
    <mergeCell ref="B4:D4"/>
    <mergeCell ref="A15:B15"/>
    <mergeCell ref="A14:B14"/>
    <mergeCell ref="A13:B13"/>
    <mergeCell ref="A12:B12"/>
    <mergeCell ref="A11:B11"/>
    <mergeCell ref="E16:F16"/>
    <mergeCell ref="E15:F15"/>
    <mergeCell ref="A7:B8"/>
    <mergeCell ref="A9:B9"/>
    <mergeCell ref="C8:D8"/>
    <mergeCell ref="E8:F8"/>
    <mergeCell ref="A16:B16"/>
    <mergeCell ref="A20:B20"/>
    <mergeCell ref="A19:B19"/>
    <mergeCell ref="C10:D10"/>
    <mergeCell ref="C9:D9"/>
    <mergeCell ref="C14:D14"/>
    <mergeCell ref="C13:D13"/>
    <mergeCell ref="C12:D12"/>
    <mergeCell ref="C16:D16"/>
    <mergeCell ref="C15:D15"/>
    <mergeCell ref="C11:D11"/>
    <mergeCell ref="A18:B18"/>
    <mergeCell ref="A17:B17"/>
    <mergeCell ref="A10:B10"/>
    <mergeCell ref="E2:G3"/>
    <mergeCell ref="E4:G4"/>
    <mergeCell ref="C20:D20"/>
    <mergeCell ref="C19:D19"/>
    <mergeCell ref="C18:D18"/>
    <mergeCell ref="C17:D17"/>
    <mergeCell ref="E20:F20"/>
    <mergeCell ref="E19:F19"/>
    <mergeCell ref="E18:F18"/>
    <mergeCell ref="E17:F17"/>
    <mergeCell ref="E13:F13"/>
    <mergeCell ref="E9:F9"/>
    <mergeCell ref="E10:F10"/>
    <mergeCell ref="E14:F14"/>
    <mergeCell ref="E12:F12"/>
    <mergeCell ref="E11:F11"/>
    <mergeCell ref="G8:H8"/>
    <mergeCell ref="G19:H19"/>
    <mergeCell ref="G20:H20"/>
    <mergeCell ref="G21:H21"/>
    <mergeCell ref="G14:H14"/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C22:J22"/>
    <mergeCell ref="C21:D21"/>
    <mergeCell ref="E21:F21"/>
  </mergeCells>
  <dataValidations count="1">
    <dataValidation type="list" allowBlank="1" showInputMessage="1" showErrorMessage="1" sqref="E4">
      <formula1>Months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2"/>
  <sheetViews>
    <sheetView workbookViewId="0">
      <selection activeCell="B11" sqref="B11"/>
    </sheetView>
  </sheetViews>
  <sheetFormatPr defaultColWidth="8.875" defaultRowHeight="15" x14ac:dyDescent="0.25"/>
  <cols>
    <col min="1" max="1" width="8.875" style="6"/>
    <col min="2" max="2" width="13.125" style="6" bestFit="1" customWidth="1"/>
    <col min="3" max="3" width="34.375" style="6" bestFit="1" customWidth="1"/>
    <col min="4" max="4" width="18.125" style="6" bestFit="1" customWidth="1"/>
    <col min="5" max="16" width="8.875" style="6"/>
    <col min="17" max="17" width="10.375" style="6" bestFit="1" customWidth="1"/>
    <col min="18" max="16384" width="8.875" style="6"/>
  </cols>
  <sheetData>
    <row r="2" spans="2:17" x14ac:dyDescent="0.25">
      <c r="B2" s="1" t="s">
        <v>0</v>
      </c>
      <c r="C2" s="38" t="s">
        <v>1</v>
      </c>
      <c r="D2" s="38" t="s">
        <v>2</v>
      </c>
      <c r="E2" s="333" t="s">
        <v>128</v>
      </c>
      <c r="F2" s="333"/>
      <c r="G2" s="333"/>
      <c r="H2" s="333"/>
      <c r="I2" s="334"/>
      <c r="J2" s="334"/>
      <c r="K2" s="334"/>
      <c r="L2" s="334"/>
      <c r="M2" s="334"/>
      <c r="N2" s="334"/>
      <c r="O2" s="334"/>
      <c r="P2" s="334"/>
      <c r="Q2" s="77" t="s">
        <v>88</v>
      </c>
    </row>
    <row r="3" spans="2:17" x14ac:dyDescent="0.25">
      <c r="B3" s="35" t="s">
        <v>48</v>
      </c>
      <c r="C3" s="31" t="s">
        <v>157</v>
      </c>
      <c r="D3" s="35" t="s">
        <v>16</v>
      </c>
      <c r="E3" s="39">
        <v>40909</v>
      </c>
      <c r="F3" s="40">
        <v>40940</v>
      </c>
      <c r="G3" s="39">
        <v>40969</v>
      </c>
      <c r="H3" s="40">
        <v>41000</v>
      </c>
      <c r="I3" s="39">
        <v>41030</v>
      </c>
      <c r="J3" s="39">
        <v>41061</v>
      </c>
      <c r="K3" s="40">
        <v>41091</v>
      </c>
      <c r="L3" s="39">
        <v>41122</v>
      </c>
      <c r="M3" s="40">
        <v>41153</v>
      </c>
      <c r="N3" s="39">
        <v>41183</v>
      </c>
      <c r="O3" s="39">
        <v>41214</v>
      </c>
      <c r="P3" s="39">
        <v>41244</v>
      </c>
      <c r="Q3" s="78" t="s">
        <v>100</v>
      </c>
    </row>
    <row r="4" spans="2:17" x14ac:dyDescent="0.25">
      <c r="B4" s="36" t="s">
        <v>49</v>
      </c>
      <c r="C4" s="33" t="s">
        <v>148</v>
      </c>
      <c r="D4" s="36" t="s">
        <v>17</v>
      </c>
      <c r="E4" s="41">
        <v>40910</v>
      </c>
      <c r="F4" s="42">
        <v>40941</v>
      </c>
      <c r="G4" s="41">
        <v>40970</v>
      </c>
      <c r="H4" s="42">
        <v>41001</v>
      </c>
      <c r="I4" s="41">
        <v>41031</v>
      </c>
      <c r="J4" s="41">
        <v>41062</v>
      </c>
      <c r="K4" s="42">
        <v>41092</v>
      </c>
      <c r="L4" s="41">
        <v>41123</v>
      </c>
      <c r="M4" s="42">
        <v>41154</v>
      </c>
      <c r="N4" s="41">
        <v>41184</v>
      </c>
      <c r="O4" s="41">
        <v>41215</v>
      </c>
      <c r="P4" s="41">
        <v>41245</v>
      </c>
      <c r="Q4" s="33" t="s">
        <v>89</v>
      </c>
    </row>
    <row r="5" spans="2:17" x14ac:dyDescent="0.25">
      <c r="B5" s="36" t="s">
        <v>50</v>
      </c>
      <c r="C5" s="33" t="s">
        <v>149</v>
      </c>
      <c r="D5" s="36" t="s">
        <v>18</v>
      </c>
      <c r="E5" s="41">
        <v>40911</v>
      </c>
      <c r="F5" s="42">
        <v>40942</v>
      </c>
      <c r="G5" s="41">
        <v>40971</v>
      </c>
      <c r="H5" s="42">
        <v>41002</v>
      </c>
      <c r="I5" s="41">
        <v>41032</v>
      </c>
      <c r="J5" s="41">
        <v>41063</v>
      </c>
      <c r="K5" s="42">
        <v>41093</v>
      </c>
      <c r="L5" s="41">
        <v>41124</v>
      </c>
      <c r="M5" s="42">
        <v>41155</v>
      </c>
      <c r="N5" s="41">
        <v>41185</v>
      </c>
      <c r="O5" s="41">
        <v>41216</v>
      </c>
      <c r="P5" s="41">
        <v>41246</v>
      </c>
      <c r="Q5" s="33" t="s">
        <v>90</v>
      </c>
    </row>
    <row r="6" spans="2:17" x14ac:dyDescent="0.25">
      <c r="B6" s="36" t="s">
        <v>209</v>
      </c>
      <c r="C6" s="33" t="s">
        <v>150</v>
      </c>
      <c r="D6" s="36" t="s">
        <v>74</v>
      </c>
      <c r="E6" s="41">
        <v>40912</v>
      </c>
      <c r="F6" s="42">
        <v>40943</v>
      </c>
      <c r="G6" s="41">
        <v>40972</v>
      </c>
      <c r="H6" s="42">
        <v>41003</v>
      </c>
      <c r="I6" s="41">
        <v>41033</v>
      </c>
      <c r="J6" s="41">
        <v>41064</v>
      </c>
      <c r="K6" s="42">
        <v>41094</v>
      </c>
      <c r="L6" s="41">
        <v>41125</v>
      </c>
      <c r="M6" s="42">
        <v>41156</v>
      </c>
      <c r="N6" s="41">
        <v>41186</v>
      </c>
      <c r="O6" s="41">
        <v>41217</v>
      </c>
      <c r="P6" s="41">
        <v>41247</v>
      </c>
      <c r="Q6" s="33" t="s">
        <v>91</v>
      </c>
    </row>
    <row r="7" spans="2:17" x14ac:dyDescent="0.25">
      <c r="B7" s="36" t="s">
        <v>51</v>
      </c>
      <c r="C7" s="33" t="s">
        <v>151</v>
      </c>
      <c r="D7" s="37" t="s">
        <v>19</v>
      </c>
      <c r="E7" s="41">
        <v>40913</v>
      </c>
      <c r="F7" s="42">
        <v>40944</v>
      </c>
      <c r="G7" s="41">
        <v>40973</v>
      </c>
      <c r="H7" s="42">
        <v>41004</v>
      </c>
      <c r="I7" s="41">
        <v>41034</v>
      </c>
      <c r="J7" s="41">
        <v>41065</v>
      </c>
      <c r="K7" s="42">
        <v>41095</v>
      </c>
      <c r="L7" s="41">
        <v>41126</v>
      </c>
      <c r="M7" s="42">
        <v>41157</v>
      </c>
      <c r="N7" s="41">
        <v>41187</v>
      </c>
      <c r="O7" s="41">
        <v>41218</v>
      </c>
      <c r="P7" s="41">
        <v>41248</v>
      </c>
      <c r="Q7" s="33" t="s">
        <v>92</v>
      </c>
    </row>
    <row r="8" spans="2:17" x14ac:dyDescent="0.25">
      <c r="B8" s="36" t="s">
        <v>160</v>
      </c>
      <c r="C8" s="32" t="s">
        <v>221</v>
      </c>
      <c r="E8" s="41">
        <v>40914</v>
      </c>
      <c r="F8" s="42">
        <v>40945</v>
      </c>
      <c r="G8" s="41">
        <v>40974</v>
      </c>
      <c r="H8" s="42">
        <v>41005</v>
      </c>
      <c r="I8" s="41">
        <v>41035</v>
      </c>
      <c r="J8" s="41">
        <v>41066</v>
      </c>
      <c r="K8" s="42">
        <v>41096</v>
      </c>
      <c r="L8" s="41">
        <v>41127</v>
      </c>
      <c r="M8" s="42">
        <v>41158</v>
      </c>
      <c r="N8" s="41">
        <v>41188</v>
      </c>
      <c r="O8" s="41">
        <v>41219</v>
      </c>
      <c r="P8" s="41">
        <v>41249</v>
      </c>
      <c r="Q8" s="33" t="s">
        <v>93</v>
      </c>
    </row>
    <row r="9" spans="2:17" x14ac:dyDescent="0.25">
      <c r="B9" s="36" t="s">
        <v>161</v>
      </c>
      <c r="C9" s="33" t="s">
        <v>199</v>
      </c>
      <c r="E9" s="41">
        <v>40915</v>
      </c>
      <c r="F9" s="42">
        <v>40946</v>
      </c>
      <c r="G9" s="41">
        <v>40975</v>
      </c>
      <c r="H9" s="42">
        <v>41006</v>
      </c>
      <c r="I9" s="41">
        <v>41036</v>
      </c>
      <c r="J9" s="41">
        <v>41067</v>
      </c>
      <c r="K9" s="42">
        <v>41097</v>
      </c>
      <c r="L9" s="41">
        <v>41128</v>
      </c>
      <c r="M9" s="42">
        <v>41159</v>
      </c>
      <c r="N9" s="41">
        <v>41189</v>
      </c>
      <c r="O9" s="41">
        <v>41220</v>
      </c>
      <c r="P9" s="41">
        <v>41250</v>
      </c>
      <c r="Q9" s="33" t="s">
        <v>94</v>
      </c>
    </row>
    <row r="10" spans="2:17" x14ac:dyDescent="0.25">
      <c r="B10" s="36" t="s">
        <v>210</v>
      </c>
      <c r="C10" s="33" t="s">
        <v>200</v>
      </c>
      <c r="E10" s="41">
        <v>40916</v>
      </c>
      <c r="F10" s="42">
        <v>40947</v>
      </c>
      <c r="G10" s="41">
        <v>40976</v>
      </c>
      <c r="H10" s="42">
        <v>41007</v>
      </c>
      <c r="I10" s="41">
        <v>41037</v>
      </c>
      <c r="J10" s="41">
        <v>41068</v>
      </c>
      <c r="K10" s="42">
        <v>41098</v>
      </c>
      <c r="L10" s="41">
        <v>41129</v>
      </c>
      <c r="M10" s="42">
        <v>41160</v>
      </c>
      <c r="N10" s="41">
        <v>41190</v>
      </c>
      <c r="O10" s="41">
        <v>41221</v>
      </c>
      <c r="P10" s="41">
        <v>41251</v>
      </c>
      <c r="Q10" s="33" t="s">
        <v>95</v>
      </c>
    </row>
    <row r="11" spans="2:17" x14ac:dyDescent="0.25">
      <c r="B11" s="33" t="s">
        <v>217</v>
      </c>
      <c r="C11" s="33" t="s">
        <v>201</v>
      </c>
      <c r="E11" s="41">
        <v>40917</v>
      </c>
      <c r="F11" s="42">
        <v>40948</v>
      </c>
      <c r="G11" s="41">
        <v>40977</v>
      </c>
      <c r="H11" s="42">
        <v>41008</v>
      </c>
      <c r="I11" s="41">
        <v>41038</v>
      </c>
      <c r="J11" s="41">
        <v>41069</v>
      </c>
      <c r="K11" s="42">
        <v>41099</v>
      </c>
      <c r="L11" s="41">
        <v>41130</v>
      </c>
      <c r="M11" s="42">
        <v>41161</v>
      </c>
      <c r="N11" s="41">
        <v>41191</v>
      </c>
      <c r="O11" s="41">
        <v>41222</v>
      </c>
      <c r="P11" s="41">
        <v>41252</v>
      </c>
      <c r="Q11" s="33" t="s">
        <v>96</v>
      </c>
    </row>
    <row r="12" spans="2:17" x14ac:dyDescent="0.25">
      <c r="B12" s="33" t="s">
        <v>218</v>
      </c>
      <c r="C12" s="32" t="s">
        <v>192</v>
      </c>
      <c r="E12" s="41">
        <v>40918</v>
      </c>
      <c r="F12" s="42">
        <v>40949</v>
      </c>
      <c r="G12" s="41">
        <v>40978</v>
      </c>
      <c r="H12" s="42">
        <v>41009</v>
      </c>
      <c r="I12" s="41">
        <v>41039</v>
      </c>
      <c r="J12" s="41">
        <v>41070</v>
      </c>
      <c r="K12" s="42">
        <v>41100</v>
      </c>
      <c r="L12" s="41">
        <v>41131</v>
      </c>
      <c r="M12" s="42">
        <v>41162</v>
      </c>
      <c r="N12" s="41">
        <v>41192</v>
      </c>
      <c r="O12" s="41">
        <v>41223</v>
      </c>
      <c r="P12" s="41">
        <v>41253</v>
      </c>
      <c r="Q12" s="33" t="s">
        <v>97</v>
      </c>
    </row>
    <row r="13" spans="2:17" x14ac:dyDescent="0.25">
      <c r="B13" s="33" t="s">
        <v>219</v>
      </c>
      <c r="C13" s="33" t="s">
        <v>198</v>
      </c>
      <c r="E13" s="41">
        <v>40919</v>
      </c>
      <c r="F13" s="42">
        <v>40950</v>
      </c>
      <c r="G13" s="41">
        <v>40979</v>
      </c>
      <c r="H13" s="42">
        <v>41010</v>
      </c>
      <c r="I13" s="41">
        <v>41040</v>
      </c>
      <c r="J13" s="41">
        <v>41071</v>
      </c>
      <c r="K13" s="42">
        <v>41101</v>
      </c>
      <c r="L13" s="41">
        <v>41132</v>
      </c>
      <c r="M13" s="42">
        <v>41163</v>
      </c>
      <c r="N13" s="41">
        <v>41193</v>
      </c>
      <c r="O13" s="41">
        <v>41224</v>
      </c>
      <c r="P13" s="41">
        <v>41254</v>
      </c>
      <c r="Q13" s="33" t="s">
        <v>98</v>
      </c>
    </row>
    <row r="14" spans="2:17" x14ac:dyDescent="0.25">
      <c r="B14" s="36" t="s">
        <v>52</v>
      </c>
      <c r="C14" s="33" t="s">
        <v>193</v>
      </c>
      <c r="E14" s="41">
        <v>40920</v>
      </c>
      <c r="F14" s="42">
        <v>40951</v>
      </c>
      <c r="G14" s="41">
        <v>40980</v>
      </c>
      <c r="H14" s="42">
        <v>41011</v>
      </c>
      <c r="I14" s="41">
        <v>41041</v>
      </c>
      <c r="J14" s="41">
        <v>41072</v>
      </c>
      <c r="K14" s="42">
        <v>41102</v>
      </c>
      <c r="L14" s="41">
        <v>41133</v>
      </c>
      <c r="M14" s="42">
        <v>41164</v>
      </c>
      <c r="N14" s="41">
        <v>41194</v>
      </c>
      <c r="O14" s="41">
        <v>41225</v>
      </c>
      <c r="P14" s="41">
        <v>41255</v>
      </c>
      <c r="Q14" s="34" t="s">
        <v>99</v>
      </c>
    </row>
    <row r="15" spans="2:17" x14ac:dyDescent="0.25">
      <c r="B15" s="37" t="s">
        <v>53</v>
      </c>
      <c r="C15" s="33" t="s">
        <v>197</v>
      </c>
      <c r="E15" s="41">
        <v>40921</v>
      </c>
      <c r="F15" s="42">
        <v>40952</v>
      </c>
      <c r="G15" s="41">
        <v>40981</v>
      </c>
      <c r="H15" s="42">
        <v>41012</v>
      </c>
      <c r="I15" s="41">
        <v>41042</v>
      </c>
      <c r="J15" s="41">
        <v>41073</v>
      </c>
      <c r="K15" s="42">
        <v>41103</v>
      </c>
      <c r="L15" s="41">
        <v>41134</v>
      </c>
      <c r="M15" s="42">
        <v>41165</v>
      </c>
      <c r="N15" s="41">
        <v>41195</v>
      </c>
      <c r="O15" s="41">
        <v>41226</v>
      </c>
      <c r="P15" s="41">
        <v>41256</v>
      </c>
    </row>
    <row r="16" spans="2:17" x14ac:dyDescent="0.25">
      <c r="C16" s="32" t="s">
        <v>63</v>
      </c>
      <c r="E16" s="41">
        <v>40922</v>
      </c>
      <c r="F16" s="42">
        <v>40953</v>
      </c>
      <c r="G16" s="41">
        <v>40982</v>
      </c>
      <c r="H16" s="42">
        <v>41013</v>
      </c>
      <c r="I16" s="41">
        <v>41043</v>
      </c>
      <c r="J16" s="41">
        <v>41074</v>
      </c>
      <c r="K16" s="42">
        <v>41104</v>
      </c>
      <c r="L16" s="41">
        <v>41135</v>
      </c>
      <c r="M16" s="42">
        <v>41166</v>
      </c>
      <c r="N16" s="41">
        <v>41196</v>
      </c>
      <c r="O16" s="41">
        <v>41227</v>
      </c>
      <c r="P16" s="41">
        <v>41257</v>
      </c>
    </row>
    <row r="17" spans="3:16" x14ac:dyDescent="0.25">
      <c r="C17" s="33" t="s">
        <v>24</v>
      </c>
      <c r="E17" s="41">
        <v>40923</v>
      </c>
      <c r="F17" s="42">
        <v>40954</v>
      </c>
      <c r="G17" s="41">
        <v>40983</v>
      </c>
      <c r="H17" s="42">
        <v>41014</v>
      </c>
      <c r="I17" s="41">
        <v>41044</v>
      </c>
      <c r="J17" s="41">
        <v>41075</v>
      </c>
      <c r="K17" s="42">
        <v>41105</v>
      </c>
      <c r="L17" s="41">
        <v>41136</v>
      </c>
      <c r="M17" s="42">
        <v>41167</v>
      </c>
      <c r="N17" s="41">
        <v>41197</v>
      </c>
      <c r="O17" s="41">
        <v>41228</v>
      </c>
      <c r="P17" s="41">
        <v>41258</v>
      </c>
    </row>
    <row r="18" spans="3:16" x14ac:dyDescent="0.25">
      <c r="C18" s="33" t="s">
        <v>23</v>
      </c>
      <c r="E18" s="41">
        <v>40924</v>
      </c>
      <c r="F18" s="42">
        <v>40955</v>
      </c>
      <c r="G18" s="41">
        <v>40984</v>
      </c>
      <c r="H18" s="42">
        <v>41015</v>
      </c>
      <c r="I18" s="41">
        <v>41045</v>
      </c>
      <c r="J18" s="41">
        <v>41076</v>
      </c>
      <c r="K18" s="42">
        <v>41106</v>
      </c>
      <c r="L18" s="41">
        <v>41137</v>
      </c>
      <c r="M18" s="42">
        <v>41168</v>
      </c>
      <c r="N18" s="41">
        <v>41198</v>
      </c>
      <c r="O18" s="41">
        <v>41229</v>
      </c>
      <c r="P18" s="41">
        <v>41259</v>
      </c>
    </row>
    <row r="19" spans="3:16" x14ac:dyDescent="0.25">
      <c r="C19" s="33" t="s">
        <v>32</v>
      </c>
      <c r="E19" s="41">
        <v>40925</v>
      </c>
      <c r="F19" s="42">
        <v>40956</v>
      </c>
      <c r="G19" s="41">
        <v>40985</v>
      </c>
      <c r="H19" s="42">
        <v>41016</v>
      </c>
      <c r="I19" s="41">
        <v>41046</v>
      </c>
      <c r="J19" s="41">
        <v>41077</v>
      </c>
      <c r="K19" s="42">
        <v>41107</v>
      </c>
      <c r="L19" s="41">
        <v>41138</v>
      </c>
      <c r="M19" s="42">
        <v>41169</v>
      </c>
      <c r="N19" s="41">
        <v>41199</v>
      </c>
      <c r="O19" s="41">
        <v>41230</v>
      </c>
      <c r="P19" s="41">
        <v>41260</v>
      </c>
    </row>
    <row r="20" spans="3:16" x14ac:dyDescent="0.25">
      <c r="C20" s="33" t="s">
        <v>33</v>
      </c>
      <c r="E20" s="41">
        <v>40926</v>
      </c>
      <c r="F20" s="42">
        <v>40957</v>
      </c>
      <c r="G20" s="41">
        <v>40986</v>
      </c>
      <c r="H20" s="42">
        <v>41017</v>
      </c>
      <c r="I20" s="41">
        <v>41047</v>
      </c>
      <c r="J20" s="41">
        <v>41078</v>
      </c>
      <c r="K20" s="42">
        <v>41108</v>
      </c>
      <c r="L20" s="41">
        <v>41139</v>
      </c>
      <c r="M20" s="42">
        <v>41170</v>
      </c>
      <c r="N20" s="41">
        <v>41200</v>
      </c>
      <c r="O20" s="41">
        <v>41231</v>
      </c>
      <c r="P20" s="41">
        <v>41261</v>
      </c>
    </row>
    <row r="21" spans="3:16" x14ac:dyDescent="0.25">
      <c r="C21" s="32" t="s">
        <v>220</v>
      </c>
      <c r="E21" s="41">
        <v>40927</v>
      </c>
      <c r="F21" s="42">
        <v>40958</v>
      </c>
      <c r="G21" s="41">
        <v>40987</v>
      </c>
      <c r="H21" s="42">
        <v>41018</v>
      </c>
      <c r="I21" s="41">
        <v>41048</v>
      </c>
      <c r="J21" s="41">
        <v>41079</v>
      </c>
      <c r="K21" s="42">
        <v>41109</v>
      </c>
      <c r="L21" s="41">
        <v>41140</v>
      </c>
      <c r="M21" s="42">
        <v>41171</v>
      </c>
      <c r="N21" s="41">
        <v>41201</v>
      </c>
      <c r="O21" s="41">
        <v>41232</v>
      </c>
      <c r="P21" s="41">
        <v>41262</v>
      </c>
    </row>
    <row r="22" spans="3:16" x14ac:dyDescent="0.25">
      <c r="C22" s="33" t="s">
        <v>202</v>
      </c>
      <c r="E22" s="41">
        <v>40928</v>
      </c>
      <c r="F22" s="42">
        <v>40959</v>
      </c>
      <c r="G22" s="41">
        <v>40988</v>
      </c>
      <c r="H22" s="42">
        <v>41019</v>
      </c>
      <c r="I22" s="41">
        <v>41049</v>
      </c>
      <c r="J22" s="41">
        <v>41080</v>
      </c>
      <c r="K22" s="42">
        <v>41110</v>
      </c>
      <c r="L22" s="41">
        <v>41141</v>
      </c>
      <c r="M22" s="42">
        <v>41172</v>
      </c>
      <c r="N22" s="41">
        <v>41202</v>
      </c>
      <c r="O22" s="41">
        <v>41233</v>
      </c>
      <c r="P22" s="41">
        <v>41263</v>
      </c>
    </row>
    <row r="23" spans="3:16" x14ac:dyDescent="0.25">
      <c r="C23" s="33" t="s">
        <v>203</v>
      </c>
      <c r="E23" s="41">
        <v>40929</v>
      </c>
      <c r="F23" s="42">
        <v>40960</v>
      </c>
      <c r="G23" s="41">
        <v>40989</v>
      </c>
      <c r="H23" s="42">
        <v>41020</v>
      </c>
      <c r="I23" s="41">
        <v>41050</v>
      </c>
      <c r="J23" s="41">
        <v>41081</v>
      </c>
      <c r="K23" s="42">
        <v>41111</v>
      </c>
      <c r="L23" s="41">
        <v>41142</v>
      </c>
      <c r="M23" s="42">
        <v>41173</v>
      </c>
      <c r="N23" s="41">
        <v>41203</v>
      </c>
      <c r="O23" s="41">
        <v>41234</v>
      </c>
      <c r="P23" s="41">
        <v>41264</v>
      </c>
    </row>
    <row r="24" spans="3:16" x14ac:dyDescent="0.25">
      <c r="C24" s="33" t="s">
        <v>204</v>
      </c>
      <c r="E24" s="41">
        <v>40930</v>
      </c>
      <c r="F24" s="42">
        <v>40961</v>
      </c>
      <c r="G24" s="41">
        <v>40990</v>
      </c>
      <c r="H24" s="42">
        <v>41021</v>
      </c>
      <c r="I24" s="41">
        <v>41051</v>
      </c>
      <c r="J24" s="41">
        <v>41082</v>
      </c>
      <c r="K24" s="42">
        <v>41112</v>
      </c>
      <c r="L24" s="41">
        <v>41143</v>
      </c>
      <c r="M24" s="42">
        <v>41174</v>
      </c>
      <c r="N24" s="41">
        <v>41204</v>
      </c>
      <c r="O24" s="41">
        <v>41235</v>
      </c>
      <c r="P24" s="41">
        <v>41265</v>
      </c>
    </row>
    <row r="25" spans="3:16" x14ac:dyDescent="0.25">
      <c r="C25" s="32" t="s">
        <v>152</v>
      </c>
      <c r="E25" s="41">
        <v>40931</v>
      </c>
      <c r="F25" s="42">
        <v>40962</v>
      </c>
      <c r="G25" s="41">
        <v>40991</v>
      </c>
      <c r="H25" s="42">
        <v>41022</v>
      </c>
      <c r="I25" s="41">
        <v>41052</v>
      </c>
      <c r="J25" s="41">
        <v>41083</v>
      </c>
      <c r="K25" s="42">
        <v>41113</v>
      </c>
      <c r="L25" s="41">
        <v>41144</v>
      </c>
      <c r="M25" s="42">
        <v>41175</v>
      </c>
      <c r="N25" s="41">
        <v>41205</v>
      </c>
      <c r="O25" s="41">
        <v>41236</v>
      </c>
      <c r="P25" s="41">
        <v>41266</v>
      </c>
    </row>
    <row r="26" spans="3:16" x14ac:dyDescent="0.25">
      <c r="C26" s="33" t="s">
        <v>153</v>
      </c>
      <c r="E26" s="41">
        <v>40932</v>
      </c>
      <c r="F26" s="42">
        <v>40963</v>
      </c>
      <c r="G26" s="41">
        <v>40992</v>
      </c>
      <c r="H26" s="42">
        <v>41023</v>
      </c>
      <c r="I26" s="41">
        <v>41053</v>
      </c>
      <c r="J26" s="41">
        <v>41084</v>
      </c>
      <c r="K26" s="42">
        <v>41114</v>
      </c>
      <c r="L26" s="41">
        <v>41145</v>
      </c>
      <c r="M26" s="42">
        <v>41176</v>
      </c>
      <c r="N26" s="41">
        <v>41206</v>
      </c>
      <c r="O26" s="41">
        <v>41237</v>
      </c>
      <c r="P26" s="41">
        <v>41267</v>
      </c>
    </row>
    <row r="27" spans="3:16" x14ac:dyDescent="0.25">
      <c r="C27" s="33" t="s">
        <v>154</v>
      </c>
      <c r="E27" s="41">
        <v>40933</v>
      </c>
      <c r="F27" s="42">
        <v>40964</v>
      </c>
      <c r="G27" s="41">
        <v>40993</v>
      </c>
      <c r="H27" s="42">
        <v>41024</v>
      </c>
      <c r="I27" s="41">
        <v>41054</v>
      </c>
      <c r="J27" s="41">
        <v>41085</v>
      </c>
      <c r="K27" s="42">
        <v>41115</v>
      </c>
      <c r="L27" s="41">
        <v>41146</v>
      </c>
      <c r="M27" s="42">
        <v>41177</v>
      </c>
      <c r="N27" s="41">
        <v>41207</v>
      </c>
      <c r="O27" s="41">
        <v>41238</v>
      </c>
      <c r="P27" s="41">
        <v>41268</v>
      </c>
    </row>
    <row r="28" spans="3:16" x14ac:dyDescent="0.25">
      <c r="C28" s="33" t="s">
        <v>155</v>
      </c>
      <c r="E28" s="41">
        <v>40934</v>
      </c>
      <c r="F28" s="42">
        <v>40965</v>
      </c>
      <c r="G28" s="41">
        <v>40994</v>
      </c>
      <c r="H28" s="42">
        <v>41025</v>
      </c>
      <c r="I28" s="41">
        <v>41055</v>
      </c>
      <c r="J28" s="41">
        <v>41086</v>
      </c>
      <c r="K28" s="42">
        <v>41116</v>
      </c>
      <c r="L28" s="41">
        <v>41147</v>
      </c>
      <c r="M28" s="42">
        <v>41178</v>
      </c>
      <c r="N28" s="41">
        <v>41208</v>
      </c>
      <c r="O28" s="41">
        <v>41239</v>
      </c>
      <c r="P28" s="41">
        <v>41269</v>
      </c>
    </row>
    <row r="29" spans="3:16" x14ac:dyDescent="0.25">
      <c r="C29" s="33" t="s">
        <v>156</v>
      </c>
      <c r="E29" s="41">
        <v>40935</v>
      </c>
      <c r="F29" s="42">
        <v>40966</v>
      </c>
      <c r="G29" s="41">
        <v>40995</v>
      </c>
      <c r="H29" s="42">
        <v>41026</v>
      </c>
      <c r="I29" s="41">
        <v>41056</v>
      </c>
      <c r="J29" s="41">
        <v>41087</v>
      </c>
      <c r="K29" s="42">
        <v>41117</v>
      </c>
      <c r="L29" s="41">
        <v>41148</v>
      </c>
      <c r="M29" s="42">
        <v>41179</v>
      </c>
      <c r="N29" s="41">
        <v>41209</v>
      </c>
      <c r="O29" s="41">
        <v>41240</v>
      </c>
      <c r="P29" s="41">
        <v>41270</v>
      </c>
    </row>
    <row r="30" spans="3:16" x14ac:dyDescent="0.25">
      <c r="C30" s="32" t="s">
        <v>194</v>
      </c>
      <c r="E30" s="41">
        <v>40936</v>
      </c>
      <c r="F30" s="42">
        <v>40967</v>
      </c>
      <c r="G30" s="41">
        <v>40996</v>
      </c>
      <c r="H30" s="42">
        <v>41027</v>
      </c>
      <c r="I30" s="41">
        <v>41057</v>
      </c>
      <c r="J30" s="41">
        <v>41088</v>
      </c>
      <c r="K30" s="42">
        <v>41118</v>
      </c>
      <c r="L30" s="41">
        <v>41149</v>
      </c>
      <c r="M30" s="42">
        <v>41180</v>
      </c>
      <c r="N30" s="41">
        <v>41210</v>
      </c>
      <c r="O30" s="41">
        <v>41241</v>
      </c>
      <c r="P30" s="41">
        <v>41271</v>
      </c>
    </row>
    <row r="31" spans="3:16" x14ac:dyDescent="0.25">
      <c r="C31" s="33" t="s">
        <v>214</v>
      </c>
      <c r="E31" s="41">
        <v>40937</v>
      </c>
      <c r="F31" s="43">
        <v>40968</v>
      </c>
      <c r="G31" s="41">
        <v>40997</v>
      </c>
      <c r="H31" s="42">
        <v>41028</v>
      </c>
      <c r="I31" s="41">
        <v>41058</v>
      </c>
      <c r="J31" s="41">
        <v>41089</v>
      </c>
      <c r="K31" s="42">
        <v>41119</v>
      </c>
      <c r="L31" s="41">
        <v>41150</v>
      </c>
      <c r="M31" s="42">
        <v>41181</v>
      </c>
      <c r="N31" s="41">
        <v>41211</v>
      </c>
      <c r="O31" s="41">
        <v>41242</v>
      </c>
      <c r="P31" s="41">
        <v>41272</v>
      </c>
    </row>
    <row r="32" spans="3:16" x14ac:dyDescent="0.25">
      <c r="C32" s="33" t="s">
        <v>195</v>
      </c>
      <c r="E32" s="41">
        <v>40938</v>
      </c>
      <c r="G32" s="41">
        <v>40998</v>
      </c>
      <c r="H32" s="43">
        <v>41029</v>
      </c>
      <c r="I32" s="41">
        <v>41059</v>
      </c>
      <c r="J32" s="44">
        <v>41090</v>
      </c>
      <c r="K32" s="42">
        <v>41120</v>
      </c>
      <c r="L32" s="41">
        <v>41151</v>
      </c>
      <c r="M32" s="43">
        <v>41182</v>
      </c>
      <c r="N32" s="41">
        <v>41212</v>
      </c>
      <c r="O32" s="44">
        <v>41243</v>
      </c>
      <c r="P32" s="41">
        <v>41273</v>
      </c>
    </row>
    <row r="33" spans="3:16" x14ac:dyDescent="0.25">
      <c r="C33" s="33" t="s">
        <v>196</v>
      </c>
      <c r="E33" s="44">
        <v>40939</v>
      </c>
      <c r="G33" s="44">
        <v>40999</v>
      </c>
      <c r="I33" s="44">
        <v>41060</v>
      </c>
      <c r="K33" s="43">
        <v>41121</v>
      </c>
      <c r="L33" s="44">
        <v>41152</v>
      </c>
      <c r="N33" s="44">
        <v>41213</v>
      </c>
      <c r="P33" s="44">
        <v>41274</v>
      </c>
    </row>
    <row r="34" spans="3:16" x14ac:dyDescent="0.25">
      <c r="C34" s="32" t="s">
        <v>62</v>
      </c>
    </row>
    <row r="35" spans="3:16" x14ac:dyDescent="0.25">
      <c r="C35" s="33" t="s">
        <v>22</v>
      </c>
    </row>
    <row r="36" spans="3:16" x14ac:dyDescent="0.25">
      <c r="C36" s="33" t="s">
        <v>25</v>
      </c>
    </row>
    <row r="37" spans="3:16" x14ac:dyDescent="0.25">
      <c r="C37" s="33" t="s">
        <v>27</v>
      </c>
    </row>
    <row r="38" spans="3:16" x14ac:dyDescent="0.25">
      <c r="C38" s="33" t="s">
        <v>26</v>
      </c>
    </row>
    <row r="39" spans="3:16" x14ac:dyDescent="0.25">
      <c r="C39" s="33" t="s">
        <v>28</v>
      </c>
    </row>
    <row r="40" spans="3:16" x14ac:dyDescent="0.25">
      <c r="C40" s="32" t="s">
        <v>61</v>
      </c>
    </row>
    <row r="41" spans="3:16" x14ac:dyDescent="0.25">
      <c r="C41" s="33" t="s">
        <v>21</v>
      </c>
    </row>
    <row r="42" spans="3:16" x14ac:dyDescent="0.25">
      <c r="C42" s="33" t="s">
        <v>29</v>
      </c>
    </row>
    <row r="43" spans="3:16" x14ac:dyDescent="0.25">
      <c r="C43" s="33" t="s">
        <v>30</v>
      </c>
    </row>
    <row r="44" spans="3:16" x14ac:dyDescent="0.25">
      <c r="C44" s="33" t="s">
        <v>31</v>
      </c>
    </row>
    <row r="45" spans="3:16" x14ac:dyDescent="0.25">
      <c r="C45" s="32" t="s">
        <v>60</v>
      </c>
    </row>
    <row r="46" spans="3:16" x14ac:dyDescent="0.25">
      <c r="C46" s="33" t="s">
        <v>20</v>
      </c>
    </row>
    <row r="47" spans="3:16" x14ac:dyDescent="0.25">
      <c r="C47" s="33" t="s">
        <v>55</v>
      </c>
    </row>
    <row r="48" spans="3:16" x14ac:dyDescent="0.25">
      <c r="C48" s="33" t="s">
        <v>34</v>
      </c>
    </row>
    <row r="49" spans="3:3" x14ac:dyDescent="0.25">
      <c r="C49" s="33" t="s">
        <v>35</v>
      </c>
    </row>
    <row r="50" spans="3:3" x14ac:dyDescent="0.25">
      <c r="C50" s="33" t="s">
        <v>36</v>
      </c>
    </row>
    <row r="51" spans="3:3" x14ac:dyDescent="0.25">
      <c r="C51" s="32" t="s">
        <v>205</v>
      </c>
    </row>
    <row r="52" spans="3:3" x14ac:dyDescent="0.25">
      <c r="C52" s="33" t="s">
        <v>206</v>
      </c>
    </row>
    <row r="53" spans="3:3" x14ac:dyDescent="0.25">
      <c r="C53" s="33" t="s">
        <v>207</v>
      </c>
    </row>
    <row r="54" spans="3:3" x14ac:dyDescent="0.25">
      <c r="C54" s="33" t="s">
        <v>208</v>
      </c>
    </row>
    <row r="55" spans="3:3" x14ac:dyDescent="0.25">
      <c r="C55" s="32" t="s">
        <v>59</v>
      </c>
    </row>
    <row r="56" spans="3:3" x14ac:dyDescent="0.25">
      <c r="C56" s="33" t="s">
        <v>37</v>
      </c>
    </row>
    <row r="57" spans="3:3" x14ac:dyDescent="0.25">
      <c r="C57" s="33" t="s">
        <v>38</v>
      </c>
    </row>
    <row r="58" spans="3:3" x14ac:dyDescent="0.25">
      <c r="C58" s="33" t="s">
        <v>39</v>
      </c>
    </row>
    <row r="59" spans="3:3" x14ac:dyDescent="0.25">
      <c r="C59" s="33" t="s">
        <v>40</v>
      </c>
    </row>
    <row r="60" spans="3:3" x14ac:dyDescent="0.25">
      <c r="C60" s="33" t="s">
        <v>41</v>
      </c>
    </row>
    <row r="61" spans="3:3" x14ac:dyDescent="0.25">
      <c r="C61" s="32" t="s">
        <v>57</v>
      </c>
    </row>
    <row r="62" spans="3:3" x14ac:dyDescent="0.25">
      <c r="C62" s="33" t="s">
        <v>42</v>
      </c>
    </row>
    <row r="63" spans="3:3" x14ac:dyDescent="0.25">
      <c r="C63" s="33" t="s">
        <v>43</v>
      </c>
    </row>
    <row r="64" spans="3:3" x14ac:dyDescent="0.25">
      <c r="C64" s="33" t="s">
        <v>44</v>
      </c>
    </row>
    <row r="65" spans="3:3" x14ac:dyDescent="0.25">
      <c r="C65" s="33" t="s">
        <v>69</v>
      </c>
    </row>
    <row r="66" spans="3:3" x14ac:dyDescent="0.25">
      <c r="C66" s="32" t="s">
        <v>58</v>
      </c>
    </row>
    <row r="67" spans="3:3" x14ac:dyDescent="0.25">
      <c r="C67" s="33" t="s">
        <v>45</v>
      </c>
    </row>
    <row r="68" spans="3:3" x14ac:dyDescent="0.25">
      <c r="C68" s="33" t="s">
        <v>46</v>
      </c>
    </row>
    <row r="69" spans="3:3" x14ac:dyDescent="0.25">
      <c r="C69" s="33" t="s">
        <v>68</v>
      </c>
    </row>
    <row r="70" spans="3:3" x14ac:dyDescent="0.25">
      <c r="C70" s="32" t="s">
        <v>163</v>
      </c>
    </row>
    <row r="71" spans="3:3" x14ac:dyDescent="0.25">
      <c r="C71" s="33" t="s">
        <v>164</v>
      </c>
    </row>
    <row r="72" spans="3:3" x14ac:dyDescent="0.25">
      <c r="C72" s="34" t="s">
        <v>165</v>
      </c>
    </row>
  </sheetData>
  <sheetProtection sheet="1" objects="1" scenarios="1" selectLockedCells="1"/>
  <mergeCells count="1">
    <mergeCell ref="E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19</vt:i4>
      </vt:variant>
      <vt:variant>
        <vt:lpstr>Intervalos com nome</vt:lpstr>
      </vt:variant>
      <vt:variant>
        <vt:i4>16</vt:i4>
      </vt:variant>
    </vt:vector>
  </HeadingPairs>
  <TitlesOfParts>
    <vt:vector size="35" baseType="lpstr">
      <vt:lpstr>INICIO</vt:lpstr>
      <vt:lpstr>Stats Ano</vt:lpstr>
      <vt:lpstr>Stats Competição</vt:lpstr>
      <vt:lpstr>Stats Markets &amp; Sport</vt:lpstr>
      <vt:lpstr>Resumo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Banca</vt:lpstr>
      <vt:lpstr>Listas</vt:lpstr>
      <vt:lpstr>Abril</vt:lpstr>
      <vt:lpstr>Agosto</vt:lpstr>
      <vt:lpstr>Competitions</vt:lpstr>
      <vt:lpstr>Dezembro</vt:lpstr>
      <vt:lpstr>Fevereiro</vt:lpstr>
      <vt:lpstr>Janeiro</vt:lpstr>
      <vt:lpstr>Julho</vt:lpstr>
      <vt:lpstr>Junho</vt:lpstr>
      <vt:lpstr>Maio</vt:lpstr>
      <vt:lpstr>Março</vt:lpstr>
      <vt:lpstr>Markets</vt:lpstr>
      <vt:lpstr>Months</vt:lpstr>
      <vt:lpstr>Novembro</vt:lpstr>
      <vt:lpstr>Outubro</vt:lpstr>
      <vt:lpstr>Setembro</vt:lpstr>
      <vt:lpstr>Sports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Andre Luz</cp:lastModifiedBy>
  <dcterms:created xsi:type="dcterms:W3CDTF">2012-11-04T14:36:14Z</dcterms:created>
  <dcterms:modified xsi:type="dcterms:W3CDTF">2016-08-29T13:20:18Z</dcterms:modified>
</cp:coreProperties>
</file>